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lsx" ContentType="application/vnd.openxmlformats-officedocument.spreadsheetml.sheet"/>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01"/>
  <workbookPr codeName="ThisWorkbook" hidePivotFieldList="1" defaultThemeVersion="166925"/>
  <mc:AlternateContent xmlns:mc="http://schemas.openxmlformats.org/markup-compatibility/2006">
    <mc:Choice Requires="x15">
      <x15ac:absPath xmlns:x15ac="http://schemas.microsoft.com/office/spreadsheetml/2010/11/ac" url="C:\Users\JARA11\Downloads\"/>
    </mc:Choice>
  </mc:AlternateContent>
  <xr:revisionPtr revIDLastSave="76" documentId="13_ncr:1_{35A7D18E-D039-4FF7-A2BF-AF63C0679FEA}" xr6:coauthVersionLast="47" xr6:coauthVersionMax="47" xr10:uidLastSave="{EDD5F69A-865D-448D-830B-11A7C5F67315}"/>
  <bookViews>
    <workbookView xWindow="-110" yWindow="-110" windowWidth="19420" windowHeight="10300" tabRatio="996" firstSheet="8" activeTab="2" xr2:uid="{00000000-000D-0000-FFFF-FFFF00000000}"/>
  </bookViews>
  <sheets>
    <sheet name="SampleCREItems_NotInTable231122" sheetId="59" state="hidden" r:id="rId1"/>
    <sheet name="Supplier Governance" sheetId="48" r:id="rId2"/>
    <sheet name="RAW Governance (NHSE) " sheetId="49" r:id="rId3"/>
    <sheet name="Guidance" sheetId="50" r:id="rId4"/>
    <sheet name="Impact Scales" sheetId="51" r:id="rId5"/>
    <sheet name="Log Template Version History" sheetId="4" r:id="rId6"/>
    <sheet name="Pick Lists" sheetId="7" state="hidden" r:id="rId7"/>
    <sheet name="Glossary" sheetId="53" r:id="rId8"/>
    <sheet name="Risk Log Change Summary" sheetId="57" r:id="rId9"/>
    <sheet name="Risk Log" sheetId="45" r:id="rId10"/>
    <sheet name="Metrics" sheetId="41" r:id="rId11"/>
    <sheet name="Test Data Mapping" sheetId="61" r:id="rId12"/>
    <sheet name="BulkUploadTestDataCondition" sheetId="42" r:id="rId13"/>
    <sheet name="ErrorHandling(OperationOutcome)" sheetId="60" r:id="rId14"/>
  </sheets>
  <externalReferences>
    <externalReference r:id="rId15"/>
  </externalReferences>
  <definedNames>
    <definedName name="_xlnm._FilterDatabase" localSheetId="13" hidden="1">'ErrorHandling(OperationOutcome)'!$C$6:$U$54</definedName>
    <definedName name="_xlnm._FilterDatabase" localSheetId="9" hidden="1">'Risk Log'!$A$8:$AC$271</definedName>
    <definedName name="_xlnm._FilterDatabase" localSheetId="8" hidden="1">'Risk Log Change Summary'!$F$23:$K$72</definedName>
    <definedName name="_xlnm._FilterDatabase" localSheetId="0" hidden="1">SampleCREItems_NotInTable231122!$A$1:$J$28</definedName>
    <definedName name="_Toc98493244" localSheetId="7">Glossary!#REF!</definedName>
    <definedName name="NotOnPDS_Ineligible">'[1]Registration Groups'!$B$54:$F$55,'[1]Registration Groups'!$B$57:$F$57</definedName>
    <definedName name="PDS_Ineligible">'[1]Registration Groups'!$B$47:$I$48,'[1]Registration Groups'!$B$50:$I$51</definedName>
    <definedName name="PDS_SCN_Ineligible">'[1]Registration Groups'!$B$40:$G$41,'[1]Registration Groups'!$B$45:$G$45</definedName>
    <definedName name="PSIS_Ineligible">'[1]PSIS Summary Groups'!$B$14:$AI$14,'[1]PSIS Summary Groups'!$B$16:$AI$16,'[1]PSIS Summary Groups'!$B$19:$AH$19,'[1]PSIS Summary Groups'!$B$5:$AI$6</definedName>
    <definedName name="Risk_Threshold_National" localSheetId="7">#REF!</definedName>
    <definedName name="Risk_Threshold_National">#REF!</definedName>
    <definedName name="Risk_Threshold_Pilot" localSheetId="7">#REF!</definedName>
    <definedName name="Risk_Threshold_Pilot">#REF!</definedName>
    <definedName name="SCRP_Ineligible">'[1]Registration Groups'!$B$28:$H$38,'[1]Registration Groups'!$B$20:$H$20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5" i="45" l="1"/>
  <c r="J75" i="45"/>
  <c r="K75" i="45" s="1"/>
  <c r="E266" i="61"/>
  <c r="E267" i="61"/>
  <c r="D266" i="61"/>
  <c r="D267" i="61"/>
  <c r="C266" i="61"/>
  <c r="C267" i="61"/>
  <c r="B266" i="61"/>
  <c r="B267" i="61"/>
  <c r="O271" i="45"/>
  <c r="N271" i="45"/>
  <c r="J271" i="45"/>
  <c r="K271" i="45" s="1"/>
  <c r="O270" i="45" s="1"/>
  <c r="K18" i="57"/>
  <c r="K19" i="57"/>
  <c r="J19" i="57"/>
  <c r="I19" i="57"/>
  <c r="N270" i="45"/>
  <c r="J270" i="45"/>
  <c r="K270" i="45" s="1"/>
  <c r="O269" i="45" s="1"/>
  <c r="E249" i="61"/>
  <c r="E250" i="61"/>
  <c r="E251" i="61"/>
  <c r="E252" i="61"/>
  <c r="E253" i="61"/>
  <c r="E254" i="61"/>
  <c r="E255" i="61"/>
  <c r="E256" i="61"/>
  <c r="E257" i="61"/>
  <c r="E258" i="61"/>
  <c r="E259" i="61"/>
  <c r="E260" i="61"/>
  <c r="E261" i="61"/>
  <c r="E262" i="61"/>
  <c r="E263" i="61"/>
  <c r="E264" i="61"/>
  <c r="E265" i="61"/>
  <c r="E6" i="61"/>
  <c r="E7" i="61"/>
  <c r="E8" i="61"/>
  <c r="E9" i="61"/>
  <c r="E10" i="61"/>
  <c r="E11" i="61"/>
  <c r="E12" i="61"/>
  <c r="E13" i="61"/>
  <c r="E14" i="61"/>
  <c r="E15" i="61"/>
  <c r="E16" i="61"/>
  <c r="E17" i="61"/>
  <c r="E18" i="61"/>
  <c r="E19" i="61"/>
  <c r="E20" i="61"/>
  <c r="E21" i="61"/>
  <c r="E22" i="61"/>
  <c r="E23" i="61"/>
  <c r="E24" i="61"/>
  <c r="E25" i="61"/>
  <c r="E26" i="61"/>
  <c r="E27" i="61"/>
  <c r="E28" i="61"/>
  <c r="E29" i="61"/>
  <c r="E30" i="61"/>
  <c r="E31" i="61"/>
  <c r="E32" i="61"/>
  <c r="E33" i="61"/>
  <c r="E34" i="61"/>
  <c r="E35" i="61"/>
  <c r="E36" i="61"/>
  <c r="E37" i="61"/>
  <c r="E38" i="61"/>
  <c r="E39" i="61"/>
  <c r="E40" i="61"/>
  <c r="E41" i="61"/>
  <c r="E42" i="61"/>
  <c r="E43" i="61"/>
  <c r="E44" i="61"/>
  <c r="E45" i="61"/>
  <c r="E46" i="61"/>
  <c r="E47" i="61"/>
  <c r="E48" i="61"/>
  <c r="E49" i="61"/>
  <c r="E50" i="61"/>
  <c r="E51" i="61"/>
  <c r="E52" i="61"/>
  <c r="E53" i="61"/>
  <c r="E54" i="61"/>
  <c r="E55" i="61"/>
  <c r="E56" i="61"/>
  <c r="E57" i="61"/>
  <c r="E58" i="61"/>
  <c r="E59" i="61"/>
  <c r="E60" i="61"/>
  <c r="E61" i="61"/>
  <c r="E62" i="61"/>
  <c r="E63" i="61"/>
  <c r="E64" i="61"/>
  <c r="E65" i="61"/>
  <c r="E66" i="61"/>
  <c r="E67" i="61"/>
  <c r="E68" i="61"/>
  <c r="E69" i="61"/>
  <c r="E70" i="61"/>
  <c r="E71" i="61"/>
  <c r="E72" i="61"/>
  <c r="E73" i="61"/>
  <c r="E74" i="61"/>
  <c r="E75" i="61"/>
  <c r="E76" i="61"/>
  <c r="E77" i="61"/>
  <c r="E78" i="61"/>
  <c r="E79" i="61"/>
  <c r="E80" i="61"/>
  <c r="E81" i="61"/>
  <c r="E82" i="61"/>
  <c r="E83" i="61"/>
  <c r="E84" i="61"/>
  <c r="E85" i="61"/>
  <c r="E86" i="61"/>
  <c r="E87" i="61"/>
  <c r="E88" i="61"/>
  <c r="E89" i="61"/>
  <c r="E90" i="61"/>
  <c r="E91" i="61"/>
  <c r="E92" i="61"/>
  <c r="E93" i="61"/>
  <c r="E94" i="61"/>
  <c r="E95" i="61"/>
  <c r="E96" i="61"/>
  <c r="E97" i="61"/>
  <c r="E98" i="61"/>
  <c r="E99" i="61"/>
  <c r="E100" i="61"/>
  <c r="E101" i="61"/>
  <c r="E102" i="61"/>
  <c r="E103" i="61"/>
  <c r="E104" i="61"/>
  <c r="E105" i="61"/>
  <c r="E106" i="61"/>
  <c r="E107" i="61"/>
  <c r="E108" i="61"/>
  <c r="E109" i="61"/>
  <c r="E110" i="61"/>
  <c r="E111" i="61"/>
  <c r="E112" i="61"/>
  <c r="E113" i="61"/>
  <c r="E114" i="61"/>
  <c r="E115" i="61"/>
  <c r="E116" i="61"/>
  <c r="E117" i="61"/>
  <c r="E118" i="61"/>
  <c r="E119" i="61"/>
  <c r="E120" i="61"/>
  <c r="E121" i="61"/>
  <c r="E122" i="61"/>
  <c r="E123" i="61"/>
  <c r="E124" i="61"/>
  <c r="E125" i="61"/>
  <c r="E126" i="61"/>
  <c r="E127" i="61"/>
  <c r="E128" i="61"/>
  <c r="E129" i="61"/>
  <c r="E130" i="61"/>
  <c r="E131" i="61"/>
  <c r="E132" i="61"/>
  <c r="E133" i="61"/>
  <c r="E134" i="61"/>
  <c r="E135" i="61"/>
  <c r="E136" i="61"/>
  <c r="E137" i="61"/>
  <c r="E138" i="61"/>
  <c r="E139" i="61"/>
  <c r="E140" i="61"/>
  <c r="E141" i="61"/>
  <c r="E142" i="61"/>
  <c r="E143" i="61"/>
  <c r="E144" i="61"/>
  <c r="E145" i="61"/>
  <c r="E146" i="61"/>
  <c r="E147" i="61"/>
  <c r="E148" i="61"/>
  <c r="E149" i="61"/>
  <c r="E150" i="61"/>
  <c r="E151" i="61"/>
  <c r="E152" i="61"/>
  <c r="E153" i="61"/>
  <c r="E154" i="61"/>
  <c r="E155" i="61"/>
  <c r="E156" i="61"/>
  <c r="E157" i="61"/>
  <c r="E158" i="61"/>
  <c r="E159" i="61"/>
  <c r="E160" i="61"/>
  <c r="E161" i="61"/>
  <c r="E162" i="61"/>
  <c r="E163" i="61"/>
  <c r="E164" i="61"/>
  <c r="E165" i="61"/>
  <c r="E166" i="61"/>
  <c r="E167" i="61"/>
  <c r="E168" i="61"/>
  <c r="E169" i="61"/>
  <c r="E170" i="61"/>
  <c r="E171" i="61"/>
  <c r="E172" i="61"/>
  <c r="E173" i="61"/>
  <c r="E174" i="61"/>
  <c r="E175" i="61"/>
  <c r="E176" i="61"/>
  <c r="E177" i="61"/>
  <c r="E178" i="61"/>
  <c r="E179" i="61"/>
  <c r="E180" i="61"/>
  <c r="E181" i="61"/>
  <c r="E182" i="61"/>
  <c r="E183" i="61"/>
  <c r="E184" i="61"/>
  <c r="E185" i="61"/>
  <c r="E186" i="61"/>
  <c r="E187" i="61"/>
  <c r="E188" i="61"/>
  <c r="E189" i="61"/>
  <c r="E190" i="61"/>
  <c r="E191" i="61"/>
  <c r="E192" i="61"/>
  <c r="E193" i="61"/>
  <c r="E194" i="61"/>
  <c r="E195" i="61"/>
  <c r="E196" i="61"/>
  <c r="E197" i="61"/>
  <c r="E198" i="61"/>
  <c r="E199" i="61"/>
  <c r="E200" i="61"/>
  <c r="E201" i="61"/>
  <c r="E202" i="61"/>
  <c r="E203" i="61"/>
  <c r="E204" i="61"/>
  <c r="E205" i="61"/>
  <c r="E206" i="61"/>
  <c r="E207" i="61"/>
  <c r="E208" i="61"/>
  <c r="E209" i="61"/>
  <c r="E210" i="61"/>
  <c r="E211" i="61"/>
  <c r="E212" i="61"/>
  <c r="E213" i="61"/>
  <c r="E214" i="61"/>
  <c r="E215" i="61"/>
  <c r="E216" i="61"/>
  <c r="E217" i="61"/>
  <c r="E218" i="61"/>
  <c r="E219" i="61"/>
  <c r="E220" i="61"/>
  <c r="E221" i="61"/>
  <c r="E222" i="61"/>
  <c r="E223" i="61"/>
  <c r="E224" i="61"/>
  <c r="E225" i="61"/>
  <c r="E226" i="61"/>
  <c r="E227" i="61"/>
  <c r="E228" i="61"/>
  <c r="E229" i="61"/>
  <c r="E230" i="61"/>
  <c r="E231" i="61"/>
  <c r="E232" i="61"/>
  <c r="E233" i="61"/>
  <c r="E234" i="61"/>
  <c r="E235" i="61"/>
  <c r="E236" i="61"/>
  <c r="E237" i="61"/>
  <c r="E238" i="61"/>
  <c r="E239" i="61"/>
  <c r="E240" i="61"/>
  <c r="E241" i="61"/>
  <c r="E242" i="61"/>
  <c r="E243" i="61"/>
  <c r="E244" i="61"/>
  <c r="E245" i="61"/>
  <c r="E246" i="61"/>
  <c r="E247" i="61"/>
  <c r="E248" i="61"/>
  <c r="E5" i="61"/>
  <c r="D6" i="61"/>
  <c r="D7" i="61"/>
  <c r="D8" i="61"/>
  <c r="D9" i="61"/>
  <c r="D10" i="61"/>
  <c r="D11" i="61"/>
  <c r="D12" i="61"/>
  <c r="D13" i="61"/>
  <c r="D14" i="61"/>
  <c r="D15" i="61"/>
  <c r="D16" i="61"/>
  <c r="D17" i="61"/>
  <c r="D18" i="61"/>
  <c r="D19" i="61"/>
  <c r="D20" i="61"/>
  <c r="D21" i="61"/>
  <c r="D22" i="61"/>
  <c r="D23" i="61"/>
  <c r="D24" i="61"/>
  <c r="D25" i="61"/>
  <c r="D26" i="61"/>
  <c r="D27" i="61"/>
  <c r="D28" i="61"/>
  <c r="D29" i="61"/>
  <c r="D30" i="61"/>
  <c r="D31" i="61"/>
  <c r="D32" i="61"/>
  <c r="D33" i="61"/>
  <c r="D34" i="61"/>
  <c r="D35" i="61"/>
  <c r="D36" i="61"/>
  <c r="D37" i="61"/>
  <c r="D38" i="61"/>
  <c r="D39" i="61"/>
  <c r="D40" i="61"/>
  <c r="D41" i="61"/>
  <c r="D42" i="61"/>
  <c r="D43" i="61"/>
  <c r="D44" i="61"/>
  <c r="D45" i="61"/>
  <c r="D46" i="61"/>
  <c r="D47" i="61"/>
  <c r="D48" i="61"/>
  <c r="D49" i="61"/>
  <c r="D50" i="61"/>
  <c r="D51" i="61"/>
  <c r="D52" i="61"/>
  <c r="D53" i="61"/>
  <c r="D54" i="61"/>
  <c r="D55" i="61"/>
  <c r="D56" i="61"/>
  <c r="D57" i="61"/>
  <c r="D58" i="61"/>
  <c r="D59" i="61"/>
  <c r="D60" i="61"/>
  <c r="D61" i="61"/>
  <c r="D62" i="61"/>
  <c r="D63" i="61"/>
  <c r="D64" i="61"/>
  <c r="D65" i="61"/>
  <c r="D66" i="61"/>
  <c r="D67" i="61"/>
  <c r="D68" i="61"/>
  <c r="D69" i="61"/>
  <c r="D70" i="61"/>
  <c r="D71" i="61"/>
  <c r="D72" i="61"/>
  <c r="D73" i="61"/>
  <c r="D74" i="61"/>
  <c r="D75" i="61"/>
  <c r="D76" i="61"/>
  <c r="D77" i="61"/>
  <c r="D78" i="61"/>
  <c r="D79" i="61"/>
  <c r="D80" i="61"/>
  <c r="D81" i="61"/>
  <c r="D82" i="61"/>
  <c r="D83" i="61"/>
  <c r="D84" i="61"/>
  <c r="D85" i="61"/>
  <c r="D86" i="61"/>
  <c r="D87" i="61"/>
  <c r="D88" i="61"/>
  <c r="D89" i="61"/>
  <c r="D90" i="61"/>
  <c r="D91" i="61"/>
  <c r="D92" i="61"/>
  <c r="D93" i="61"/>
  <c r="D94" i="61"/>
  <c r="D95" i="61"/>
  <c r="D96" i="61"/>
  <c r="D97" i="61"/>
  <c r="D98" i="61"/>
  <c r="D99" i="61"/>
  <c r="D100" i="61"/>
  <c r="D101" i="61"/>
  <c r="D102" i="61"/>
  <c r="D103" i="61"/>
  <c r="D104" i="61"/>
  <c r="D105" i="61"/>
  <c r="D106" i="61"/>
  <c r="D107" i="61"/>
  <c r="D108" i="61"/>
  <c r="D109" i="61"/>
  <c r="D110" i="61"/>
  <c r="D111" i="61"/>
  <c r="D112" i="61"/>
  <c r="D113" i="61"/>
  <c r="D114" i="61"/>
  <c r="D115" i="61"/>
  <c r="D116" i="61"/>
  <c r="D117" i="61"/>
  <c r="D118" i="61"/>
  <c r="D119" i="61"/>
  <c r="D120" i="61"/>
  <c r="D121" i="61"/>
  <c r="D122" i="61"/>
  <c r="D123" i="61"/>
  <c r="D124" i="61"/>
  <c r="D125" i="61"/>
  <c r="D126" i="61"/>
  <c r="D127" i="61"/>
  <c r="D128" i="61"/>
  <c r="D129" i="61"/>
  <c r="D130" i="61"/>
  <c r="D131" i="61"/>
  <c r="D132" i="61"/>
  <c r="D133" i="61"/>
  <c r="D134" i="61"/>
  <c r="D135" i="61"/>
  <c r="D136" i="61"/>
  <c r="D137" i="61"/>
  <c r="D138" i="61"/>
  <c r="D139" i="61"/>
  <c r="D140" i="61"/>
  <c r="D141" i="61"/>
  <c r="D142" i="61"/>
  <c r="D143" i="61"/>
  <c r="D144" i="61"/>
  <c r="D145" i="61"/>
  <c r="D146" i="61"/>
  <c r="D147" i="61"/>
  <c r="D148" i="61"/>
  <c r="D149" i="61"/>
  <c r="D150" i="61"/>
  <c r="D151" i="61"/>
  <c r="D152" i="61"/>
  <c r="D153" i="61"/>
  <c r="D154" i="61"/>
  <c r="D155" i="61"/>
  <c r="D156" i="61"/>
  <c r="D157" i="61"/>
  <c r="D158" i="61"/>
  <c r="D159" i="61"/>
  <c r="D160" i="61"/>
  <c r="D161" i="61"/>
  <c r="D162" i="61"/>
  <c r="D163" i="61"/>
  <c r="D164" i="61"/>
  <c r="D165" i="61"/>
  <c r="D166" i="61"/>
  <c r="D167" i="61"/>
  <c r="D168" i="61"/>
  <c r="D169" i="61"/>
  <c r="D170" i="61"/>
  <c r="D171" i="61"/>
  <c r="D172" i="61"/>
  <c r="D173" i="61"/>
  <c r="D174" i="61"/>
  <c r="D175" i="61"/>
  <c r="D176" i="61"/>
  <c r="D177" i="61"/>
  <c r="D178" i="61"/>
  <c r="D179" i="61"/>
  <c r="D180" i="61"/>
  <c r="D181" i="61"/>
  <c r="D182" i="61"/>
  <c r="D183" i="61"/>
  <c r="D184" i="61"/>
  <c r="D185" i="61"/>
  <c r="D186" i="61"/>
  <c r="D187" i="61"/>
  <c r="D188" i="61"/>
  <c r="D189" i="61"/>
  <c r="D190" i="61"/>
  <c r="D191" i="61"/>
  <c r="D192" i="61"/>
  <c r="D193" i="61"/>
  <c r="D194" i="61"/>
  <c r="D195" i="61"/>
  <c r="D196" i="61"/>
  <c r="D197" i="61"/>
  <c r="D198" i="61"/>
  <c r="D199" i="61"/>
  <c r="D200" i="61"/>
  <c r="D201" i="61"/>
  <c r="D202" i="61"/>
  <c r="D203" i="61"/>
  <c r="D204" i="61"/>
  <c r="D205" i="61"/>
  <c r="D206" i="61"/>
  <c r="D207" i="61"/>
  <c r="D208" i="61"/>
  <c r="D209" i="61"/>
  <c r="D210" i="61"/>
  <c r="D211" i="61"/>
  <c r="D212" i="61"/>
  <c r="D213" i="61"/>
  <c r="D214" i="61"/>
  <c r="D215" i="61"/>
  <c r="D216" i="61"/>
  <c r="D217" i="61"/>
  <c r="D218" i="61"/>
  <c r="D219" i="61"/>
  <c r="D220" i="61"/>
  <c r="D221" i="61"/>
  <c r="D222" i="61"/>
  <c r="D223" i="61"/>
  <c r="D224" i="61"/>
  <c r="D225" i="61"/>
  <c r="D226" i="61"/>
  <c r="D227" i="61"/>
  <c r="D228" i="61"/>
  <c r="D229" i="61"/>
  <c r="D230" i="61"/>
  <c r="D231" i="61"/>
  <c r="D232" i="61"/>
  <c r="D233" i="61"/>
  <c r="D234" i="61"/>
  <c r="D235" i="61"/>
  <c r="D236" i="61"/>
  <c r="D237" i="61"/>
  <c r="D238" i="61"/>
  <c r="D239" i="61"/>
  <c r="D240" i="61"/>
  <c r="D241" i="61"/>
  <c r="D242" i="61"/>
  <c r="D243" i="61"/>
  <c r="D244" i="61"/>
  <c r="D245" i="61"/>
  <c r="D246" i="61"/>
  <c r="D247" i="61"/>
  <c r="D248" i="61"/>
  <c r="D249" i="61"/>
  <c r="D250" i="61"/>
  <c r="D251" i="61"/>
  <c r="D252" i="61"/>
  <c r="D253" i="61"/>
  <c r="D254" i="61"/>
  <c r="D255" i="61"/>
  <c r="D256" i="61"/>
  <c r="D257" i="61"/>
  <c r="D258" i="61"/>
  <c r="D259" i="61"/>
  <c r="D260" i="61"/>
  <c r="D261" i="61"/>
  <c r="D262" i="61"/>
  <c r="D263" i="61"/>
  <c r="D264" i="61"/>
  <c r="D265" i="61"/>
  <c r="D5" i="61"/>
  <c r="C249" i="61"/>
  <c r="C250" i="61"/>
  <c r="C251" i="61"/>
  <c r="C252" i="61"/>
  <c r="C253" i="61"/>
  <c r="C254" i="61"/>
  <c r="C255" i="61"/>
  <c r="C256" i="61"/>
  <c r="C257" i="61"/>
  <c r="C258" i="61"/>
  <c r="C259" i="61"/>
  <c r="C260" i="61"/>
  <c r="C261" i="61"/>
  <c r="C262" i="61"/>
  <c r="C263" i="61"/>
  <c r="C264" i="61"/>
  <c r="C265" i="61"/>
  <c r="C6" i="61"/>
  <c r="C7" i="61"/>
  <c r="C8" i="61"/>
  <c r="C9" i="61"/>
  <c r="C10" i="61"/>
  <c r="C11" i="61"/>
  <c r="C12" i="61"/>
  <c r="C13" i="61"/>
  <c r="C14" i="61"/>
  <c r="C15" i="61"/>
  <c r="C16" i="61"/>
  <c r="C17" i="61"/>
  <c r="C18" i="61"/>
  <c r="C19" i="61"/>
  <c r="C20" i="61"/>
  <c r="C21" i="61"/>
  <c r="C22" i="61"/>
  <c r="C23" i="61"/>
  <c r="C24" i="61"/>
  <c r="C25" i="61"/>
  <c r="C26" i="61"/>
  <c r="C27" i="61"/>
  <c r="C28" i="61"/>
  <c r="C29" i="61"/>
  <c r="C30" i="61"/>
  <c r="C31" i="61"/>
  <c r="C32" i="61"/>
  <c r="C33" i="61"/>
  <c r="C34" i="61"/>
  <c r="C35" i="61"/>
  <c r="C36" i="61"/>
  <c r="C37" i="61"/>
  <c r="C38" i="61"/>
  <c r="C39" i="61"/>
  <c r="C40" i="61"/>
  <c r="C41" i="61"/>
  <c r="C42" i="61"/>
  <c r="C43" i="61"/>
  <c r="C44" i="61"/>
  <c r="C45" i="61"/>
  <c r="C46" i="61"/>
  <c r="C47" i="61"/>
  <c r="C48" i="61"/>
  <c r="C49" i="61"/>
  <c r="C50" i="61"/>
  <c r="C51" i="61"/>
  <c r="C52" i="61"/>
  <c r="C53" i="61"/>
  <c r="C54" i="61"/>
  <c r="C55" i="61"/>
  <c r="C56" i="61"/>
  <c r="C57" i="61"/>
  <c r="C58" i="61"/>
  <c r="C59" i="61"/>
  <c r="C60" i="61"/>
  <c r="C61" i="61"/>
  <c r="C62" i="61"/>
  <c r="C63" i="61"/>
  <c r="C64" i="61"/>
  <c r="C65" i="61"/>
  <c r="C66" i="61"/>
  <c r="C67" i="61"/>
  <c r="C68" i="61"/>
  <c r="C69" i="61"/>
  <c r="C70" i="61"/>
  <c r="C71" i="61"/>
  <c r="C72" i="61"/>
  <c r="C73" i="61"/>
  <c r="C74" i="61"/>
  <c r="C75" i="61"/>
  <c r="C76" i="61"/>
  <c r="C77" i="61"/>
  <c r="C78" i="61"/>
  <c r="C79" i="61"/>
  <c r="C80" i="61"/>
  <c r="C81" i="61"/>
  <c r="C82" i="61"/>
  <c r="C83" i="61"/>
  <c r="C84" i="61"/>
  <c r="C85" i="61"/>
  <c r="C86" i="61"/>
  <c r="C87" i="61"/>
  <c r="C88" i="61"/>
  <c r="C89" i="61"/>
  <c r="C90" i="61"/>
  <c r="C91" i="61"/>
  <c r="C92" i="61"/>
  <c r="C93" i="61"/>
  <c r="C94" i="61"/>
  <c r="C95" i="61"/>
  <c r="C96" i="61"/>
  <c r="C97" i="61"/>
  <c r="C98" i="61"/>
  <c r="C99" i="61"/>
  <c r="C100" i="61"/>
  <c r="C101" i="61"/>
  <c r="C102" i="61"/>
  <c r="C103" i="61"/>
  <c r="C104" i="61"/>
  <c r="C105" i="61"/>
  <c r="C106" i="61"/>
  <c r="C107" i="61"/>
  <c r="C108" i="61"/>
  <c r="C109" i="61"/>
  <c r="C110" i="61"/>
  <c r="C111" i="61"/>
  <c r="C112" i="61"/>
  <c r="C113" i="61"/>
  <c r="C114" i="61"/>
  <c r="C115" i="61"/>
  <c r="C116" i="61"/>
  <c r="C117" i="61"/>
  <c r="C118" i="61"/>
  <c r="C119" i="61"/>
  <c r="C120" i="61"/>
  <c r="C121" i="61"/>
  <c r="C122" i="61"/>
  <c r="C123" i="61"/>
  <c r="C124" i="61"/>
  <c r="C125" i="61"/>
  <c r="C126" i="61"/>
  <c r="C127" i="61"/>
  <c r="C128" i="61"/>
  <c r="C129" i="61"/>
  <c r="C130" i="61"/>
  <c r="C131" i="61"/>
  <c r="C132" i="61"/>
  <c r="C133" i="61"/>
  <c r="C134" i="61"/>
  <c r="C135" i="61"/>
  <c r="C136" i="61"/>
  <c r="C137" i="61"/>
  <c r="C138" i="61"/>
  <c r="C139" i="61"/>
  <c r="C140" i="61"/>
  <c r="C141" i="61"/>
  <c r="C142" i="61"/>
  <c r="C143" i="61"/>
  <c r="C144" i="61"/>
  <c r="C145" i="61"/>
  <c r="C146" i="61"/>
  <c r="C147" i="61"/>
  <c r="C148" i="61"/>
  <c r="C149" i="61"/>
  <c r="C150" i="61"/>
  <c r="C151" i="61"/>
  <c r="C152" i="61"/>
  <c r="C153" i="61"/>
  <c r="C154" i="61"/>
  <c r="C155" i="61"/>
  <c r="C156" i="61"/>
  <c r="C157" i="61"/>
  <c r="C158" i="61"/>
  <c r="C159" i="61"/>
  <c r="C160" i="61"/>
  <c r="C161" i="61"/>
  <c r="C162" i="61"/>
  <c r="C163" i="61"/>
  <c r="C164" i="61"/>
  <c r="C165" i="61"/>
  <c r="C166" i="61"/>
  <c r="C167" i="61"/>
  <c r="C168" i="61"/>
  <c r="C169" i="61"/>
  <c r="C170" i="61"/>
  <c r="C171" i="61"/>
  <c r="C172" i="61"/>
  <c r="C173" i="61"/>
  <c r="C174" i="61"/>
  <c r="C175" i="61"/>
  <c r="C176" i="61"/>
  <c r="C177" i="61"/>
  <c r="C178" i="61"/>
  <c r="C179" i="61"/>
  <c r="C180" i="61"/>
  <c r="C181" i="61"/>
  <c r="C182" i="61"/>
  <c r="C183" i="61"/>
  <c r="C184" i="61"/>
  <c r="C185" i="61"/>
  <c r="C186" i="61"/>
  <c r="C187" i="61"/>
  <c r="C188" i="61"/>
  <c r="C189" i="61"/>
  <c r="C190" i="61"/>
  <c r="C191" i="61"/>
  <c r="C192" i="61"/>
  <c r="C193" i="61"/>
  <c r="C194" i="61"/>
  <c r="C195" i="61"/>
  <c r="C196" i="61"/>
  <c r="C197" i="61"/>
  <c r="C198" i="61"/>
  <c r="C199" i="61"/>
  <c r="C200" i="61"/>
  <c r="C201" i="61"/>
  <c r="C202" i="61"/>
  <c r="C203" i="61"/>
  <c r="C204" i="61"/>
  <c r="C205" i="61"/>
  <c r="C206" i="61"/>
  <c r="C207" i="61"/>
  <c r="C208" i="61"/>
  <c r="C209" i="61"/>
  <c r="C210" i="61"/>
  <c r="C211" i="61"/>
  <c r="C212" i="61"/>
  <c r="C213" i="61"/>
  <c r="C214" i="61"/>
  <c r="C215" i="61"/>
  <c r="C216" i="61"/>
  <c r="C217" i="61"/>
  <c r="C218" i="61"/>
  <c r="C219" i="61"/>
  <c r="C220" i="61"/>
  <c r="C221" i="61"/>
  <c r="C222" i="61"/>
  <c r="C223" i="61"/>
  <c r="C224" i="61"/>
  <c r="C225" i="61"/>
  <c r="C226" i="61"/>
  <c r="C227" i="61"/>
  <c r="C228" i="61"/>
  <c r="C229" i="61"/>
  <c r="C230" i="61"/>
  <c r="C231" i="61"/>
  <c r="C232" i="61"/>
  <c r="C233" i="61"/>
  <c r="C234" i="61"/>
  <c r="C235" i="61"/>
  <c r="C236" i="61"/>
  <c r="C237" i="61"/>
  <c r="C238" i="61"/>
  <c r="C239" i="61"/>
  <c r="C240" i="61"/>
  <c r="C241" i="61"/>
  <c r="C242" i="61"/>
  <c r="C243" i="61"/>
  <c r="C244" i="61"/>
  <c r="C245" i="61"/>
  <c r="C246" i="61"/>
  <c r="C247" i="61"/>
  <c r="C248" i="61"/>
  <c r="B263" i="61"/>
  <c r="B264" i="61"/>
  <c r="B265" i="61"/>
  <c r="B251" i="61"/>
  <c r="B252" i="61"/>
  <c r="B253" i="61"/>
  <c r="B254" i="61"/>
  <c r="B255" i="61"/>
  <c r="B256" i="61"/>
  <c r="B257" i="61"/>
  <c r="B258" i="61"/>
  <c r="B259" i="61"/>
  <c r="B260" i="61"/>
  <c r="B261" i="61"/>
  <c r="B262" i="61"/>
  <c r="B249" i="61"/>
  <c r="B250" i="61"/>
  <c r="C5" i="61"/>
  <c r="B6" i="61"/>
  <c r="B7" i="61"/>
  <c r="B8" i="61"/>
  <c r="B9" i="61"/>
  <c r="B10" i="61"/>
  <c r="B11" i="61"/>
  <c r="B12" i="61"/>
  <c r="B13" i="61"/>
  <c r="B14" i="61"/>
  <c r="B15" i="61"/>
  <c r="B16" i="61"/>
  <c r="B17" i="61"/>
  <c r="B18" i="61"/>
  <c r="B19" i="61"/>
  <c r="B20" i="61"/>
  <c r="B21" i="61"/>
  <c r="B22" i="61"/>
  <c r="B23" i="61"/>
  <c r="B24" i="61"/>
  <c r="B25" i="61"/>
  <c r="B26" i="61"/>
  <c r="B27" i="61"/>
  <c r="B28" i="61"/>
  <c r="B29" i="61"/>
  <c r="B30" i="61"/>
  <c r="B31" i="61"/>
  <c r="B32" i="61"/>
  <c r="B33" i="61"/>
  <c r="B34" i="61"/>
  <c r="B35" i="61"/>
  <c r="B36" i="61"/>
  <c r="B37" i="61"/>
  <c r="B38" i="61"/>
  <c r="B39" i="61"/>
  <c r="B40" i="61"/>
  <c r="B41" i="61"/>
  <c r="B42" i="61"/>
  <c r="B43" i="61"/>
  <c r="B44" i="61"/>
  <c r="B45" i="61"/>
  <c r="B46" i="61"/>
  <c r="B47" i="61"/>
  <c r="B48" i="61"/>
  <c r="B49" i="61"/>
  <c r="B50" i="61"/>
  <c r="B51" i="61"/>
  <c r="B52" i="61"/>
  <c r="B53" i="61"/>
  <c r="B54" i="61"/>
  <c r="B55" i="61"/>
  <c r="B56" i="61"/>
  <c r="B57" i="61"/>
  <c r="B58" i="61"/>
  <c r="B59" i="61"/>
  <c r="B60" i="61"/>
  <c r="B61" i="61"/>
  <c r="B62" i="61"/>
  <c r="B63" i="61"/>
  <c r="B64" i="61"/>
  <c r="B65" i="61"/>
  <c r="B66" i="61"/>
  <c r="B67" i="61"/>
  <c r="B68" i="61"/>
  <c r="B69" i="61"/>
  <c r="B70" i="61"/>
  <c r="B71" i="61"/>
  <c r="B72" i="61"/>
  <c r="B73" i="61"/>
  <c r="B74" i="61"/>
  <c r="B75" i="61"/>
  <c r="B76" i="61"/>
  <c r="B77" i="61"/>
  <c r="B78" i="61"/>
  <c r="B79" i="61"/>
  <c r="B80" i="61"/>
  <c r="B81" i="61"/>
  <c r="B82" i="61"/>
  <c r="B83" i="61"/>
  <c r="B84" i="61"/>
  <c r="B85" i="61"/>
  <c r="B86" i="61"/>
  <c r="B87" i="61"/>
  <c r="B88" i="61"/>
  <c r="B89" i="61"/>
  <c r="B90" i="61"/>
  <c r="B91" i="61"/>
  <c r="B92" i="61"/>
  <c r="B93" i="61"/>
  <c r="B94" i="61"/>
  <c r="B95" i="61"/>
  <c r="B96" i="61"/>
  <c r="B97" i="61"/>
  <c r="B98" i="61"/>
  <c r="B99" i="61"/>
  <c r="B100" i="61"/>
  <c r="B101" i="61"/>
  <c r="B102" i="61"/>
  <c r="B103" i="61"/>
  <c r="B104" i="61"/>
  <c r="B105" i="61"/>
  <c r="B106" i="61"/>
  <c r="B107" i="61"/>
  <c r="B108" i="61"/>
  <c r="B109" i="61"/>
  <c r="B110" i="61"/>
  <c r="B111" i="61"/>
  <c r="B112" i="61"/>
  <c r="B113" i="61"/>
  <c r="B114" i="61"/>
  <c r="B115" i="61"/>
  <c r="B116" i="61"/>
  <c r="B117" i="61"/>
  <c r="B118" i="61"/>
  <c r="B119" i="61"/>
  <c r="B120" i="61"/>
  <c r="B121" i="61"/>
  <c r="B122" i="61"/>
  <c r="B123" i="61"/>
  <c r="B124" i="61"/>
  <c r="B125" i="61"/>
  <c r="B126" i="61"/>
  <c r="B127" i="61"/>
  <c r="B128" i="61"/>
  <c r="B129" i="61"/>
  <c r="B130" i="61"/>
  <c r="B131" i="61"/>
  <c r="B132" i="61"/>
  <c r="B133" i="61"/>
  <c r="B134" i="61"/>
  <c r="B135" i="61"/>
  <c r="B136" i="61"/>
  <c r="B137" i="61"/>
  <c r="B138" i="61"/>
  <c r="B139" i="61"/>
  <c r="B140" i="61"/>
  <c r="B141" i="61"/>
  <c r="B142" i="61"/>
  <c r="B143" i="61"/>
  <c r="B144" i="61"/>
  <c r="B145" i="61"/>
  <c r="B146" i="61"/>
  <c r="B147" i="61"/>
  <c r="B148" i="61"/>
  <c r="B149" i="61"/>
  <c r="B150" i="61"/>
  <c r="B151" i="61"/>
  <c r="B152" i="61"/>
  <c r="B153" i="61"/>
  <c r="B154" i="61"/>
  <c r="B155" i="61"/>
  <c r="B156" i="61"/>
  <c r="B157" i="61"/>
  <c r="B158" i="61"/>
  <c r="B159" i="61"/>
  <c r="B160" i="61"/>
  <c r="B161" i="61"/>
  <c r="B162" i="61"/>
  <c r="B163" i="61"/>
  <c r="B164" i="61"/>
  <c r="B165" i="61"/>
  <c r="B166" i="61"/>
  <c r="B167" i="61"/>
  <c r="B168" i="61"/>
  <c r="B169" i="61"/>
  <c r="B170" i="61"/>
  <c r="B171" i="61"/>
  <c r="B172" i="61"/>
  <c r="B173" i="61"/>
  <c r="B174" i="61"/>
  <c r="B175" i="61"/>
  <c r="B176" i="61"/>
  <c r="B177" i="61"/>
  <c r="B178" i="61"/>
  <c r="B179" i="61"/>
  <c r="B180" i="61"/>
  <c r="B181" i="61"/>
  <c r="B182" i="61"/>
  <c r="B183" i="61"/>
  <c r="B184" i="61"/>
  <c r="B185" i="61"/>
  <c r="B186" i="61"/>
  <c r="B187" i="61"/>
  <c r="B188" i="61"/>
  <c r="B189" i="61"/>
  <c r="B190" i="61"/>
  <c r="B191" i="61"/>
  <c r="B192" i="61"/>
  <c r="B193" i="61"/>
  <c r="B194" i="61"/>
  <c r="B195" i="61"/>
  <c r="B196" i="61"/>
  <c r="B197" i="61"/>
  <c r="B198" i="61"/>
  <c r="B199" i="61"/>
  <c r="B200" i="61"/>
  <c r="B201" i="61"/>
  <c r="B202" i="61"/>
  <c r="B203" i="61"/>
  <c r="B204" i="61"/>
  <c r="B205" i="61"/>
  <c r="B206" i="61"/>
  <c r="B207" i="61"/>
  <c r="B208" i="61"/>
  <c r="B209" i="61"/>
  <c r="B210" i="61"/>
  <c r="B211" i="61"/>
  <c r="B212" i="61"/>
  <c r="B213" i="61"/>
  <c r="B214" i="61"/>
  <c r="B215" i="61"/>
  <c r="B216" i="61"/>
  <c r="B217" i="61"/>
  <c r="B218" i="61"/>
  <c r="B219" i="61"/>
  <c r="B220" i="61"/>
  <c r="B221" i="61"/>
  <c r="B222" i="61"/>
  <c r="B223" i="61"/>
  <c r="B224" i="61"/>
  <c r="B225" i="61"/>
  <c r="B226" i="61"/>
  <c r="B227" i="61"/>
  <c r="B228" i="61"/>
  <c r="B229" i="61"/>
  <c r="B230" i="61"/>
  <c r="B231" i="61"/>
  <c r="B232" i="61"/>
  <c r="B233" i="61"/>
  <c r="B234" i="61"/>
  <c r="B235" i="61"/>
  <c r="B236" i="61"/>
  <c r="B237" i="61"/>
  <c r="B238" i="61"/>
  <c r="B239" i="61"/>
  <c r="B240" i="61"/>
  <c r="B241" i="61"/>
  <c r="B242" i="61"/>
  <c r="B243" i="61"/>
  <c r="B244" i="61"/>
  <c r="B245" i="61"/>
  <c r="B246" i="61"/>
  <c r="B247" i="61"/>
  <c r="B248" i="61"/>
  <c r="B5" i="61"/>
  <c r="N265" i="45"/>
  <c r="J265" i="45"/>
  <c r="K265" i="45" s="1"/>
  <c r="J18" i="57"/>
  <c r="I18" i="57"/>
  <c r="N269" i="45"/>
  <c r="J269" i="45"/>
  <c r="K269" i="45" s="1"/>
  <c r="O268" i="45" s="1"/>
  <c r="N267" i="45"/>
  <c r="J267" i="45"/>
  <c r="K267" i="45" s="1"/>
  <c r="K17" i="57"/>
  <c r="J17" i="57"/>
  <c r="I17" i="57"/>
  <c r="N268" i="45"/>
  <c r="J268" i="45"/>
  <c r="K268" i="45" s="1"/>
  <c r="O267" i="45" s="1"/>
  <c r="B14" i="41"/>
  <c r="O182" i="45"/>
  <c r="N11" i="45"/>
  <c r="N12" i="45"/>
  <c r="N13" i="45"/>
  <c r="N14" i="45"/>
  <c r="N15" i="45"/>
  <c r="N16" i="45"/>
  <c r="N17" i="45"/>
  <c r="N18" i="45"/>
  <c r="N19" i="45"/>
  <c r="N20" i="45"/>
  <c r="N21" i="45"/>
  <c r="N22" i="45"/>
  <c r="N23" i="45"/>
  <c r="N24" i="45"/>
  <c r="N25" i="45"/>
  <c r="N26" i="45"/>
  <c r="N27" i="45"/>
  <c r="N28" i="45"/>
  <c r="N29" i="45"/>
  <c r="N30" i="45"/>
  <c r="N31" i="45"/>
  <c r="N32" i="45"/>
  <c r="N33" i="45"/>
  <c r="N34" i="45"/>
  <c r="N35" i="45"/>
  <c r="N36" i="45"/>
  <c r="N37" i="45"/>
  <c r="N38" i="45"/>
  <c r="N39" i="45"/>
  <c r="N40" i="45"/>
  <c r="N41" i="45"/>
  <c r="N42" i="45"/>
  <c r="N43" i="45"/>
  <c r="N44" i="45"/>
  <c r="N45" i="45"/>
  <c r="N46" i="45"/>
  <c r="N47" i="45"/>
  <c r="N48" i="45"/>
  <c r="N49" i="45"/>
  <c r="N50" i="45"/>
  <c r="N51" i="45"/>
  <c r="N52" i="45"/>
  <c r="N53" i="45"/>
  <c r="N54" i="45"/>
  <c r="N55" i="45"/>
  <c r="N56" i="45"/>
  <c r="N57" i="45"/>
  <c r="N58" i="45"/>
  <c r="N59" i="45"/>
  <c r="N60" i="45"/>
  <c r="N61" i="45"/>
  <c r="N62" i="45"/>
  <c r="N63" i="45"/>
  <c r="N64" i="45"/>
  <c r="N65" i="45"/>
  <c r="N66" i="45"/>
  <c r="N67" i="45"/>
  <c r="N68" i="45"/>
  <c r="N69" i="45"/>
  <c r="N70" i="45"/>
  <c r="N71" i="45"/>
  <c r="N72" i="45"/>
  <c r="N73" i="45"/>
  <c r="N74" i="45"/>
  <c r="N76" i="45"/>
  <c r="N77" i="45"/>
  <c r="N78" i="45"/>
  <c r="N79" i="45"/>
  <c r="N80" i="45"/>
  <c r="N81" i="45"/>
  <c r="N82" i="45"/>
  <c r="N83" i="45"/>
  <c r="N84" i="45"/>
  <c r="N85" i="45"/>
  <c r="N86" i="45"/>
  <c r="N87" i="45"/>
  <c r="N88" i="45"/>
  <c r="N89" i="45"/>
  <c r="N90" i="45"/>
  <c r="N91" i="45"/>
  <c r="N92" i="45"/>
  <c r="N93" i="45"/>
  <c r="N94" i="45"/>
  <c r="N95" i="45"/>
  <c r="N96" i="45"/>
  <c r="N97" i="45"/>
  <c r="N98" i="45"/>
  <c r="N99" i="45"/>
  <c r="N100" i="45"/>
  <c r="N101" i="45"/>
  <c r="N102" i="45"/>
  <c r="N103" i="45"/>
  <c r="N104" i="45"/>
  <c r="N105" i="45"/>
  <c r="N106" i="45"/>
  <c r="N107" i="45"/>
  <c r="N108" i="45"/>
  <c r="N109" i="45"/>
  <c r="N110" i="45"/>
  <c r="N111" i="45"/>
  <c r="N112" i="45"/>
  <c r="N113" i="45"/>
  <c r="N114" i="45"/>
  <c r="N115" i="45"/>
  <c r="N116" i="45"/>
  <c r="N117" i="45"/>
  <c r="N118" i="45"/>
  <c r="N119" i="45"/>
  <c r="N120" i="45"/>
  <c r="N121" i="45"/>
  <c r="N122" i="45"/>
  <c r="N123" i="45"/>
  <c r="N124" i="45"/>
  <c r="N125" i="45"/>
  <c r="N126" i="45"/>
  <c r="N127" i="45"/>
  <c r="N128" i="45"/>
  <c r="N129" i="45"/>
  <c r="N130" i="45"/>
  <c r="N131" i="45"/>
  <c r="N132" i="45"/>
  <c r="N133" i="45"/>
  <c r="N134" i="45"/>
  <c r="N135" i="45"/>
  <c r="N136" i="45"/>
  <c r="N137" i="45"/>
  <c r="N138" i="45"/>
  <c r="N139" i="45"/>
  <c r="N140" i="45"/>
  <c r="N141" i="45"/>
  <c r="N142" i="45"/>
  <c r="N143" i="45"/>
  <c r="N144" i="45"/>
  <c r="N145" i="45"/>
  <c r="N146" i="45"/>
  <c r="N147" i="45"/>
  <c r="N148" i="45"/>
  <c r="N149" i="45"/>
  <c r="N150" i="45"/>
  <c r="N151" i="45"/>
  <c r="N152" i="45"/>
  <c r="N153" i="45"/>
  <c r="N154" i="45"/>
  <c r="N155" i="45"/>
  <c r="N156" i="45"/>
  <c r="N157" i="45"/>
  <c r="N158" i="45"/>
  <c r="N159" i="45"/>
  <c r="N160" i="45"/>
  <c r="N161" i="45"/>
  <c r="N162" i="45"/>
  <c r="N163" i="45"/>
  <c r="N164" i="45"/>
  <c r="N165" i="45"/>
  <c r="N166" i="45"/>
  <c r="N167" i="45"/>
  <c r="N168" i="45"/>
  <c r="N169" i="45"/>
  <c r="N170" i="45"/>
  <c r="N171" i="45"/>
  <c r="N172" i="45"/>
  <c r="N173" i="45"/>
  <c r="N174" i="45"/>
  <c r="N175" i="45"/>
  <c r="N176" i="45"/>
  <c r="N177" i="45"/>
  <c r="N178" i="45"/>
  <c r="N179" i="45"/>
  <c r="N180" i="45"/>
  <c r="N181" i="45"/>
  <c r="N182" i="45"/>
  <c r="N183" i="45"/>
  <c r="N184" i="45"/>
  <c r="N185" i="45"/>
  <c r="N186" i="45"/>
  <c r="N187" i="45"/>
  <c r="N188" i="45"/>
  <c r="N189" i="45"/>
  <c r="N190" i="45"/>
  <c r="N191" i="45"/>
  <c r="N192" i="45"/>
  <c r="N193" i="45"/>
  <c r="N194" i="45"/>
  <c r="N195" i="45"/>
  <c r="N196" i="45"/>
  <c r="N197" i="45"/>
  <c r="N198" i="45"/>
  <c r="N199" i="45"/>
  <c r="N200" i="45"/>
  <c r="N201" i="45"/>
  <c r="N202" i="45"/>
  <c r="N203" i="45"/>
  <c r="N204" i="45"/>
  <c r="N205" i="45"/>
  <c r="N206" i="45"/>
  <c r="N207" i="45"/>
  <c r="N208" i="45"/>
  <c r="N209" i="45"/>
  <c r="N210" i="45"/>
  <c r="N211" i="45"/>
  <c r="N212" i="45"/>
  <c r="N213" i="45"/>
  <c r="N214" i="45"/>
  <c r="N215" i="45"/>
  <c r="N216" i="45"/>
  <c r="N217" i="45"/>
  <c r="N218" i="45"/>
  <c r="N219" i="45"/>
  <c r="N220" i="45"/>
  <c r="N221" i="45"/>
  <c r="N222" i="45"/>
  <c r="N223" i="45"/>
  <c r="N224" i="45"/>
  <c r="N225" i="45"/>
  <c r="N226" i="45"/>
  <c r="N227" i="45"/>
  <c r="N228" i="45"/>
  <c r="N229" i="45"/>
  <c r="N230" i="45"/>
  <c r="N231" i="45"/>
  <c r="N232" i="45"/>
  <c r="N233" i="45"/>
  <c r="N234" i="45"/>
  <c r="N235" i="45"/>
  <c r="N236" i="45"/>
  <c r="N237" i="45"/>
  <c r="N238" i="45"/>
  <c r="N239" i="45"/>
  <c r="N240" i="45"/>
  <c r="N241" i="45"/>
  <c r="N242" i="45"/>
  <c r="N243" i="45"/>
  <c r="N244" i="45"/>
  <c r="N245" i="45"/>
  <c r="N246" i="45"/>
  <c r="N247" i="45"/>
  <c r="N248" i="45"/>
  <c r="N249" i="45"/>
  <c r="N250" i="45"/>
  <c r="N251" i="45"/>
  <c r="N252" i="45"/>
  <c r="N253" i="45"/>
  <c r="N254" i="45"/>
  <c r="N255" i="45"/>
  <c r="N256" i="45"/>
  <c r="N257" i="45"/>
  <c r="N258" i="45"/>
  <c r="N259" i="45"/>
  <c r="N260" i="45"/>
  <c r="N261" i="45"/>
  <c r="N262" i="45"/>
  <c r="N263" i="45"/>
  <c r="N264" i="45"/>
  <c r="N266" i="45"/>
  <c r="J10" i="45"/>
  <c r="K10" i="45" s="1"/>
  <c r="O9" i="45" s="1"/>
  <c r="J11" i="45"/>
  <c r="K11" i="45" s="1"/>
  <c r="O10" i="45" s="1"/>
  <c r="J12" i="45"/>
  <c r="K12" i="45" s="1"/>
  <c r="O11" i="45" s="1"/>
  <c r="J13" i="45"/>
  <c r="K13" i="45" s="1"/>
  <c r="O12" i="45" s="1"/>
  <c r="J14" i="45"/>
  <c r="K14" i="45" s="1"/>
  <c r="O13" i="45" s="1"/>
  <c r="J15" i="45"/>
  <c r="J16" i="45"/>
  <c r="K16" i="45" s="1"/>
  <c r="O15" i="45" s="1"/>
  <c r="J17" i="45"/>
  <c r="K17" i="45" s="1"/>
  <c r="O16" i="45" s="1"/>
  <c r="J18" i="45"/>
  <c r="K18" i="45" s="1"/>
  <c r="O17" i="45" s="1"/>
  <c r="J19" i="45"/>
  <c r="K19" i="45" s="1"/>
  <c r="O18" i="45" s="1"/>
  <c r="J20" i="45"/>
  <c r="K20" i="45" s="1"/>
  <c r="O19" i="45" s="1"/>
  <c r="J21" i="45"/>
  <c r="K21" i="45" s="1"/>
  <c r="O20" i="45" s="1"/>
  <c r="J22" i="45"/>
  <c r="K22" i="45" s="1"/>
  <c r="O21" i="45" s="1"/>
  <c r="J23" i="45"/>
  <c r="K23" i="45" s="1"/>
  <c r="O22" i="45" s="1"/>
  <c r="J24" i="45"/>
  <c r="K24" i="45" s="1"/>
  <c r="O23" i="45" s="1"/>
  <c r="J25" i="45"/>
  <c r="K25" i="45" s="1"/>
  <c r="O24" i="45" s="1"/>
  <c r="J26" i="45"/>
  <c r="K26" i="45" s="1"/>
  <c r="O25" i="45" s="1"/>
  <c r="J27" i="45"/>
  <c r="K27" i="45" s="1"/>
  <c r="O26" i="45" s="1"/>
  <c r="J28" i="45"/>
  <c r="K28" i="45" s="1"/>
  <c r="O27" i="45" s="1"/>
  <c r="J29" i="45"/>
  <c r="K29" i="45" s="1"/>
  <c r="O28" i="45" s="1"/>
  <c r="J30" i="45"/>
  <c r="K30" i="45" s="1"/>
  <c r="O29" i="45" s="1"/>
  <c r="J31" i="45"/>
  <c r="K31" i="45" s="1"/>
  <c r="O30" i="45" s="1"/>
  <c r="J32" i="45"/>
  <c r="K32" i="45" s="1"/>
  <c r="O31" i="45" s="1"/>
  <c r="J33" i="45"/>
  <c r="K33" i="45" s="1"/>
  <c r="O32" i="45" s="1"/>
  <c r="J34" i="45"/>
  <c r="K34" i="45" s="1"/>
  <c r="O33" i="45" s="1"/>
  <c r="J35" i="45"/>
  <c r="K35" i="45" s="1"/>
  <c r="O34" i="45" s="1"/>
  <c r="J36" i="45"/>
  <c r="K36" i="45" s="1"/>
  <c r="O35" i="45" s="1"/>
  <c r="J37" i="45"/>
  <c r="K37" i="45" s="1"/>
  <c r="O36" i="45" s="1"/>
  <c r="J38" i="45"/>
  <c r="K38" i="45" s="1"/>
  <c r="O37" i="45" s="1"/>
  <c r="J39" i="45"/>
  <c r="K39" i="45" s="1"/>
  <c r="O38" i="45" s="1"/>
  <c r="J40" i="45"/>
  <c r="K40" i="45" s="1"/>
  <c r="O39" i="45" s="1"/>
  <c r="J41" i="45"/>
  <c r="K41" i="45" s="1"/>
  <c r="O40" i="45" s="1"/>
  <c r="J42" i="45"/>
  <c r="K42" i="45" s="1"/>
  <c r="O41" i="45" s="1"/>
  <c r="J43" i="45"/>
  <c r="K43" i="45" s="1"/>
  <c r="O42" i="45" s="1"/>
  <c r="J44" i="45"/>
  <c r="K44" i="45" s="1"/>
  <c r="O43" i="45" s="1"/>
  <c r="J45" i="45"/>
  <c r="K45" i="45" s="1"/>
  <c r="O44" i="45" s="1"/>
  <c r="J46" i="45"/>
  <c r="K46" i="45" s="1"/>
  <c r="O45" i="45" s="1"/>
  <c r="J47" i="45"/>
  <c r="K47" i="45" s="1"/>
  <c r="O46" i="45" s="1"/>
  <c r="J48" i="45"/>
  <c r="K48" i="45" s="1"/>
  <c r="O47" i="45" s="1"/>
  <c r="J49" i="45"/>
  <c r="K49" i="45" s="1"/>
  <c r="O48" i="45" s="1"/>
  <c r="J50" i="45"/>
  <c r="K50" i="45" s="1"/>
  <c r="O49" i="45" s="1"/>
  <c r="J51" i="45"/>
  <c r="K51" i="45" s="1"/>
  <c r="O50" i="45" s="1"/>
  <c r="J52" i="45"/>
  <c r="K52" i="45" s="1"/>
  <c r="O51" i="45" s="1"/>
  <c r="J53" i="45"/>
  <c r="K53" i="45" s="1"/>
  <c r="O52" i="45" s="1"/>
  <c r="J54" i="45"/>
  <c r="K54" i="45" s="1"/>
  <c r="O53" i="45" s="1"/>
  <c r="J55" i="45"/>
  <c r="K55" i="45" s="1"/>
  <c r="O54" i="45" s="1"/>
  <c r="J56" i="45"/>
  <c r="K56" i="45" s="1"/>
  <c r="O55" i="45" s="1"/>
  <c r="J57" i="45"/>
  <c r="K57" i="45" s="1"/>
  <c r="O56" i="45" s="1"/>
  <c r="J58" i="45"/>
  <c r="K58" i="45" s="1"/>
  <c r="O57" i="45" s="1"/>
  <c r="J59" i="45"/>
  <c r="K59" i="45" s="1"/>
  <c r="O58" i="45" s="1"/>
  <c r="J60" i="45"/>
  <c r="K60" i="45" s="1"/>
  <c r="O59" i="45" s="1"/>
  <c r="J61" i="45"/>
  <c r="K61" i="45" s="1"/>
  <c r="O60" i="45" s="1"/>
  <c r="J62" i="45"/>
  <c r="K62" i="45" s="1"/>
  <c r="O61" i="45" s="1"/>
  <c r="J63" i="45"/>
  <c r="K63" i="45" s="1"/>
  <c r="O62" i="45" s="1"/>
  <c r="J64" i="45"/>
  <c r="K64" i="45" s="1"/>
  <c r="O63" i="45" s="1"/>
  <c r="J65" i="45"/>
  <c r="K65" i="45" s="1"/>
  <c r="O64" i="45" s="1"/>
  <c r="J66" i="45"/>
  <c r="K66" i="45" s="1"/>
  <c r="O65" i="45" s="1"/>
  <c r="J67" i="45"/>
  <c r="K67" i="45" s="1"/>
  <c r="O66" i="45" s="1"/>
  <c r="J68" i="45"/>
  <c r="K68" i="45" s="1"/>
  <c r="O67" i="45" s="1"/>
  <c r="J69" i="45"/>
  <c r="K69" i="45" s="1"/>
  <c r="O68" i="45" s="1"/>
  <c r="J70" i="45"/>
  <c r="K70" i="45" s="1"/>
  <c r="O69" i="45" s="1"/>
  <c r="J71" i="45"/>
  <c r="K71" i="45" s="1"/>
  <c r="O70" i="45" s="1"/>
  <c r="J72" i="45"/>
  <c r="K72" i="45" s="1"/>
  <c r="O71" i="45" s="1"/>
  <c r="J73" i="45"/>
  <c r="K73" i="45" s="1"/>
  <c r="O72" i="45" s="1"/>
  <c r="J74" i="45"/>
  <c r="K74" i="45" s="1"/>
  <c r="O73" i="45" s="1"/>
  <c r="J76" i="45"/>
  <c r="K76" i="45" s="1"/>
  <c r="O74" i="45" s="1"/>
  <c r="J77" i="45"/>
  <c r="K77" i="45" s="1"/>
  <c r="O76" i="45" s="1"/>
  <c r="J78" i="45"/>
  <c r="K78" i="45" s="1"/>
  <c r="O77" i="45" s="1"/>
  <c r="J79" i="45"/>
  <c r="K79" i="45" s="1"/>
  <c r="O78" i="45" s="1"/>
  <c r="J80" i="45"/>
  <c r="K80" i="45" s="1"/>
  <c r="O79" i="45" s="1"/>
  <c r="J81" i="45"/>
  <c r="K81" i="45" s="1"/>
  <c r="O80" i="45" s="1"/>
  <c r="J82" i="45"/>
  <c r="K82" i="45" s="1"/>
  <c r="O81" i="45" s="1"/>
  <c r="J83" i="45"/>
  <c r="K83" i="45" s="1"/>
  <c r="O82" i="45" s="1"/>
  <c r="J84" i="45"/>
  <c r="K84" i="45" s="1"/>
  <c r="O83" i="45" s="1"/>
  <c r="J85" i="45"/>
  <c r="K85" i="45" s="1"/>
  <c r="O84" i="45" s="1"/>
  <c r="J86" i="45"/>
  <c r="K86" i="45" s="1"/>
  <c r="O85" i="45" s="1"/>
  <c r="J87" i="45"/>
  <c r="K87" i="45" s="1"/>
  <c r="O86" i="45" s="1"/>
  <c r="J88" i="45"/>
  <c r="K88" i="45" s="1"/>
  <c r="O87" i="45" s="1"/>
  <c r="J89" i="45"/>
  <c r="K89" i="45" s="1"/>
  <c r="O88" i="45" s="1"/>
  <c r="J90" i="45"/>
  <c r="K90" i="45" s="1"/>
  <c r="O89" i="45" s="1"/>
  <c r="J91" i="45"/>
  <c r="K91" i="45" s="1"/>
  <c r="O90" i="45" s="1"/>
  <c r="J92" i="45"/>
  <c r="K92" i="45" s="1"/>
  <c r="O91" i="45" s="1"/>
  <c r="J93" i="45"/>
  <c r="K93" i="45" s="1"/>
  <c r="O92" i="45" s="1"/>
  <c r="J94" i="45"/>
  <c r="K94" i="45" s="1"/>
  <c r="O93" i="45" s="1"/>
  <c r="J95" i="45"/>
  <c r="K95" i="45" s="1"/>
  <c r="O94" i="45" s="1"/>
  <c r="J96" i="45"/>
  <c r="K96" i="45" s="1"/>
  <c r="O95" i="45" s="1"/>
  <c r="J97" i="45"/>
  <c r="K97" i="45" s="1"/>
  <c r="O96" i="45" s="1"/>
  <c r="J98" i="45"/>
  <c r="K98" i="45" s="1"/>
  <c r="O97" i="45" s="1"/>
  <c r="J99" i="45"/>
  <c r="K99" i="45" s="1"/>
  <c r="O98" i="45" s="1"/>
  <c r="J100" i="45"/>
  <c r="K100" i="45" s="1"/>
  <c r="O99" i="45" s="1"/>
  <c r="J101" i="45"/>
  <c r="K101" i="45" s="1"/>
  <c r="O100" i="45" s="1"/>
  <c r="J102" i="45"/>
  <c r="K102" i="45" s="1"/>
  <c r="O101" i="45" s="1"/>
  <c r="J103" i="45"/>
  <c r="K103" i="45" s="1"/>
  <c r="O102" i="45" s="1"/>
  <c r="J104" i="45"/>
  <c r="K104" i="45" s="1"/>
  <c r="O103" i="45" s="1"/>
  <c r="J105" i="45"/>
  <c r="K105" i="45" s="1"/>
  <c r="O104" i="45" s="1"/>
  <c r="J106" i="45"/>
  <c r="K106" i="45" s="1"/>
  <c r="O105" i="45" s="1"/>
  <c r="J107" i="45"/>
  <c r="K107" i="45" s="1"/>
  <c r="O106" i="45" s="1"/>
  <c r="J108" i="45"/>
  <c r="K108" i="45" s="1"/>
  <c r="O107" i="45" s="1"/>
  <c r="J109" i="45"/>
  <c r="K109" i="45" s="1"/>
  <c r="O108" i="45" s="1"/>
  <c r="J110" i="45"/>
  <c r="K110" i="45" s="1"/>
  <c r="O109" i="45" s="1"/>
  <c r="J111" i="45"/>
  <c r="K111" i="45" s="1"/>
  <c r="O110" i="45" s="1"/>
  <c r="J112" i="45"/>
  <c r="K112" i="45" s="1"/>
  <c r="O111" i="45" s="1"/>
  <c r="J113" i="45"/>
  <c r="K113" i="45" s="1"/>
  <c r="O112" i="45" s="1"/>
  <c r="J114" i="45"/>
  <c r="K114" i="45" s="1"/>
  <c r="O113" i="45" s="1"/>
  <c r="J115" i="45"/>
  <c r="K115" i="45" s="1"/>
  <c r="O114" i="45" s="1"/>
  <c r="J116" i="45"/>
  <c r="K116" i="45" s="1"/>
  <c r="O115" i="45" s="1"/>
  <c r="J117" i="45"/>
  <c r="K117" i="45" s="1"/>
  <c r="O116" i="45" s="1"/>
  <c r="J118" i="45"/>
  <c r="K118" i="45" s="1"/>
  <c r="O117" i="45" s="1"/>
  <c r="J119" i="45"/>
  <c r="K119" i="45" s="1"/>
  <c r="O118" i="45" s="1"/>
  <c r="J120" i="45"/>
  <c r="K120" i="45" s="1"/>
  <c r="O119" i="45" s="1"/>
  <c r="J121" i="45"/>
  <c r="K121" i="45" s="1"/>
  <c r="O120" i="45" s="1"/>
  <c r="J122" i="45"/>
  <c r="K122" i="45" s="1"/>
  <c r="O121" i="45" s="1"/>
  <c r="J123" i="45"/>
  <c r="K123" i="45" s="1"/>
  <c r="O122" i="45" s="1"/>
  <c r="J124" i="45"/>
  <c r="K124" i="45" s="1"/>
  <c r="O123" i="45" s="1"/>
  <c r="J125" i="45"/>
  <c r="K125" i="45" s="1"/>
  <c r="O124" i="45" s="1"/>
  <c r="J126" i="45"/>
  <c r="K126" i="45" s="1"/>
  <c r="O125" i="45" s="1"/>
  <c r="J127" i="45"/>
  <c r="K127" i="45" s="1"/>
  <c r="O126" i="45" s="1"/>
  <c r="J128" i="45"/>
  <c r="K128" i="45" s="1"/>
  <c r="O127" i="45" s="1"/>
  <c r="J129" i="45"/>
  <c r="K129" i="45" s="1"/>
  <c r="O128" i="45" s="1"/>
  <c r="J130" i="45"/>
  <c r="K130" i="45" s="1"/>
  <c r="O129" i="45" s="1"/>
  <c r="J131" i="45"/>
  <c r="K131" i="45" s="1"/>
  <c r="O130" i="45" s="1"/>
  <c r="J132" i="45"/>
  <c r="K132" i="45" s="1"/>
  <c r="O131" i="45" s="1"/>
  <c r="J133" i="45"/>
  <c r="K133" i="45" s="1"/>
  <c r="O132" i="45" s="1"/>
  <c r="J134" i="45"/>
  <c r="K134" i="45" s="1"/>
  <c r="O133" i="45" s="1"/>
  <c r="J135" i="45"/>
  <c r="K135" i="45" s="1"/>
  <c r="O134" i="45" s="1"/>
  <c r="J136" i="45"/>
  <c r="K136" i="45" s="1"/>
  <c r="O135" i="45" s="1"/>
  <c r="J137" i="45"/>
  <c r="K137" i="45" s="1"/>
  <c r="O136" i="45" s="1"/>
  <c r="J138" i="45"/>
  <c r="K138" i="45" s="1"/>
  <c r="O137" i="45" s="1"/>
  <c r="J139" i="45"/>
  <c r="K139" i="45" s="1"/>
  <c r="O138" i="45" s="1"/>
  <c r="J140" i="45"/>
  <c r="K140" i="45" s="1"/>
  <c r="O139" i="45" s="1"/>
  <c r="J141" i="45"/>
  <c r="K141" i="45" s="1"/>
  <c r="O140" i="45" s="1"/>
  <c r="J142" i="45"/>
  <c r="K142" i="45" s="1"/>
  <c r="O141" i="45" s="1"/>
  <c r="J143" i="45"/>
  <c r="K143" i="45" s="1"/>
  <c r="O142" i="45" s="1"/>
  <c r="J144" i="45"/>
  <c r="K144" i="45" s="1"/>
  <c r="O143" i="45" s="1"/>
  <c r="J145" i="45"/>
  <c r="K145" i="45" s="1"/>
  <c r="O144" i="45" s="1"/>
  <c r="J146" i="45"/>
  <c r="K146" i="45" s="1"/>
  <c r="O145" i="45" s="1"/>
  <c r="J147" i="45"/>
  <c r="K147" i="45" s="1"/>
  <c r="O146" i="45" s="1"/>
  <c r="J148" i="45"/>
  <c r="K148" i="45" s="1"/>
  <c r="O147" i="45" s="1"/>
  <c r="J149" i="45"/>
  <c r="K149" i="45" s="1"/>
  <c r="O148" i="45" s="1"/>
  <c r="J150" i="45"/>
  <c r="K150" i="45" s="1"/>
  <c r="O149" i="45" s="1"/>
  <c r="J151" i="45"/>
  <c r="K151" i="45" s="1"/>
  <c r="O150" i="45" s="1"/>
  <c r="J152" i="45"/>
  <c r="K152" i="45" s="1"/>
  <c r="O151" i="45" s="1"/>
  <c r="J153" i="45"/>
  <c r="K153" i="45" s="1"/>
  <c r="O152" i="45" s="1"/>
  <c r="J154" i="45"/>
  <c r="K154" i="45" s="1"/>
  <c r="O153" i="45" s="1"/>
  <c r="J155" i="45"/>
  <c r="K155" i="45" s="1"/>
  <c r="O154" i="45" s="1"/>
  <c r="J156" i="45"/>
  <c r="K156" i="45" s="1"/>
  <c r="O155" i="45" s="1"/>
  <c r="J157" i="45"/>
  <c r="K157" i="45" s="1"/>
  <c r="O156" i="45" s="1"/>
  <c r="J158" i="45"/>
  <c r="K158" i="45" s="1"/>
  <c r="O157" i="45" s="1"/>
  <c r="J159" i="45"/>
  <c r="K159" i="45" s="1"/>
  <c r="O158" i="45" s="1"/>
  <c r="J160" i="45"/>
  <c r="K160" i="45" s="1"/>
  <c r="O159" i="45" s="1"/>
  <c r="J161" i="45"/>
  <c r="K161" i="45" s="1"/>
  <c r="O160" i="45" s="1"/>
  <c r="J162" i="45"/>
  <c r="K162" i="45" s="1"/>
  <c r="O161" i="45" s="1"/>
  <c r="J163" i="45"/>
  <c r="K163" i="45" s="1"/>
  <c r="O162" i="45" s="1"/>
  <c r="J164" i="45"/>
  <c r="K164" i="45" s="1"/>
  <c r="O163" i="45" s="1"/>
  <c r="J165" i="45"/>
  <c r="K165" i="45" s="1"/>
  <c r="O164" i="45" s="1"/>
  <c r="J166" i="45"/>
  <c r="K166" i="45" s="1"/>
  <c r="O165" i="45" s="1"/>
  <c r="J167" i="45"/>
  <c r="K167" i="45" s="1"/>
  <c r="O166" i="45" s="1"/>
  <c r="J168" i="45"/>
  <c r="K168" i="45" s="1"/>
  <c r="O167" i="45" s="1"/>
  <c r="J169" i="45"/>
  <c r="K169" i="45" s="1"/>
  <c r="O168" i="45" s="1"/>
  <c r="J170" i="45"/>
  <c r="K170" i="45" s="1"/>
  <c r="O169" i="45" s="1"/>
  <c r="J171" i="45"/>
  <c r="K171" i="45" s="1"/>
  <c r="O170" i="45" s="1"/>
  <c r="J172" i="45"/>
  <c r="K172" i="45" s="1"/>
  <c r="O171" i="45" s="1"/>
  <c r="J173" i="45"/>
  <c r="K173" i="45" s="1"/>
  <c r="O172" i="45" s="1"/>
  <c r="J174" i="45"/>
  <c r="K174" i="45" s="1"/>
  <c r="O173" i="45" s="1"/>
  <c r="J175" i="45"/>
  <c r="K175" i="45" s="1"/>
  <c r="O174" i="45" s="1"/>
  <c r="J176" i="45"/>
  <c r="K176" i="45" s="1"/>
  <c r="O175" i="45" s="1"/>
  <c r="J177" i="45"/>
  <c r="K177" i="45" s="1"/>
  <c r="O176" i="45" s="1"/>
  <c r="J178" i="45"/>
  <c r="K178" i="45" s="1"/>
  <c r="O177" i="45" s="1"/>
  <c r="J179" i="45"/>
  <c r="K179" i="45" s="1"/>
  <c r="O178" i="45" s="1"/>
  <c r="J180" i="45"/>
  <c r="K180" i="45" s="1"/>
  <c r="O179" i="45" s="1"/>
  <c r="J181" i="45"/>
  <c r="K181" i="45" s="1"/>
  <c r="O180" i="45" s="1"/>
  <c r="J182" i="45"/>
  <c r="K182" i="45" s="1"/>
  <c r="O181" i="45" s="1"/>
  <c r="J183" i="45"/>
  <c r="K183" i="45" s="1"/>
  <c r="J184" i="45"/>
  <c r="K184" i="45" s="1"/>
  <c r="O183" i="45" s="1"/>
  <c r="J185" i="45"/>
  <c r="K185" i="45" s="1"/>
  <c r="O184" i="45" s="1"/>
  <c r="J186" i="45"/>
  <c r="K186" i="45" s="1"/>
  <c r="O185" i="45" s="1"/>
  <c r="J187" i="45"/>
  <c r="K187" i="45" s="1"/>
  <c r="O186" i="45" s="1"/>
  <c r="J188" i="45"/>
  <c r="K188" i="45" s="1"/>
  <c r="O187" i="45" s="1"/>
  <c r="J189" i="45"/>
  <c r="K189" i="45" s="1"/>
  <c r="O188" i="45" s="1"/>
  <c r="J190" i="45"/>
  <c r="K190" i="45" s="1"/>
  <c r="O189" i="45" s="1"/>
  <c r="J191" i="45"/>
  <c r="K191" i="45" s="1"/>
  <c r="O190" i="45" s="1"/>
  <c r="J192" i="45"/>
  <c r="K192" i="45" s="1"/>
  <c r="O191" i="45" s="1"/>
  <c r="J193" i="45"/>
  <c r="K193" i="45" s="1"/>
  <c r="O192" i="45" s="1"/>
  <c r="J194" i="45"/>
  <c r="K194" i="45" s="1"/>
  <c r="O193" i="45" s="1"/>
  <c r="J195" i="45"/>
  <c r="K195" i="45" s="1"/>
  <c r="O194" i="45" s="1"/>
  <c r="J196" i="45"/>
  <c r="K196" i="45" s="1"/>
  <c r="O195" i="45" s="1"/>
  <c r="J197" i="45"/>
  <c r="K197" i="45" s="1"/>
  <c r="O196" i="45" s="1"/>
  <c r="J198" i="45"/>
  <c r="K198" i="45" s="1"/>
  <c r="O197" i="45" s="1"/>
  <c r="J199" i="45"/>
  <c r="K199" i="45" s="1"/>
  <c r="O198" i="45" s="1"/>
  <c r="J200" i="45"/>
  <c r="K200" i="45" s="1"/>
  <c r="O199" i="45" s="1"/>
  <c r="J201" i="45"/>
  <c r="K201" i="45" s="1"/>
  <c r="O200" i="45" s="1"/>
  <c r="J202" i="45"/>
  <c r="K202" i="45" s="1"/>
  <c r="O201" i="45" s="1"/>
  <c r="J203" i="45"/>
  <c r="K203" i="45" s="1"/>
  <c r="O202" i="45" s="1"/>
  <c r="J204" i="45"/>
  <c r="K204" i="45" s="1"/>
  <c r="O203" i="45" s="1"/>
  <c r="J205" i="45"/>
  <c r="K205" i="45" s="1"/>
  <c r="O204" i="45" s="1"/>
  <c r="J206" i="45"/>
  <c r="K206" i="45" s="1"/>
  <c r="O205" i="45" s="1"/>
  <c r="J207" i="45"/>
  <c r="K207" i="45" s="1"/>
  <c r="O206" i="45" s="1"/>
  <c r="J208" i="45"/>
  <c r="K208" i="45" s="1"/>
  <c r="O207" i="45" s="1"/>
  <c r="J209" i="45"/>
  <c r="K209" i="45" s="1"/>
  <c r="O208" i="45" s="1"/>
  <c r="J210" i="45"/>
  <c r="K210" i="45" s="1"/>
  <c r="O209" i="45" s="1"/>
  <c r="J211" i="45"/>
  <c r="K211" i="45" s="1"/>
  <c r="O210" i="45" s="1"/>
  <c r="J212" i="45"/>
  <c r="K212" i="45" s="1"/>
  <c r="O211" i="45" s="1"/>
  <c r="J213" i="45"/>
  <c r="K213" i="45" s="1"/>
  <c r="O212" i="45" s="1"/>
  <c r="J214" i="45"/>
  <c r="K214" i="45" s="1"/>
  <c r="O213" i="45" s="1"/>
  <c r="J215" i="45"/>
  <c r="K215" i="45" s="1"/>
  <c r="O214" i="45" s="1"/>
  <c r="J216" i="45"/>
  <c r="K216" i="45" s="1"/>
  <c r="O215" i="45" s="1"/>
  <c r="J217" i="45"/>
  <c r="K217" i="45" s="1"/>
  <c r="O216" i="45" s="1"/>
  <c r="J218" i="45"/>
  <c r="K218" i="45" s="1"/>
  <c r="O217" i="45" s="1"/>
  <c r="J219" i="45"/>
  <c r="K219" i="45" s="1"/>
  <c r="O218" i="45" s="1"/>
  <c r="J220" i="45"/>
  <c r="K220" i="45" s="1"/>
  <c r="O219" i="45" s="1"/>
  <c r="J221" i="45"/>
  <c r="K221" i="45" s="1"/>
  <c r="O220" i="45" s="1"/>
  <c r="J222" i="45"/>
  <c r="K222" i="45" s="1"/>
  <c r="O221" i="45" s="1"/>
  <c r="J223" i="45"/>
  <c r="K223" i="45" s="1"/>
  <c r="O222" i="45" s="1"/>
  <c r="J224" i="45"/>
  <c r="K224" i="45" s="1"/>
  <c r="O223" i="45" s="1"/>
  <c r="J225" i="45"/>
  <c r="K225" i="45" s="1"/>
  <c r="O224" i="45" s="1"/>
  <c r="J226" i="45"/>
  <c r="K226" i="45" s="1"/>
  <c r="O225" i="45" s="1"/>
  <c r="J227" i="45"/>
  <c r="K227" i="45" s="1"/>
  <c r="O226" i="45" s="1"/>
  <c r="J228" i="45"/>
  <c r="K228" i="45" s="1"/>
  <c r="O227" i="45" s="1"/>
  <c r="J229" i="45"/>
  <c r="K229" i="45" s="1"/>
  <c r="O228" i="45" s="1"/>
  <c r="J230" i="45"/>
  <c r="K230" i="45" s="1"/>
  <c r="O229" i="45" s="1"/>
  <c r="J231" i="45"/>
  <c r="K231" i="45" s="1"/>
  <c r="O230" i="45" s="1"/>
  <c r="J232" i="45"/>
  <c r="K232" i="45" s="1"/>
  <c r="O231" i="45" s="1"/>
  <c r="J233" i="45"/>
  <c r="K233" i="45" s="1"/>
  <c r="O232" i="45" s="1"/>
  <c r="J234" i="45"/>
  <c r="K234" i="45" s="1"/>
  <c r="O233" i="45" s="1"/>
  <c r="J235" i="45"/>
  <c r="K235" i="45" s="1"/>
  <c r="O234" i="45" s="1"/>
  <c r="J236" i="45"/>
  <c r="K236" i="45" s="1"/>
  <c r="O235" i="45" s="1"/>
  <c r="J237" i="45"/>
  <c r="K237" i="45" s="1"/>
  <c r="O236" i="45" s="1"/>
  <c r="J238" i="45"/>
  <c r="K238" i="45" s="1"/>
  <c r="O237" i="45" s="1"/>
  <c r="J239" i="45"/>
  <c r="K239" i="45" s="1"/>
  <c r="O238" i="45" s="1"/>
  <c r="J240" i="45"/>
  <c r="K240" i="45" s="1"/>
  <c r="O239" i="45" s="1"/>
  <c r="J241" i="45"/>
  <c r="K241" i="45" s="1"/>
  <c r="O240" i="45" s="1"/>
  <c r="J242" i="45"/>
  <c r="K242" i="45" s="1"/>
  <c r="O241" i="45" s="1"/>
  <c r="J243" i="45"/>
  <c r="K243" i="45" s="1"/>
  <c r="O242" i="45" s="1"/>
  <c r="J244" i="45"/>
  <c r="K244" i="45" s="1"/>
  <c r="O243" i="45" s="1"/>
  <c r="J245" i="45"/>
  <c r="K245" i="45" s="1"/>
  <c r="O244" i="45" s="1"/>
  <c r="J246" i="45"/>
  <c r="K246" i="45" s="1"/>
  <c r="O245" i="45" s="1"/>
  <c r="J247" i="45"/>
  <c r="K247" i="45" s="1"/>
  <c r="O246" i="45" s="1"/>
  <c r="J248" i="45"/>
  <c r="K248" i="45" s="1"/>
  <c r="O247" i="45" s="1"/>
  <c r="J249" i="45"/>
  <c r="K249" i="45" s="1"/>
  <c r="O248" i="45" s="1"/>
  <c r="J250" i="45"/>
  <c r="K250" i="45" s="1"/>
  <c r="O249" i="45" s="1"/>
  <c r="J251" i="45"/>
  <c r="K251" i="45" s="1"/>
  <c r="O250" i="45" s="1"/>
  <c r="J252" i="45"/>
  <c r="K252" i="45" s="1"/>
  <c r="O251" i="45" s="1"/>
  <c r="J253" i="45"/>
  <c r="K253" i="45" s="1"/>
  <c r="O252" i="45" s="1"/>
  <c r="J254" i="45"/>
  <c r="K254" i="45" s="1"/>
  <c r="O253" i="45" s="1"/>
  <c r="J255" i="45"/>
  <c r="K255" i="45" s="1"/>
  <c r="O254" i="45" s="1"/>
  <c r="J256" i="45"/>
  <c r="K256" i="45" s="1"/>
  <c r="O255" i="45" s="1"/>
  <c r="J257" i="45"/>
  <c r="K257" i="45" s="1"/>
  <c r="O256" i="45" s="1"/>
  <c r="J258" i="45"/>
  <c r="K258" i="45" s="1"/>
  <c r="O257" i="45" s="1"/>
  <c r="J259" i="45"/>
  <c r="K259" i="45" s="1"/>
  <c r="O258" i="45" s="1"/>
  <c r="J260" i="45"/>
  <c r="K260" i="45" s="1"/>
  <c r="O259" i="45" s="1"/>
  <c r="J261" i="45"/>
  <c r="K261" i="45" s="1"/>
  <c r="O260" i="45" s="1"/>
  <c r="J262" i="45"/>
  <c r="K262" i="45" s="1"/>
  <c r="O261" i="45" s="1"/>
  <c r="J263" i="45"/>
  <c r="K263" i="45" s="1"/>
  <c r="O262" i="45" s="1"/>
  <c r="J264" i="45"/>
  <c r="K264" i="45" s="1"/>
  <c r="O263" i="45" s="1"/>
  <c r="J266" i="45"/>
  <c r="K266" i="45" s="1"/>
  <c r="O264" i="45" s="1"/>
  <c r="K16" i="57"/>
  <c r="J16" i="57"/>
  <c r="I16" i="57"/>
  <c r="K14" i="57"/>
  <c r="K15" i="57"/>
  <c r="J14" i="57"/>
  <c r="J15" i="57"/>
  <c r="I14" i="57"/>
  <c r="I15" i="57"/>
  <c r="G12" i="57"/>
  <c r="H12" i="57"/>
  <c r="J12" i="57"/>
  <c r="I12" i="57"/>
  <c r="K12" i="57"/>
  <c r="H11" i="57"/>
  <c r="H10" i="57"/>
  <c r="H21" i="57"/>
  <c r="B20" i="41"/>
  <c r="N10" i="45"/>
  <c r="G13" i="57"/>
  <c r="G11" i="57"/>
  <c r="G10" i="57"/>
  <c r="K24" i="57"/>
  <c r="C4" i="45"/>
  <c r="J9" i="45"/>
  <c r="B18" i="41"/>
  <c r="B19" i="41"/>
  <c r="B17" i="41"/>
  <c r="K10" i="57"/>
  <c r="I10" i="57"/>
  <c r="J10" i="57"/>
  <c r="J11" i="57"/>
  <c r="I11" i="57"/>
  <c r="K11" i="57"/>
  <c r="B11" i="41"/>
  <c r="B12" i="41"/>
  <c r="B13" i="41"/>
  <c r="B15" i="41"/>
  <c r="B16" i="41"/>
  <c r="B10" i="41"/>
  <c r="B4" i="41"/>
  <c r="B5" i="41"/>
  <c r="B6" i="41"/>
  <c r="B7" i="41"/>
  <c r="B3" i="41"/>
  <c r="N9" i="45"/>
  <c r="K21" i="57"/>
  <c r="J21" i="57"/>
  <c r="I5" i="57"/>
  <c r="I21" i="57"/>
  <c r="H4" i="57"/>
  <c r="I6" i="57"/>
  <c r="B41" i="41"/>
  <c r="B1" i="41"/>
  <c r="I4" i="57"/>
  <c r="O75" i="45" l="1"/>
  <c r="B25" i="41"/>
  <c r="B35" i="41"/>
  <c r="B21" i="41"/>
  <c r="B30" i="41"/>
  <c r="B33" i="41"/>
  <c r="B36" i="41"/>
  <c r="B23" i="41"/>
  <c r="B26" i="41"/>
  <c r="K9" i="45"/>
  <c r="B32" i="41"/>
  <c r="B24" i="41"/>
  <c r="B8" i="41"/>
  <c r="O266" i="45"/>
  <c r="O265" i="45"/>
  <c r="K15" i="45"/>
  <c r="O14" i="45" s="1"/>
  <c r="B31" i="41"/>
  <c r="B27" i="41"/>
  <c r="B34" i="41"/>
  <c r="B28" i="41" l="1"/>
  <c r="B37" i="41"/>
</calcChain>
</file>

<file path=xl/sharedStrings.xml><?xml version="1.0" encoding="utf-8"?>
<sst xmlns="http://schemas.openxmlformats.org/spreadsheetml/2006/main" count="5588" uniqueCount="2852">
  <si>
    <t>SCTID</t>
  </si>
  <si>
    <t>Parents</t>
  </si>
  <si>
    <t>Children</t>
  </si>
  <si>
    <t>id</t>
  </si>
  <si>
    <t>effectiveTime</t>
  </si>
  <si>
    <t>active</t>
  </si>
  <si>
    <t>moduleId</t>
  </si>
  <si>
    <t>refsetId</t>
  </si>
  <si>
    <t>referencedComponentId</t>
  </si>
  <si>
    <t>targetComponentId</t>
  </si>
  <si>
    <t>162941000000107</t>
  </si>
  <si>
    <t>Personal demographics - care record element (record artifact)</t>
  </si>
  <si>
    <t>No Children</t>
  </si>
  <si>
    <t>0ca7b1ab-9022-11ec-ab4a-0242ac120002</t>
  </si>
  <si>
    <t>999000031000000106</t>
  </si>
  <si>
    <t>1322291000000109</t>
  </si>
  <si>
    <t>171000000103</t>
  </si>
  <si>
    <t>fe5ae3df-96ed-11ea-bbef-08002728e8ff</t>
  </si>
  <si>
    <t>fe667e23-96ed-11ea-bbef-08002728e8ff</t>
  </si>
  <si>
    <t>138443000</t>
  </si>
  <si>
    <t>fe667e3b-96ed-11ea-bbef-08002728e8ff</t>
  </si>
  <si>
    <t>163061000000104</t>
  </si>
  <si>
    <t>Procedures - care record element (record artifact)</t>
  </si>
  <si>
    <t>1. Administrative procedures - care record element (record artifact)
2. Investigations - care record element (record artifact)
3. Provision of advice and information to patients and carers - care record element (record artifact)
4. Treatments - care record element (record artifact)</t>
  </si>
  <si>
    <t>dac07888-b518-11eb-863a-08002728e8ff</t>
  </si>
  <si>
    <t>fe56a276-96ed-11ea-bbef-08002728e8ff</t>
  </si>
  <si>
    <t>163111000000100</t>
  </si>
  <si>
    <t>1. Administrative procedures - care record element (record artifact)
2. Investigations - care record element (record artifact)
3. Provision of advice and information to patients and carers - care record element (record artifact)
4.  Treatments - care record element (record artifact)</t>
  </si>
  <si>
    <t>0c885053-9022-11ec-ab4a-0242ac120002</t>
  </si>
  <si>
    <t>1c39a657-240e-11eb-9156-08002728e8ff</t>
  </si>
  <si>
    <t>163161000000103</t>
  </si>
  <si>
    <t xml:space="preserve"> Documents and correspondence - care record element (record artifact)</t>
  </si>
  <si>
    <t>1. Care professional documentation - care record element (record artifact)
2. Patient/carer correspondence - care record element (record artifact)
3. Remote health correspondence (record artifact)
4. Third party correspondence - care record element (record artifact)</t>
  </si>
  <si>
    <t>0c60439e-9022-11ec-ab4a-0242ac120002</t>
  </si>
  <si>
    <t>149811000000101</t>
  </si>
  <si>
    <t>184672001</t>
  </si>
  <si>
    <t>0c63b1f8-9022-11ec-ab4a-0242ac120002</t>
  </si>
  <si>
    <t>2161000000100</t>
  </si>
  <si>
    <t>0c6ba02e-9022-11ec-ab4a-0242ac120002</t>
  </si>
  <si>
    <t>16471000000103</t>
  </si>
  <si>
    <t>163221000000102</t>
  </si>
  <si>
    <t>Allergies and adverse reactions - care record element (record artifact)</t>
  </si>
  <si>
    <t>1c0fe8b9-240e-11eb-9156-08002728e8ff</t>
  </si>
  <si>
    <t>1c0fe8e0-240e-11eb-9156-08002728e8ff</t>
  </si>
  <si>
    <t>1c185fca-240e-11eb-9156-08002728e8ff</t>
  </si>
  <si>
    <t>1324661000000105</t>
  </si>
  <si>
    <t>1c186193-240e-11eb-9156-08002728e8ff</t>
  </si>
  <si>
    <t>1324711000000102</t>
  </si>
  <si>
    <t>185371000000109</t>
  </si>
  <si>
    <t>Medication record - care record element (record artifact)
Medication recommendations - care record element (record artifact)</t>
  </si>
  <si>
    <t>1c66b36e-240e-11eb-9156-08002728e8ff</t>
  </si>
  <si>
    <t>21651000175103</t>
  </si>
  <si>
    <t>1c66faf3-240e-11eb-9156-08002728e8ff</t>
  </si>
  <si>
    <t>21681000175107</t>
  </si>
  <si>
    <t>1d55eb91-240e-11eb-9156-08002728e8ff</t>
  </si>
  <si>
    <t>787928003</t>
  </si>
  <si>
    <t>1d55ebee-240e-11eb-9156-08002728e8ff</t>
  </si>
  <si>
    <t>1d5e9b44-240e-11eb-9156-08002728e8ff</t>
  </si>
  <si>
    <t>840597005</t>
  </si>
  <si>
    <t>1d5e9b67-240e-11eb-9156-08002728e8ff</t>
  </si>
  <si>
    <t>840598000</t>
  </si>
  <si>
    <t>51c80e58-4f2d-11ec-9c0e-0050569c6484</t>
  </si>
  <si>
    <t>1365351000000106</t>
  </si>
  <si>
    <t>51c81010-4f2d-11ec-9c0e-0050569c6484</t>
  </si>
  <si>
    <t>1365371000000102</t>
  </si>
  <si>
    <t>51c810f2-4f2d-11ec-9c0e-0050569c6484</t>
  </si>
  <si>
    <t>1365381000000100</t>
  </si>
  <si>
    <t>Supplier Governance</t>
  </si>
  <si>
    <t>Please complete the box below prior to submission</t>
  </si>
  <si>
    <t>To Be Completed by Supplier</t>
  </si>
  <si>
    <t>Completed By:</t>
  </si>
  <si>
    <t>Organisation:</t>
  </si>
  <si>
    <t>Assessment Date:</t>
  </si>
  <si>
    <t>To Be Completed by NHS England*</t>
  </si>
  <si>
    <t xml:space="preserve">Reviewed by: </t>
  </si>
  <si>
    <t>Stakeholder Group:</t>
  </si>
  <si>
    <t>Review Date:</t>
  </si>
  <si>
    <t>Comments:</t>
  </si>
  <si>
    <t>* NHS England to create further box(es) as necessary for stakeholder review.</t>
  </si>
  <si>
    <t xml:space="preserve">Copyright © 2023 Health and Social Care Information Centre. </t>
  </si>
  <si>
    <t>NHS England is the trading name of the Health and Social Care Information Centre.</t>
  </si>
  <si>
    <t>Risk Assessment Workshop Governance</t>
  </si>
  <si>
    <t>Document  Purpose</t>
  </si>
  <si>
    <t>This tab is to be completed if the risks have been identified as part of an NHS England Risk Assessment Workshop (RAW)</t>
  </si>
  <si>
    <t>Richard Dobson</t>
  </si>
  <si>
    <t>Robert Jeeves, Gina Jacobs, Simon Immanuel, Jonathan Erskine, Shelley JOHNSTON, Chitrali Chaturvedi, Susan Bennett</t>
  </si>
  <si>
    <r>
      <rPr>
        <sz val="12"/>
        <rFont val="Arial"/>
        <family val="2"/>
      </rPr>
      <t>27th Apr 2023 (SCR Viewer and Consent Refactored Requirements Risks including Restricted Mode (App) Requirements</t>
    </r>
    <r>
      <rPr>
        <b/>
        <sz val="12"/>
        <rFont val="Arial"/>
        <family val="2"/>
      </rPr>
      <t xml:space="preserve">, </t>
    </r>
    <r>
      <rPr>
        <sz val="12"/>
        <rFont val="Arial"/>
        <family val="2"/>
      </rPr>
      <t>SCR Publisher Requirements Risks) v2.0</t>
    </r>
    <r>
      <rPr>
        <sz val="12"/>
        <color theme="1"/>
        <rFont val="Arial"/>
        <family val="2"/>
      </rPr>
      <t xml:space="preserve">
03rd Oct 2022 (Bulk Upload Test Data Conditions) v1.0 
22nd Jul 2022 (SCR Viewer and Consent Risks) v1.0</t>
    </r>
  </si>
  <si>
    <r>
      <rPr>
        <b/>
        <sz val="12"/>
        <color theme="1"/>
        <rFont val="Arial"/>
        <family val="2"/>
      </rPr>
      <t xml:space="preserve">v2.0:
</t>
    </r>
    <r>
      <rPr>
        <sz val="12"/>
        <color theme="1"/>
        <rFont val="Arial"/>
        <family val="2"/>
      </rPr>
      <t xml:space="preserve">By implementing the Stakeholder comments, the workshop was completed on 1st Mar 2023 
</t>
    </r>
    <r>
      <rPr>
        <b/>
        <sz val="12"/>
        <color theme="1"/>
        <rFont val="Arial"/>
        <family val="2"/>
      </rPr>
      <t>v1.0:</t>
    </r>
    <r>
      <rPr>
        <sz val="12"/>
        <color theme="1"/>
        <rFont val="Arial"/>
        <family val="2"/>
      </rPr>
      <t xml:space="preserve">
Workshop completed on 20th Oct 2022
Review with BA and TA completed on 26th Oct 2022
SCR Team review completed on 23rd Nov 2022</t>
    </r>
  </si>
  <si>
    <t>t</t>
  </si>
  <si>
    <t>Workshop Title:</t>
  </si>
  <si>
    <t>GPITF NME</t>
  </si>
  <si>
    <t xml:space="preserve"> SCR E2E RBA - Risk log walkthrough</t>
  </si>
  <si>
    <t>Workshop Lead:</t>
  </si>
  <si>
    <t>Pravinkumar Kuppusamy</t>
  </si>
  <si>
    <t>Test and Assurance - Safety Engineering</t>
  </si>
  <si>
    <t>Workshop Attendees</t>
  </si>
  <si>
    <t>Amit Chawla</t>
  </si>
  <si>
    <t>Principal Technical Assurance Specialist (F&amp;I)</t>
  </si>
  <si>
    <t>Ben Washington-hall</t>
  </si>
  <si>
    <t>Senior Delivery Manager</t>
  </si>
  <si>
    <t>Brendan Plant</t>
  </si>
  <si>
    <t>Cyber Security Lead</t>
  </si>
  <si>
    <t>Chitrali Chaturvedi</t>
  </si>
  <si>
    <t>Product Owner (NIA)</t>
  </si>
  <si>
    <t>Gina Jacobs</t>
  </si>
  <si>
    <t>Senior Business Analyst</t>
  </si>
  <si>
    <t xml:space="preserve">Hannah Mccann </t>
  </si>
  <si>
    <t>Lead Safety Engineer</t>
  </si>
  <si>
    <t>Idnan Mohammed</t>
  </si>
  <si>
    <t>Jennifer Aherne</t>
  </si>
  <si>
    <t>Clinical Informatics Manager</t>
  </si>
  <si>
    <t>Jonathan Erskine</t>
  </si>
  <si>
    <t>Service Manager</t>
  </si>
  <si>
    <t>Lexi Moffatt</t>
  </si>
  <si>
    <t>Senior Associate Solicitor</t>
  </si>
  <si>
    <t>Neill Jones</t>
  </si>
  <si>
    <t>Clinical Lead - Medical Professional</t>
  </si>
  <si>
    <t>Nick Hodgson</t>
  </si>
  <si>
    <t>Senior Product Manager</t>
  </si>
  <si>
    <t>Test and Assurance Lead</t>
  </si>
  <si>
    <t>Robert Jeeves</t>
  </si>
  <si>
    <t>Robert Marsh</t>
  </si>
  <si>
    <t>Service Management - Generic</t>
  </si>
  <si>
    <t>Scott Alexander</t>
  </si>
  <si>
    <t>Lead Technical Architect</t>
  </si>
  <si>
    <t>Shelley Johnston</t>
  </si>
  <si>
    <t>Simon Immanuel</t>
  </si>
  <si>
    <t>Technical Architect</t>
  </si>
  <si>
    <t xml:space="preserve">Simon Lee </t>
  </si>
  <si>
    <t>Senior Project Manager</t>
  </si>
  <si>
    <t>Stephen Elgar</t>
  </si>
  <si>
    <t>Principal Information Assurance Specialist</t>
  </si>
  <si>
    <t xml:space="preserve">Sue Bennett </t>
  </si>
  <si>
    <t>Clinical Lead (DCS)</t>
  </si>
  <si>
    <t>Vivek Dua</t>
  </si>
  <si>
    <t>Lead Solution Assurance</t>
  </si>
  <si>
    <t>siva surya prasand Arivalagan</t>
  </si>
  <si>
    <t>Workshop Date(s):</t>
  </si>
  <si>
    <t xml:space="preserve">Session 1: 17 May 2022 </t>
  </si>
  <si>
    <t xml:space="preserve">v1.0 </t>
  </si>
  <si>
    <t>Session 2: 24 May 2022</t>
  </si>
  <si>
    <t xml:space="preserve">Session 3: 8 Jun 2022  </t>
  </si>
  <si>
    <t>Session 4: 9 Jun 2022</t>
  </si>
  <si>
    <t xml:space="preserve">Session 5: 14 Jun 2022, 15 Jun 2022  </t>
  </si>
  <si>
    <t>Session 6: 16 Jun 2022</t>
  </si>
  <si>
    <t>Session 7: 22 Jun 2022, 23 Jun 2022</t>
  </si>
  <si>
    <t>Session 8: 6 Jul 2022</t>
  </si>
  <si>
    <t>Session 9: 13 Oct 2022</t>
  </si>
  <si>
    <t xml:space="preserve">v2.0 </t>
  </si>
  <si>
    <t>Session 10: 20 Oct 2022</t>
  </si>
  <si>
    <t>Session 11: 12 Jan 2023</t>
  </si>
  <si>
    <t>Session 12: 19 Jan 2023</t>
  </si>
  <si>
    <t>Session 13: 1 Feb 2023</t>
  </si>
  <si>
    <t>Session 14: 17 Jan 2023</t>
  </si>
  <si>
    <t>Session 15: 1 Mar 2023</t>
  </si>
  <si>
    <t>Approved By:</t>
  </si>
  <si>
    <t xml:space="preserve">Post Workshop Amendments: </t>
  </si>
  <si>
    <t>Name</t>
  </si>
  <si>
    <t xml:space="preserve"> Date </t>
  </si>
  <si>
    <t xml:space="preserve"> Reason for Update </t>
  </si>
  <si>
    <t xml:space="preserve"> Approved By </t>
  </si>
  <si>
    <t>Mapping Risk log with 'Generic Hazard Log to Support NME Connecting Systems for SCR FHIR API'</t>
  </si>
  <si>
    <t>SCR Team</t>
  </si>
  <si>
    <t>Reviews by Clinicians where updated</t>
  </si>
  <si>
    <t>v2.1</t>
  </si>
  <si>
    <t>Jamila Raja</t>
  </si>
  <si>
    <t xml:space="preserve">updated risks and added new risk post assurance
Reviews by Clinicians where updated
</t>
  </si>
  <si>
    <t>SCR team</t>
  </si>
  <si>
    <t>v2.2</t>
  </si>
  <si>
    <t>updated to remove erroneous content</t>
  </si>
  <si>
    <t>Status:</t>
  </si>
  <si>
    <t>v2.3 Approved</t>
  </si>
  <si>
    <t>updated risks as per SCR team instructions</t>
  </si>
  <si>
    <t>Guidance</t>
  </si>
  <si>
    <t>Purpose</t>
  </si>
  <si>
    <t>This is the Risk Log template, used by NHS England Solution Assurance to analyse system and/or service risks. Further interaction between the Supplier and NHS England will implement controls to ensure that mitigations are deployed correctly. The context in which this template is to be used is provided by the RAW Service Definition.</t>
  </si>
  <si>
    <t>IMPORTANT: This Risk Log does not replace the Clinical Hazard Log, and where clinical risks are identified, they should be added to the relevant clinical hazard log.</t>
  </si>
  <si>
    <r>
      <t xml:space="preserve">Note on use of formula within this spreadsheet: They are indicated with </t>
    </r>
    <r>
      <rPr>
        <sz val="12"/>
        <color rgb="FFFF0000"/>
        <rFont val="Arial"/>
        <family val="2"/>
      </rPr>
      <t>Calculated</t>
    </r>
    <r>
      <rPr>
        <sz val="12"/>
        <color theme="1"/>
        <rFont val="Arial"/>
        <family val="2"/>
      </rPr>
      <t xml:space="preserve"> in heading on the Risk Log tab, these fields automatically calculate their values via defined formula. If these are not updating as per your selections then please check your  Calculation settings in Excel, Please ensure you DO NOT DELETE the formula, if you do then please re-insert by dragging down from formula from the cell above.</t>
    </r>
  </si>
  <si>
    <t>Guidance on how to complete the spreadsheet</t>
  </si>
  <si>
    <t>Activity</t>
  </si>
  <si>
    <t>Instructions</t>
  </si>
  <si>
    <t>NHS England internal risk workshop</t>
  </si>
  <si>
    <r>
      <rPr>
        <b/>
        <sz val="12"/>
        <color theme="1"/>
        <rFont val="Calibri"/>
        <family val="2"/>
        <scheme val="minor"/>
      </rPr>
      <t>Complete the RAW Governance tab first.</t>
    </r>
    <r>
      <rPr>
        <sz val="12"/>
        <color theme="1"/>
        <rFont val="Calibri"/>
        <family val="2"/>
        <scheme val="minor"/>
      </rPr>
      <t xml:space="preserve">
Complete columns A to G of the Risk Log tab as per guidance below. 
It may also be possible to complete cell values for columns G and H for some rows if you are able to identify likelihood without supplier input.
</t>
    </r>
  </si>
  <si>
    <t>A Supplier responding to a set of risks supplied by NHS England</t>
  </si>
  <si>
    <t>Complete the Supplier Governance tab.
Complete columns H to M of the Risk Log tab as per guidance below.</t>
  </si>
  <si>
    <t>NHS England reviewing and completing the assurance sections within the spreadsheet</t>
  </si>
  <si>
    <t>Complete columns N to R of the Risk Log tab as per guidance below.</t>
  </si>
  <si>
    <t>A supplier using the Risk Log template to create their own set of risks</t>
  </si>
  <si>
    <t>Complete columns A to M of the Risk Log tab as per guidance below.</t>
  </si>
  <si>
    <t>A Supplier is: Any organisation or group whom are responsible for the delivery of Healthcare software into the NHS (within England). They could be internal or external to the NHS.</t>
  </si>
  <si>
    <t>General Guidance on Governance</t>
  </si>
  <si>
    <t>Suppliers are required to complete their section of the Supplier Governance tab when using the Risk Log.
NHS England are required to complete their section(s) of Supplier Governance following review of the supplier submission.</t>
  </si>
  <si>
    <t>Use of RAW Governance TAB is reserved for use by NHS England. It is required when risks are being identified as part of a workshop. It details the attendees and confirms approval that the set of risks identified are complete and correct and can be used as a template for suppliers to complete.</t>
  </si>
  <si>
    <t xml:space="preserve">Guidance on Filling Out the Risk Log </t>
  </si>
  <si>
    <t>Field/Column Descriptor</t>
  </si>
  <si>
    <t>To Be Completed by 
N - NHS England
S - Supplier 
F - Formula</t>
  </si>
  <si>
    <t>Column Type 
F - Free Text
P - Pick List 
C - Calculated</t>
  </si>
  <si>
    <t>Additional Information</t>
  </si>
  <si>
    <t>QMM Threshold</t>
  </si>
  <si>
    <t>N</t>
  </si>
  <si>
    <t>P</t>
  </si>
  <si>
    <t>If the Supplier for whom the Risk Log is being prepared has been assessed for a QMM score - the appropriate value should be selected from the drop-down. If no QMM has been assessed this field should be left at "0".</t>
  </si>
  <si>
    <t>Programme Risk Threshold</t>
  </si>
  <si>
    <t>If the programme has elected to set a risk threshold - the appropriate value should be selected.  If not, the field should be left a "0".</t>
  </si>
  <si>
    <t>Programme Name</t>
  </si>
  <si>
    <t>F</t>
  </si>
  <si>
    <t>C</t>
  </si>
  <si>
    <t>This field will be populated from the RAW Governance (NHS) tab.</t>
  </si>
  <si>
    <t>Phase</t>
  </si>
  <si>
    <t xml:space="preserve">This field can be used to indicate the phase of the programme to be reviewed.  </t>
  </si>
  <si>
    <t>Risk ID</t>
  </si>
  <si>
    <t xml:space="preserve"> N*</t>
  </si>
  <si>
    <t xml:space="preserve">The Unique Identifier for given risk. 
N* - It is possible that a supplier may identify an unwanted cause and/or effect in which case they should add these to the spreadsheet. If a supplier adds an additional risk then they must append with the abbreviation 'SUPP'   E.g. SCR00010SUPP where SCR is a descriptor of the set of risks that has been added to. </t>
  </si>
  <si>
    <t>Risk Grouping</t>
  </si>
  <si>
    <t>N*</t>
  </si>
  <si>
    <t>Used to categorise risks by the product component.  This will vary according to the product under review.  Different types of programme are likely to require different sets of groupings.</t>
  </si>
  <si>
    <t>Unwanted Effect/Outcome Description</t>
  </si>
  <si>
    <t xml:space="preserve">Describe the unwanted effect that relates to service/system release being risk assessed.
</t>
  </si>
  <si>
    <t>Primary Area of Impact</t>
  </si>
  <si>
    <t xml:space="preserve">The area where the impact of the unwanted effect is the greatest.
</t>
  </si>
  <si>
    <t>Primary Impact Rating</t>
  </si>
  <si>
    <t>The Impact rating should the unwanted effect occur. Consider the scale of how bad things could be when identifying the impact, this will ensure consistency across the identified risks. Please use the Impact Scales tab for guidance.
If the supplier feels that the impact rating is not appropriate  when considering their use of the service then they should select the most appropriate value and highlight that this has been changed.</t>
  </si>
  <si>
    <t>Clinical Risk</t>
  </si>
  <si>
    <t xml:space="preserve">"Y" if there is a clinical risk associated with this outcome. The risk </t>
  </si>
  <si>
    <t>Cause</t>
  </si>
  <si>
    <t xml:space="preserve">Describe the cause or causes that would produce the unwanted effect.
There will often be multiple potential causes for each unwanted effect/outcome. There should be a separate line for each cause/effect combination, so that all necessary mitigations can be identified.  Even if two impacts would be addressed by the same mitigation, </t>
  </si>
  <si>
    <t>Cause Likelihood</t>
  </si>
  <si>
    <t>S*</t>
  </si>
  <si>
    <t>Identify the likelihood of the unwanted effect occurring prior to applying any controls/mitigations. If there are no existing controls in place then the supplier MUST set likelihood to at least a value of 3 (in some cases NHS England may identify these and include them already filled out in the template).
If NHS England can identify this during the original workshop then they may include entries in this cell .
A table of likelihood ratings is below on this tab.</t>
  </si>
  <si>
    <t>Justification of Cause Likelihood Rating</t>
  </si>
  <si>
    <t>Add the rationale for the likelihood score supplied. This could be for example that functionality exists and controls are already in place or that the system does not support functionality to cause the unwanted effect. 
You must not use the controls you plan to put in place as justification in this cell, this is all about existing controls not future controls or mitigations.
If NHS England have identified the Cause Likelihood then this will also be completed by NHS England.</t>
  </si>
  <si>
    <t>Overall Risk Score (Pre-Mitigation)</t>
  </si>
  <si>
    <t>Overall Risk Score (Pre-Mitigation): This is calculated  as Primary Impact Rating x Cause Likelihood.  This is the score of the risk prior to the Supplier applying any controls.</t>
  </si>
  <si>
    <t xml:space="preserve">Supplier Mitigation detail required?
</t>
  </si>
  <si>
    <t>If the Overall Risk Score (Pre-Mitigation) is the same or higher than the Programme Risk Threshold displays "Y" to indicate that the Supplier must provide the details of their mitigation plan for the risk.</t>
  </si>
  <si>
    <t>Supplier Internal Mitigations</t>
  </si>
  <si>
    <t>S</t>
  </si>
  <si>
    <t>If there is a "Y" in Supplier Mitigation detail required? Column - the Supplier must add the details of the controls that will be put in place to mitigate the unwanted effect and/or its cause.</t>
  </si>
  <si>
    <t>Post Mitigation Likelihood</t>
  </si>
  <si>
    <t>If there is a "Y" in Supplier Mitigation detail required? Column - identify the likelihood of the unwanted effect / cause occurring once controls have been put in place. This will form part of the input into the residual risk score.
A table of likelihood interpretations is available further down on this tab.</t>
  </si>
  <si>
    <t>Residual Score</t>
  </si>
  <si>
    <t>A cell using formula to calculate the residual score (Primary Impact Rating x Post Mitigation Likelihood).</t>
  </si>
  <si>
    <t>In Scope for Assurance ?</t>
  </si>
  <si>
    <t>The value (Y/N) is determined by the Overall Risk Score (Pre-Mitigation) when compared to the suppliers QMM rating. If QMM has not been applied within the project then all risks fall within scope of assurance.
The value of 'Supplier Mitigation Required' will also determine this value. If set to 'N' then this column value will also be 'N'.</t>
  </si>
  <si>
    <t>Assigned Assurance Group</t>
  </si>
  <si>
    <t xml:space="preserve">Primarily the assurance activities will be undertaken by SA however there are some assurance activities that will be assigned to other stakeholders or maybe one or more stakeholder. E.g. Training is a programme assurance activity.  </t>
  </si>
  <si>
    <t>High Level Assurance Mitigation</t>
  </si>
  <si>
    <r>
      <rPr>
        <sz val="12"/>
        <color theme="1"/>
        <rFont val="Arial"/>
        <family val="2"/>
      </rPr>
      <t>Select the most suitable option from the Pick List. If there is no suitable match on the list then choose 'Other' and elaborate in the next column.  If you feel that there should be additional selections then please email</t>
    </r>
    <r>
      <rPr>
        <sz val="12"/>
        <color rgb="FFFF0000"/>
        <rFont val="Arial"/>
        <family val="2"/>
      </rPr>
      <t xml:space="preserve"> </t>
    </r>
    <r>
      <rPr>
        <sz val="12"/>
        <color rgb="FF423FFF"/>
        <rFont val="Arial"/>
        <family val="2"/>
      </rPr>
      <t>assurance@nhs.net</t>
    </r>
    <r>
      <rPr>
        <sz val="12"/>
        <color rgb="FFFF0000"/>
        <rFont val="Arial"/>
        <family val="2"/>
      </rPr>
      <t xml:space="preserve"> </t>
    </r>
    <r>
      <rPr>
        <sz val="12"/>
        <color theme="1"/>
        <rFont val="Arial"/>
        <family val="2"/>
      </rPr>
      <t>to request that the pick list be updated to include your recommendation.</t>
    </r>
  </si>
  <si>
    <t>Elaboration</t>
  </si>
  <si>
    <t>Provide further elaboration on the high level assurance action you have identified. E.g. Provide further detail on the witness test activities you wish to undertake.  Further detailed elaboration on the specific tasks must be recorded where you are tracking progress.</t>
  </si>
  <si>
    <t>Is the mitigation in place?</t>
  </si>
  <si>
    <t>Confirmation from the NHSD assurer that the mitigation is in place.</t>
  </si>
  <si>
    <t>N* - Whilst these are, by default, for NHS England to complete - it is possible that the supplier may identify an unwanted effect/cause that has not been listed. In this event the Supplier should complete these cells. 
If there is specific guidance for a supplier to follow for a given cell then this is explicitly stated in the Additional Information section of the table above.</t>
  </si>
  <si>
    <t>S* - This cell will be completed by the Supplier, by default, however NHS England may complete this field during the initial internal workshops. If the supplier feels an NHS England entry in this field needs updating then they may do so.</t>
  </si>
  <si>
    <t>Likelihood Interpretations (Source: DCB0129)</t>
  </si>
  <si>
    <t>Likelihood Category (Score)</t>
  </si>
  <si>
    <t>Interpretation</t>
  </si>
  <si>
    <t>Very high  (5)</t>
  </si>
  <si>
    <t>Certain or almost certain; highly likely to occur</t>
  </si>
  <si>
    <t>High (4)</t>
  </si>
  <si>
    <t>Not certain but very possible; reasonably expected to occur in the majority of cases</t>
  </si>
  <si>
    <t>Medium (3)</t>
  </si>
  <si>
    <t>Possible</t>
  </si>
  <si>
    <t>Low (2)</t>
  </si>
  <si>
    <t>Could occur but in the great majority of occasions will not</t>
  </si>
  <si>
    <t>Very low (1)</t>
  </si>
  <si>
    <t>Negligible or nearly negligible possibility of occurring</t>
  </si>
  <si>
    <t xml:space="preserve">Assurance Group Interpretations </t>
  </si>
  <si>
    <t>Group</t>
  </si>
  <si>
    <t>SA</t>
  </si>
  <si>
    <t>Solution Assurance will undertake the assurance to mitigate the risk.
SME includes Functional Test Assurance, Non-Functional Test Assurance and Data Assurance.</t>
  </si>
  <si>
    <t>Programme</t>
  </si>
  <si>
    <t>A programme resource will undertake the assurance to mitigate the risk. SME includes Business Process, System Architecture, Information Governance and Training.</t>
  </si>
  <si>
    <t>CSG</t>
  </si>
  <si>
    <t>CSG will undertake  assurance to mitigate the identified risk.
SME includes assurance to clinical safety standards.</t>
  </si>
  <si>
    <t>Service Management</t>
  </si>
  <si>
    <t>Service management will undertake assurance to mitigate the identified risk.
SME includes change management, service management, incident management and service readiness.</t>
  </si>
  <si>
    <t>Cyber Security</t>
  </si>
  <si>
    <t>Cyber will undertake assurance to mitigate the identified risk.
SME includes assurance to system vulnerabilities and evaluation of penetration test reports.</t>
  </si>
  <si>
    <t>Other</t>
  </si>
  <si>
    <t>Not defined or a collection of those groups listed above will be required to collaborate in assurance activities.</t>
  </si>
  <si>
    <t>Impact Scales</t>
  </si>
  <si>
    <t xml:space="preserve">Guidance </t>
  </si>
  <si>
    <t>You should use the impact scales to derive the Primary Impact Rating of the unwanted effect recorded on the Risk Log tab.</t>
  </si>
  <si>
    <t>Use the table below to identify the highest Impact Level that contains one or more statements that match the impact of the unwanted effect. This impact level should be used as the Primary Impact Rating.</t>
  </si>
  <si>
    <t>You are expected to contextualise the statements in the table with the unwanted effect.</t>
  </si>
  <si>
    <t>Important Note :  The clinical impact definitions listed below are taken from DCB0129 and are maintained within that standard. Please ensure there have been no updates to the standard before using the definitions listed below to rate risks where Clinical is the primary area of impact.</t>
  </si>
  <si>
    <t>Impact Level 1</t>
  </si>
  <si>
    <t>Impact Level 2</t>
  </si>
  <si>
    <t>Impact Level 3</t>
  </si>
  <si>
    <t>Impact Level 4</t>
  </si>
  <si>
    <t>Impact Level 5</t>
  </si>
  <si>
    <t>Interoperability</t>
  </si>
  <si>
    <t>Technical issue, no impact to any programme or business objectives or operational goals, no change/workaround required.</t>
  </si>
  <si>
    <t>Technical issue, resulting in failure to meet programme or business objectives or operational goals, still within acceptable limits, no changes/workaround required</t>
  </si>
  <si>
    <t>Technical issue, resulting in failure to meet programme or business objectives or operational goals, requiring moderate changes/workaround to accommodate</t>
  </si>
  <si>
    <t>Technical issue resulting in failure to meet programme or business objectives or operational goals, requiring significant changes/workaround to accommodate</t>
  </si>
  <si>
    <t>Technical issue resulting in failure to meet programme or business objectives or operational goals, requires significant changes to accommodate, there are no workarounds</t>
  </si>
  <si>
    <t xml:space="preserve">
Technical/Business and Operational Goals</t>
  </si>
  <si>
    <t>Programme or Care Org budget unaffected</t>
  </si>
  <si>
    <t xml:space="preserve">Programme or Care Org budget impacted by up to +10% </t>
  </si>
  <si>
    <t>Programme or Care Org budget impacted by +11-50%</t>
  </si>
  <si>
    <t xml:space="preserve">Programme or Care Org budget impacted by +51-100% </t>
  </si>
  <si>
    <t xml:space="preserve">Programme or Care Org budget impacted by &gt;100% </t>
  </si>
  <si>
    <t>Cost</t>
  </si>
  <si>
    <t>No programme delay, outside planned contingency or workarounds</t>
  </si>
  <si>
    <t>Programme delay by up to +10% on plan</t>
  </si>
  <si>
    <t>Programme delay by +11-50% on plan</t>
  </si>
  <si>
    <t>Programme delay by +51-100% on plan</t>
  </si>
  <si>
    <t>Programme delay by &gt;100% on plan</t>
  </si>
  <si>
    <t>Schedule</t>
  </si>
  <si>
    <t>Usability</t>
  </si>
  <si>
    <t>Usability issue, the problem is rare and causes minimal loss of time. Minor cosmetic or consistency issue</t>
  </si>
  <si>
    <t>Usability issue, a minor but irritating problem. Generally, it slows users down slightly. There are minimal violations of guidelines that affect appearance or perception, and mistakes that are recoverable</t>
  </si>
  <si>
    <t>Usability, a moderate problem causing time to be wasted. There is a workaround to the problem. Internal inconsistencies result in increased learning or error rates. An important function or feature does not work as expected</t>
  </si>
  <si>
    <t>Usability issue, a severe problem for which the user has no workaround to the problem resulting in a lot of time being wasted</t>
  </si>
  <si>
    <t>Usability issue resulting in the occurrence of catastrophic errors. The problem could result in large-scale failures that prevent many people from doing their work. Performance is so bad that the system cannot accomplish business goals</t>
  </si>
  <si>
    <t>Quality</t>
  </si>
  <si>
    <t>Accessibility issue, no impact on accessibility requirements, no change/workaround required.</t>
  </si>
  <si>
    <t>Accessibility issue, resulting in failure to meet highest level of achievement against accessibility requirements, still within acceptable limits, no changes/workaround required</t>
  </si>
  <si>
    <t>Accessibility issue, resulting in failure to meet minimum level of accessibility requirements, requires moderate changes/workaround to accommodate</t>
  </si>
  <si>
    <t>Accessibility issue, resulting in failure to meet minimum level of accessibility requirements, requiring significant changes/workaround to accommodate</t>
  </si>
  <si>
    <t>Accessibility issue, resulting in failure to meet minimum level of accessibility requirements, requires significant changes to accommodate, there are no workarounds</t>
  </si>
  <si>
    <t>Users remain happy with the system</t>
  </si>
  <si>
    <t>Users will be slightly irritated by the problem.</t>
  </si>
  <si>
    <t>Users will become unsatisfied with the system.</t>
  </si>
  <si>
    <t>User will be expecting problems to occur thus causing reputational damage</t>
  </si>
  <si>
    <t>The user is unable or unwilling to use the system. Complete dissatisfaction.</t>
  </si>
  <si>
    <t>Reputation</t>
  </si>
  <si>
    <t>Data Quality</t>
  </si>
  <si>
    <t>Localised minor data quality issue, no impact to any programme or business objectives or operational goals, no change/workaround required</t>
  </si>
  <si>
    <t>Localised minor data quality issue, resulting in failure to meet programme or business objectives or operational goals, still within acceptable limits, no changes/workaround required</t>
  </si>
  <si>
    <t>Localised moderate data quality issue, resulting in failure to meet programme or business objectives or operational goals, requiring minor changes/workaround to accommodate</t>
  </si>
  <si>
    <t>Localised significant data quality issue, resulting in failure to meet programme or business objectives or operational goals, requiring extensive changes/workaround to accommodate</t>
  </si>
  <si>
    <t>Data quality issue affecting centrally stored data or data consumed by other systems resulting in failure to meet programme or business objectives or operational goals, requires change/workaround to accommodate</t>
  </si>
  <si>
    <t>Data Quality/Business and Operational Goals</t>
  </si>
  <si>
    <t>Clinical Safety</t>
  </si>
  <si>
    <t>Taken from DCB0129</t>
  </si>
  <si>
    <t>Minor injury from which recovery is expected in the short term; minor psychological upset; inconvenience; any negligible severity - Single</t>
  </si>
  <si>
    <t>Minor injury or injuries from which recovery is not expected in the short term  - Single</t>
  </si>
  <si>
    <t>Severe injury or severe incapacity from which recovery is expected in the short term - Single</t>
  </si>
  <si>
    <t>Death - Single</t>
  </si>
  <si>
    <t>Death - Multiple</t>
  </si>
  <si>
    <t>Significant psychological trauma - Single</t>
  </si>
  <si>
    <t>Severe psychological trauma - Single</t>
  </si>
  <si>
    <t>Permanent life-changing incapacity and any condition for which the prognosis is death or permanent life-changing incapacity; severe injury or severe incapacity from which recovery is not expected in the short term  - Single</t>
  </si>
  <si>
    <t>Permanent life-changing incapacity and any condition for which the prognosis is death or permanent life-changing incapacity; severe injury or severe incapacity from which recovery is not expected in the short term - Multiple</t>
  </si>
  <si>
    <t>Minor injury from which recovery is expected in the short term - Multiple</t>
  </si>
  <si>
    <t>Minor injury or injuries from which recovery is not expected in the short term - Multiple</t>
  </si>
  <si>
    <t>Severe injury or severe incapacity from which recovery is expected in the short term - Multiple</t>
  </si>
  <si>
    <t>Minor psychological upset; inconvenience  - Multiple</t>
  </si>
  <si>
    <t>Significant psychological trauma - Multiple</t>
  </si>
  <si>
    <t>Severe psychological trauma - Multiple</t>
  </si>
  <si>
    <t>National Systems</t>
  </si>
  <si>
    <t>Technical issue or unsupported functionality, no impact to any programme or business objectives or operational goals, no change/workaround required to any National Systems</t>
  </si>
  <si>
    <t>Technical issue or unsupported functionality, resulting in failure to meet programme or business objectives or operational goals, still within acceptable limits, no changes/workaround required within the relevant National System</t>
  </si>
  <si>
    <t>Technical issue or unsupported functionality, resulting in failure to meet programme or business objectives or operational goals, minor changes/workaround required to one or more of the National Systems</t>
  </si>
  <si>
    <t>Technical issue or unsupported functionality, resulting in failure to meet programme or business objectives or operational goals, moderate changes/workaround required to one or more of the National Systems</t>
  </si>
  <si>
    <t>Technical issue or unsupported functionality, resulting in failure to meet programme or business objectives or operational goals, significant change(s) required to one or more of the National Systems. No workaround available</t>
  </si>
  <si>
    <t>Technical/Business and Operational Goals</t>
  </si>
  <si>
    <t>National Datasets
(Secondary Uses)</t>
  </si>
  <si>
    <t>Minor technical or data quality issue, no impact to any programme or business objectives or operational goals, no change/workaround required for secondary use of the dataset</t>
  </si>
  <si>
    <t>Minor technical or data quality issue, resulting in failure to meet programme or business objectives or operational goals, still within acceptable limits, no changes/workaround required for secondary use of the dataset</t>
  </si>
  <si>
    <t>Moderate technical or data quality issue, resulting in failure to meet programme or business objectives or operational goals, requiring minor changes/workaround prior to secondary use of the dataset</t>
  </si>
  <si>
    <t>Significant technical or data quality issue, resulting in failure to meet programme or business objectives or operational goals, requiring extensive changes/workaround prior to secondary use of the dataset</t>
  </si>
  <si>
    <t>Catastrophic technical or data quality issue, resulting in failure to meet programme or business objectives or operational goals, no change/workaround available. Unable to use the dataset for secondary uses</t>
  </si>
  <si>
    <t>IG</t>
  </si>
  <si>
    <t>Breach of confidentiality for personal data, only a single data subject affected.</t>
  </si>
  <si>
    <t>Breach of confidentiality for personal data &lt;10 data subjects impacted</t>
  </si>
  <si>
    <t>Breach of confidentiality for personal data &lt;50 data subjects impacted</t>
  </si>
  <si>
    <t>Breach of confidentiality for personal data for up to 100 data subjects impacted
OR
Breach of confidentiality for sensitive personal data for single data subject</t>
  </si>
  <si>
    <t>Breach of confidentiality for personal data for up to 1000 data subjects impacted
OR
Breach of confidentiality for sensitive personal data for more than a single data subject</t>
  </si>
  <si>
    <t>Confidentiality</t>
  </si>
  <si>
    <t>Minor data integrity issue, no impact to any programme or business objectives or operational goals, no change/workaround required.</t>
  </si>
  <si>
    <t>Minor data integrity  issue, resulting in failure to meet programme or business objectives or operational goals, still within acceptable limits, no changes/workaround required.</t>
  </si>
  <si>
    <t>Moderate data integrity issue, resulting in failure to meet programme or business objectives or operational goals, requiring minor changes/workaround.</t>
  </si>
  <si>
    <t>Significant data integrity issue, resulting in failure to meet programme or business objectives or operational goals, requiring significant changes/workaround to accommodate</t>
  </si>
  <si>
    <t>Catastrophic data integrity issue, resulting in failure to meet programme or business objectives or operational goals, requires significant changes to accommodate, there are no workarounds</t>
  </si>
  <si>
    <t>Integrity</t>
  </si>
  <si>
    <t>Minor availability issue, no impact to any programme or business objectives or operational goals,</t>
  </si>
  <si>
    <t>Minor availability issue, still within acceptable limits and not impacting stakeholders</t>
  </si>
  <si>
    <t>Moderate availability issue, impacting stakeholders, service still within acceptable limits</t>
  </si>
  <si>
    <t>Significant availability issue, bringing considerable inconvenience to stakeholders, resulting in failure to meet programme or business objectives or operational goals.</t>
  </si>
  <si>
    <t>Catastrophic availability issue, bringing unacceptable inconvenience to stakeholders, resulting in failure to meet programme or business objectives or operational goals.</t>
  </si>
  <si>
    <t>Availability</t>
  </si>
  <si>
    <t>System/Solution Integrity</t>
  </si>
  <si>
    <t>System/solution performance issue or technical issue related to management of system integrity, no impact to any programme or business objectives or operational goals, no change/workaround required.</t>
  </si>
  <si>
    <t>System/solution performance issue or technical issue related to management of system integrity, resulting in failure to meet programme or business objectives or operational goals, still within acceptable limits, no changes/workaround required</t>
  </si>
  <si>
    <t>System/solution performance issue or technical issue related to management of system integrity, resulting in failure to meet programme or business objectives or operational goals, requiring moderate changes/workaround to accommodate</t>
  </si>
  <si>
    <t>System/solution performance issue or technical issue related to management of system integrity, resulting in failure to meet programme or business objectives or operational goals, requiring significant changes/workaround to accommodate</t>
  </si>
  <si>
    <t>System/solution performance issue or technical issue related to management of system integrity, resulting in failure to meet programme or business objectives or operational goals, requires significant changes to accommodate, there are no workarounds</t>
  </si>
  <si>
    <t>Vulnerability discovered. Rated Low, remediation unlikely, mitigation provided. Residual risk accepted.</t>
  </si>
  <si>
    <t>Vulnerability discovered. Rated Medium, remediation unlikely, mitigation / workaround established. Residual risk accepted for private &amp; public beta, but long term solution required.</t>
  </si>
  <si>
    <t>Vulnerability discovered. Rated High, remediation unlikely in the short term, mitigation / workaround established. Residual risk accepted only for private beta, long term solution required before public beta.</t>
  </si>
  <si>
    <t>Vulnerability discovered. Rated High / Critical, remediation unlikely in the short term, mitigation / workaround not sufficient. Residual risk not accepted for private beta until quick fix is provided in lieu of a long term solution.</t>
  </si>
  <si>
    <t>Vulnerability discovered. Rated High / Critical, remediation unlikely in the short term, no adequate mitigation / workaround. No way forward until solution developed.</t>
  </si>
  <si>
    <t>Amendment History</t>
  </si>
  <si>
    <t>Version</t>
  </si>
  <si>
    <t>Date</t>
  </si>
  <si>
    <t>First draft produce by Simon Lee for review.</t>
  </si>
  <si>
    <t>Second draft updated by Simon Lee following review feedback.</t>
  </si>
  <si>
    <t>Final draft by Simon Lee for Review</t>
  </si>
  <si>
    <t>Updated to address comments from Alan Laithwaite review.</t>
  </si>
  <si>
    <t>Updated to include additional impact arera</t>
  </si>
  <si>
    <t>Reviewers</t>
  </si>
  <si>
    <t>This document must be reviewed by the following:</t>
  </si>
  <si>
    <t>Title / Responsibility</t>
  </si>
  <si>
    <t>Paul Butterworth</t>
  </si>
  <si>
    <t>Head of Assurance</t>
  </si>
  <si>
    <t>Phil Morton</t>
  </si>
  <si>
    <t>Emma Bell</t>
  </si>
  <si>
    <t>Test &amp; Assurance Lead</t>
  </si>
  <si>
    <t>Assurance Manager</t>
  </si>
  <si>
    <t>0.3, 0.41</t>
  </si>
  <si>
    <t>Alan Laithwaite</t>
  </si>
  <si>
    <t>0.3, 0.4</t>
  </si>
  <si>
    <t>Matthew Barrow</t>
  </si>
  <si>
    <t>Consultant</t>
  </si>
  <si>
    <t>Approved</t>
  </si>
  <si>
    <t>This document must be approved by the following:</t>
  </si>
  <si>
    <t>Distribution</t>
  </si>
  <si>
    <t xml:space="preserve">NHS Digital </t>
  </si>
  <si>
    <t>Document Status:</t>
  </si>
  <si>
    <t>Draft</t>
  </si>
  <si>
    <t>Primary Impact Area</t>
  </si>
  <si>
    <t>Impact Rating</t>
  </si>
  <si>
    <t>Likelihood Rating (Cols G and L)</t>
  </si>
  <si>
    <t>Assurance Group</t>
  </si>
  <si>
    <t>Risk Log Status</t>
  </si>
  <si>
    <t>Clinical</t>
  </si>
  <si>
    <t>Y</t>
  </si>
  <si>
    <t>Collaborative Engagement</t>
  </si>
  <si>
    <t>DRAFT</t>
  </si>
  <si>
    <t>alpha</t>
  </si>
  <si>
    <t>Communication</t>
  </si>
  <si>
    <t>Embedded Assurance</t>
  </si>
  <si>
    <t>beta</t>
  </si>
  <si>
    <t>Contractual</t>
  </si>
  <si>
    <t>Review Submitted Evidence</t>
  </si>
  <si>
    <t>Pilot</t>
  </si>
  <si>
    <t>Data - read</t>
  </si>
  <si>
    <t>Review Spine Log Files</t>
  </si>
  <si>
    <t>Live</t>
  </si>
  <si>
    <t>Data - write</t>
  </si>
  <si>
    <t>National Datasets</t>
  </si>
  <si>
    <t>Other (Specify in Elaboration Column)</t>
  </si>
  <si>
    <t>Review Test Coverage</t>
  </si>
  <si>
    <t>National Roll-out</t>
  </si>
  <si>
    <t>Functional</t>
  </si>
  <si>
    <t>National Services</t>
  </si>
  <si>
    <t>N/A</t>
  </si>
  <si>
    <t>Tailored Witness Test</t>
  </si>
  <si>
    <t>Phase 1</t>
  </si>
  <si>
    <t>Interface</t>
  </si>
  <si>
    <t>Phase 2</t>
  </si>
  <si>
    <t>Missing requirement</t>
  </si>
  <si>
    <t>Phase 3</t>
  </si>
  <si>
    <t>Non-functional</t>
  </si>
  <si>
    <t>IG, Legal</t>
  </si>
  <si>
    <t>Phase 4</t>
  </si>
  <si>
    <t>Software error</t>
  </si>
  <si>
    <t>System/Solution Integrity, IG</t>
  </si>
  <si>
    <t>n/a</t>
  </si>
  <si>
    <t>System/Solution Integrity, Usablity</t>
  </si>
  <si>
    <t>Sno</t>
  </si>
  <si>
    <t>Term / Abbreviation</t>
  </si>
  <si>
    <t>What it stands for</t>
  </si>
  <si>
    <t>Details</t>
  </si>
  <si>
    <t>Open</t>
  </si>
  <si>
    <t>BAU</t>
  </si>
  <si>
    <t>Business As Usual</t>
  </si>
  <si>
    <t>Closed</t>
  </si>
  <si>
    <t xml:space="preserve">IG </t>
  </si>
  <si>
    <t xml:space="preserve">Information Governance </t>
  </si>
  <si>
    <t xml:space="preserve">Operations Team              </t>
  </si>
  <si>
    <t xml:space="preserve">Operations team include the DevOps and Technical Operation team </t>
  </si>
  <si>
    <t>Onboarding Team/ Programme</t>
  </si>
  <si>
    <t>The team responsible for the ‘run and maintain’ of the live service, particularly Onboarding Connecting System Suppliers</t>
  </si>
  <si>
    <t>PTL</t>
  </si>
  <si>
    <t>Path To Live</t>
  </si>
  <si>
    <t>PTE</t>
  </si>
  <si>
    <t>Privacy, Transparency &amp; Ethics</t>
  </si>
  <si>
    <t>RBA</t>
  </si>
  <si>
    <t>Risk Based Assurance</t>
  </si>
  <si>
    <t>Solution Assurance</t>
  </si>
  <si>
    <t>NME</t>
  </si>
  <si>
    <t>New Market Entrants</t>
  </si>
  <si>
    <t>TBD</t>
  </si>
  <si>
    <t>To be determined</t>
  </si>
  <si>
    <t>SCAL</t>
  </si>
  <si>
    <t>Supplier Conformance Assessment List</t>
  </si>
  <si>
    <t>The Supplier Conformance Assessment List (SCAL) is a technical document which details the consumer supplier approach to information governance, clinical safety, functional testing and SMSP-PDS requirements.
This document will be provided to you once NHS England has assured the consumer supplier product is compliant with the SMSP-PDS specification for the relevant capabilities.</t>
  </si>
  <si>
    <t>SME</t>
  </si>
  <si>
    <t>Subject Matter Expert</t>
  </si>
  <si>
    <t>NHS</t>
  </si>
  <si>
    <t>National Health Service</t>
  </si>
  <si>
    <t>PDS</t>
  </si>
  <si>
    <t>Personal Demographics Service</t>
  </si>
  <si>
    <t>MESH</t>
  </si>
  <si>
    <t>Message Exchange for Social care and Health</t>
  </si>
  <si>
    <t>DSA</t>
  </si>
  <si>
    <t>Demographic Spine Application</t>
  </si>
  <si>
    <t>DVC</t>
  </si>
  <si>
    <t>Deployment Verification Criteria</t>
  </si>
  <si>
    <t>a.	Stable running for a minimum of 14 days
b.	At least 1 report applying NDOP has been produced during DVP</t>
  </si>
  <si>
    <t>HCP</t>
  </si>
  <si>
    <t>Healthcare professionals (HCPs)</t>
  </si>
  <si>
    <t>The health professional responsible for care (HCP) is the person who carries clinical responsibility for a patient's healthcare during an episode. This is usually a consultant but may be another healthcare professional, for example a midwife or GP.</t>
  </si>
  <si>
    <t>CPI</t>
  </si>
  <si>
    <t>Confidential Patient Information</t>
  </si>
  <si>
    <t>CIS2 Authenticated Users</t>
  </si>
  <si>
    <t>Care Identity Service 2 Authenticated Users</t>
  </si>
  <si>
    <t>Care Episode</t>
  </si>
  <si>
    <t>All care provided to a patient, for the duration of particular illness or condition</t>
  </si>
  <si>
    <t>Care Professional</t>
  </si>
  <si>
    <t>An individual who provides care to a patient</t>
  </si>
  <si>
    <t>GP Summary Message</t>
  </si>
  <si>
    <t>The electronic message containing the information associated with a patient’s Summary Care Record</t>
  </si>
  <si>
    <t>LR</t>
  </si>
  <si>
    <t>Legitimate Relationship</t>
  </si>
  <si>
    <t>A legitimate relationship (LR) is a connection between a patient and one or more Care Professionals that justifies access to the patient’s sensitive personal data (such as clinical information).</t>
  </si>
  <si>
    <t>Self Claim LR</t>
  </si>
  <si>
    <t>Self Claim Legitimate Relationship</t>
  </si>
  <si>
    <t>A type of Legitimate Relationship, whereby a Care Professional who accesses a patient’s record, claims the existence of a Legitimate Relationship without the involvement of any third party.</t>
  </si>
  <si>
    <t>Self-Referral LR</t>
  </si>
  <si>
    <t>Self-Referral LR(Legitimate Relationship)</t>
  </si>
  <si>
    <t>A type of Legitimate Relationship whereby the Care Professional who accesses a patient’s record and hence claims the existence of a Legitimate Relationship, is not the same individual that recorded the patient's details (see CPR.047) or retrieved the patient's details at the beginning of the episode of care. There is role separation
or
In most cases, a user viewing a patient's SCR will not be the same user that recorded the patient's details (see CPR.047) or retrieved the patient's details at the beginning of the episode of care, i.e. there is role separation. This is a self-referral LR.</t>
  </si>
  <si>
    <t>NHS Spine</t>
  </si>
  <si>
    <t>A national store and set of services to securely store and manage patient related information for the NHS.</t>
  </si>
  <si>
    <t>Permission to View</t>
  </si>
  <si>
    <t>PTV(Permission to View)</t>
  </si>
  <si>
    <t xml:space="preserve">In order to view a Summary Care Record during a specific care episode, the patient must give his or her permission. This is recorded electronically and labelled Permission to View. </t>
  </si>
  <si>
    <t>SCR Consent Preference</t>
  </si>
  <si>
    <t>A value recorded on the NHS Spine that indicates if a patient opts out from having a SCR.</t>
  </si>
  <si>
    <t>SCR Viewing System</t>
  </si>
  <si>
    <t>A system that provides functionality to allow a care professional to access or view a selected patient’s SCR</t>
  </si>
  <si>
    <t>SDS</t>
  </si>
  <si>
    <t>Spine Demographic Service</t>
  </si>
  <si>
    <t>The NHS Spine service that stores and manages patient demographic information</t>
  </si>
  <si>
    <t>SCR</t>
  </si>
  <si>
    <t>Summary Care Record</t>
  </si>
  <si>
    <t>The Summary Care Record (SCR) is an electronic record of important patient health information created from General Practice (GP) medical records. It can be seen and used by authorised staff in the health and care system involved in the patient's direct care.</t>
  </si>
  <si>
    <t>RBAC</t>
  </si>
  <si>
    <t xml:space="preserve">Role Base Access Control </t>
  </si>
  <si>
    <t>The viewer must have the appropriate Role Base Access Control (RBAC) in order to access the record. This in turn necessitates that the individual is NHS Smartcard (or equivalent) authenticated.</t>
  </si>
  <si>
    <t>Alert</t>
  </si>
  <si>
    <t>An Electronic Alert raised to an organisation’s Privacy Officer(s), when a Care Professional in the same organisation creates a Self-Claim LR or accesses an SCR without the patient’s permission.</t>
  </si>
  <si>
    <t>Administrative Support User</t>
  </si>
  <si>
    <t>An individual who has the local permissions to create “Permission to View” on behalf of one or more Care Professionals, but does not have the RBAC activities (in his or her current role) to access a SCR.</t>
  </si>
  <si>
    <t>Refers to an individual, in a specific Smartcard Role, who potentially may access a patient’s Summary Care Record</t>
  </si>
  <si>
    <t>DBS</t>
  </si>
  <si>
    <t>Demographic Batch Service (DBS)</t>
  </si>
  <si>
    <t>A NHS Demographic Spine service that allows NHS staff and systems to verify or find a patient’s NHS Number</t>
  </si>
  <si>
    <t>Document Effective Time</t>
  </si>
  <si>
    <t>The date and time that a GP System created a GP Summary message. This information is stored within the GP Summary message</t>
  </si>
  <si>
    <t>GP Summary</t>
  </si>
  <si>
    <t>The electronic message containing the information associated with a patient’s Summary Care Record. This term encompasses both Initial GP Summary and GP Summary messages.</t>
  </si>
  <si>
    <t>GP Summary Presentation Text</t>
  </si>
  <si>
    <t>A NHS England SCR Team requirements document that defines the structure of the text section within the GP Summary Message.</t>
  </si>
  <si>
    <t>Local Alerting Solution</t>
  </si>
  <si>
    <t>Functionality and information provided by a SCR Viewing System (not by Spine messaging and service) that provides Privacy Officers with the ability to identify and manage SCR related Alerts</t>
  </si>
  <si>
    <t>PTV</t>
  </si>
  <si>
    <t>Permission to View Process</t>
  </si>
  <si>
    <t xml:space="preserve">The various steps and processes associated with a Care Professional either, gaining the patient’s explicit permission to access their SCR or a Care Professional accessing a SCR for emergency or legal reasons. </t>
  </si>
  <si>
    <t>Render a SCR</t>
  </si>
  <si>
    <t>This will refer to the display of a SCR in any format, electronic or paper</t>
  </si>
  <si>
    <t>Role</t>
  </si>
  <si>
    <t>This must be interpreted as being equivalent to a User’s current Spine authenticated User Role Profile (URP).</t>
  </si>
  <si>
    <t>SCR Viewing functionality</t>
  </si>
  <si>
    <t>All SCR Viewing System functionality associated with providing a Care Professional with access to SCRs.</t>
  </si>
  <si>
    <t>A system that provides functionality to allow a care professional to access or view a selected patient’s SCR.</t>
  </si>
  <si>
    <t>User</t>
  </si>
  <si>
    <t xml:space="preserve">A generic term to refer an individual who may either be Care Professional or an Administrative Support User </t>
  </si>
  <si>
    <t>User Session</t>
  </si>
  <si>
    <t>The time period between a user “logging onto” a client system and then explicitly logging out of the system or being automatically logged out by the system after a system defined time of user inactivity.</t>
  </si>
  <si>
    <t>URP</t>
  </si>
  <si>
    <t>User Role Profile</t>
  </si>
  <si>
    <t>UUID</t>
  </si>
  <si>
    <t>Universal Unique Identifier</t>
  </si>
  <si>
    <t>An information technology term for a unique identifier, also known as a Globally Unique Identifier (GUID) more specifically a DCE UUID</t>
  </si>
  <si>
    <t>ACS</t>
  </si>
  <si>
    <t>Acute Coronary Syndrome (ACS)</t>
  </si>
  <si>
    <t>The term 'acute coronary syndromes' (ACS) encompasses a range of conditions including unstable angina, non-ST-segment-elevation myocardial infarction (NSTEMI) and ST-segment-elevation myocardial infarction (STEMI) that are due to a sudden reduction of blood flow to the heart.
These symptoms are very serious and a person should seek emergency treatment immediately. Chest pain caused by acute coronary syndromes can come on suddenly without warning, which occurs during a heart attack.
ACS is a manifestation of CHD (coronary heart disease) and usually a result of plaque disruption in coronary arteries (atherosclerosis). The common risk factors for the disease are smoking, hypertension, diabetes, hyperlipidaemia, male sex, physical inactivity, family obesity, and poor nutritional practices.</t>
  </si>
  <si>
    <t>GMS</t>
  </si>
  <si>
    <t>General medical services</t>
  </si>
  <si>
    <t>General medical services (GMS) is the range of healthcare that is provided by general practitioners (GPs or family doctors) as part of the National Health Service in the United Kingdom.</t>
  </si>
  <si>
    <t>general practitioner</t>
  </si>
  <si>
    <t>a doctor based in the community who treats patients with minor or chronic illnesses and refers those with serious conditions to a hospital.</t>
  </si>
  <si>
    <t>Health Care Provider</t>
  </si>
  <si>
    <t xml:space="preserve"> Health Care Provider</t>
  </si>
  <si>
    <t>A Health Care Provider is an ORGANISATION acting as a direct provider of health care SERVICES. A Health Care Provider is a legal entity, or a sub-set of a legal entity, which may provide health care under NHS SERVICE AGREEMENTS; it may operate on one or more sites within and outside hospitals
A health care provider is an individual health professional or a health facility organization licensed to provide health care diagnosis and treatment services including medication, surgery and medical devices. Health care providers often receive payments for their services rendered from health insurance providers</t>
  </si>
  <si>
    <t>Clinician</t>
  </si>
  <si>
    <t>Clinician. A health professional who is directly involved in the care and treatment of patients, for example, nurses, doctors, physiotherapists. Commissioning. The process by which the needs of the local population are identified, priorities set and appropriate services purchased and evaluated.</t>
  </si>
  <si>
    <t xml:space="preserve">CRE </t>
  </si>
  <si>
    <t>CRE (Care Record Element) type.</t>
  </si>
  <si>
    <t xml:space="preserve">A dropdown in Summary Care Report generation, </t>
  </si>
  <si>
    <t>GP Connect</t>
  </si>
  <si>
    <t>General Practice Connect</t>
  </si>
  <si>
    <t>GP Connect is an NHS England managed service that currently allows GP practices and certain other authorised clinical staff to share and view certain appointments information, electronic health records information and data between IT systems.</t>
  </si>
  <si>
    <t xml:space="preserve">Test Patient </t>
  </si>
  <si>
    <t>You should set up a test patient so that you can check how your appointments appear to patients in the NHS App. (This feature is not currently available for practices that use the Microtext clinical system.)
https://digital.nhs.uk/services/nhs-app/nhs-app-guidance-for-gp-practices/set-up-a-test-patient</t>
  </si>
  <si>
    <t>commissioning</t>
  </si>
  <si>
    <t>Commissioning is the process of assessing needs, planning and prioritising, purchasing and monitoring health services, to get the best health outcomes.</t>
  </si>
  <si>
    <t>fictitious patient</t>
  </si>
  <si>
    <t>not real or true; imaginary or fabricated.</t>
  </si>
  <si>
    <t>difference between express  and implied consent</t>
  </si>
  <si>
    <t>Expressed consent is typically given with words, either on paper or verbally, 
while 
implied consent is usually understood through actions
Implied terms are subject to the trust of the participating parties in the business contract. Express terms are the ones that have been specifically mentioned on the agreement, which is usually written. These terms are accepted by both the employer and the employee whenever the contract is drafted</t>
  </si>
  <si>
    <t>TRUD</t>
  </si>
  <si>
    <t xml:space="preserve"> Technology Reference Data Update Distribution:</t>
  </si>
  <si>
    <t>Technology Reference Data Update Distribution (TRUD) is a website hosted by NHS England. Technology Reference Data Update Distribution (TRUD) provides a mechanism for NHS England to license and distribute reference data to interested parties</t>
  </si>
  <si>
    <t>SNOMED CT</t>
  </si>
  <si>
    <t>SNOMED CT is a structured clinical vocabulary for use in an electronic health record. It is the most comprehensive and precise clinical health terminology product in the world, forming an integral part of the electronic care record. It represents care information in a clear, consistent, and comprehensive manner.</t>
  </si>
  <si>
    <t>Who uses SCR</t>
  </si>
  <si>
    <t>Summary Care Records (SCRs) enable healthcare professionals working in different care settings to access an electronic summary of key information from a patient's GP record. Currently, SCRs are widely used across NHS urgent and emergency care, such as NHS 111, 999 and Accident &amp; Emergency Departments.</t>
  </si>
  <si>
    <t>ACS (Access Control Service)</t>
  </si>
  <si>
    <t>Access Control Service HL7 V3 API</t>
  </si>
  <si>
    <r>
      <rPr>
        <b/>
        <sz val="10"/>
        <color theme="1"/>
        <rFont val="Calibri"/>
        <family val="2"/>
        <scheme val="minor"/>
      </rPr>
      <t>Access Control Service HL7 V3 API</t>
    </r>
    <r>
      <rPr>
        <sz val="10"/>
        <color theme="1"/>
        <rFont val="Calibri"/>
        <family val="2"/>
        <scheme val="minor"/>
      </rPr>
      <t xml:space="preserve"> Use this API to access the Access Control Service (ACS) - which manages consent to share patient information, including their SCR.
GP systems must check consent to share before sharing, for example, a patient's Summary Care Record (SCR).
You can:
get the access permissions for a patient's documents, including their SCR
set access permissions on a patient's documents, including their SCR
</t>
    </r>
    <r>
      <rPr>
        <u/>
        <sz val="10"/>
        <color theme="1"/>
        <rFont val="Calibri"/>
        <family val="2"/>
        <scheme val="minor"/>
      </rPr>
      <t xml:space="preserve">
- Entering SNOMED codes directly into the system.
- Using the SCR Consent Preference Screen as described in GPS.227.
</t>
    </r>
    <r>
      <rPr>
        <sz val="10"/>
        <color theme="1"/>
        <rFont val="Calibri"/>
        <family val="2"/>
        <scheme val="minor"/>
      </rPr>
      <t>Regardless of which of the above two methods a user chooses, the system MUST always record a locally-held code and update the patient's SCR Consent Preference on ACS on the Spine ACS on Spine is updated via the SCR FHIR API.</t>
    </r>
  </si>
  <si>
    <t>SCR - FHIR API</t>
  </si>
  <si>
    <t>Summary Care Record - FHIR API</t>
  </si>
  <si>
    <t>Summary Care Record - FHIR API - use this API to access a patient's Summary Care Record (SCR), an electronic record of important patient information created from GP medical records, using our FHIR API. It also has endpoints enabling you to get and set access permissions, the same as this ACS API.</t>
  </si>
  <si>
    <t>SCR - HL7 V3 API</t>
  </si>
  <si>
    <t>Summary Care Record - HL7 V3 API</t>
  </si>
  <si>
    <t>Summary Care Record - HL7 V3 API - use this API to access a patient's Summary Care Record (SCR), an electronic record of important patient information created from GP medical records, using our HL7 V3 API.</t>
  </si>
  <si>
    <t>cohort</t>
  </si>
  <si>
    <t>KOH-hort</t>
  </si>
  <si>
    <r>
      <t xml:space="preserve">(KOH-hort) A group of individuals who share a common trait, such as birth year. In medicine, a cohort is a group that is part of a clinical trial or study and is observed over a period of time.
</t>
    </r>
    <r>
      <rPr>
        <b/>
        <sz val="10"/>
        <color theme="1"/>
        <rFont val="Calibri"/>
        <family val="2"/>
        <scheme val="minor"/>
      </rPr>
      <t xml:space="preserve">Patient cohorting </t>
    </r>
    <r>
      <rPr>
        <sz val="10"/>
        <color theme="1"/>
        <rFont val="Calibri"/>
        <family val="2"/>
        <scheme val="minor"/>
      </rPr>
      <t>(the placement of patients exposed to or infected with the same laboratory-confirmed pathogen in the same inpatient room/geographic area) is a strategy which can be used when patient requirements for private rooms exceed capacity.</t>
    </r>
  </si>
  <si>
    <t xml:space="preserve">Contra-Indicated </t>
  </si>
  <si>
    <t>(KON-truh-IN-dih-KAY-shun) Anything (including a symptom or medical condition) that is a reason for a person to not receive a particular treatment or procedure because it may be harmful.</t>
  </si>
  <si>
    <t>Contra-Indicated Drugs</t>
  </si>
  <si>
    <t>A contraindication is a specific situation in which a drug, procedure, or surgery should not be used because it may be harmful to the person</t>
  </si>
  <si>
    <t>GP summary core data set</t>
  </si>
  <si>
    <t>(dm+d)</t>
  </si>
  <si>
    <t>NHS Dictionary of Medicines and Devices</t>
  </si>
  <si>
    <t>Standard for exchange of information on drugs and devices between prescribers, dispensers and reimbursement agencies (http://www.dmd.nhs.uk)</t>
  </si>
  <si>
    <t>Dispenser</t>
  </si>
  <si>
    <t>Such as Pharmacy</t>
  </si>
  <si>
    <t>AP</t>
  </si>
  <si>
    <t>Acute prescription</t>
  </si>
  <si>
    <t>A “one-off” prescription generated following a consultation between a
prescriber and a patient</t>
  </si>
  <si>
    <t>HSCIC</t>
  </si>
  <si>
    <t>Health &amp; Social Care Information Centre</t>
  </si>
  <si>
    <t>The Health and Social Care Information Centre is the national data, information and technology organisation for the health and care systems in England.</t>
  </si>
  <si>
    <t xml:space="preserve">Repeat prescription </t>
  </si>
  <si>
    <t>A prescriber-authorised repetition of a prescription</t>
  </si>
  <si>
    <t>Repeatable prescription</t>
  </si>
  <si>
    <t>A prescription valid for an authorised number of issues</t>
  </si>
  <si>
    <t>PSIS</t>
  </si>
  <si>
    <t>Personal Spine Information Service</t>
  </si>
  <si>
    <t>Summary Care Record was previously known as Personal Spine Information Service (PSIS)</t>
  </si>
  <si>
    <t xml:space="preserve">PSIS Queries </t>
  </si>
  <si>
    <t>Personal Spine Information Service Queries</t>
  </si>
  <si>
    <r>
      <t xml:space="preserve">PSIS Queries provide a mechanism for clinicians to gain access to the NHS Care Record Spine for an individual service user (patient). Local systems will query the service user’s NHS Care Record and populate screens with NHS Care Record data.
This version of PSIS-Query relates to </t>
    </r>
    <r>
      <rPr>
        <b/>
        <sz val="10"/>
        <color theme="1"/>
        <rFont val="Calibri"/>
        <family val="2"/>
        <scheme val="minor"/>
      </rPr>
      <t>Core PSIS.</t>
    </r>
    <r>
      <rPr>
        <sz val="10"/>
        <color theme="1"/>
        <rFont val="Calibri"/>
        <family val="2"/>
        <scheme val="minor"/>
      </rPr>
      <t xml:space="preserve">
</t>
    </r>
    <r>
      <rPr>
        <b/>
        <sz val="10"/>
        <color theme="1"/>
        <rFont val="Calibri"/>
        <family val="2"/>
        <scheme val="minor"/>
      </rPr>
      <t xml:space="preserve">In Core PSIS there are a number of queries as follows:
</t>
    </r>
    <r>
      <rPr>
        <sz val="10"/>
        <color theme="1"/>
        <rFont val="Calibri"/>
        <family val="2"/>
        <scheme val="minor"/>
      </rPr>
      <t>PSIS Event List Query - requests a list of Events (message payloads);
PSIS Event Query - data is requested for a single specified Event that has been retrieved in another query;
PSIS DPA Subject Access Query - allows a service user to retrieve ALL data stored against their NHS Care Record via Data Protection Agency guidelines.</t>
    </r>
  </si>
  <si>
    <t xml:space="preserve">HSCN </t>
  </si>
  <si>
    <t>Health and Social Care Network</t>
  </si>
  <si>
    <t xml:space="preserve"> is a standards-based network that replaced the N3 network in the National Health Service in England. It went live in April 2017. Transition to the new network was completed by November 2020</t>
  </si>
  <si>
    <t>GCP</t>
  </si>
  <si>
    <t>Good Clinical Practice</t>
  </si>
  <si>
    <t>Good Clinical Practice (GCP) is the international ethical, scientific and practical standard to which all clinical research is conducted.</t>
  </si>
  <si>
    <t>AWS</t>
  </si>
  <si>
    <t>Amazon Web Services</t>
  </si>
  <si>
    <t>Amazon Web Services provides on-demand cloud computing platforms and APIs to individuals, companies, and governments, on a metered pay-as-you-go basis. These cloud computing web services provide distributed computing processing capacity and software tools via AWS server farms.</t>
  </si>
  <si>
    <t>PSIS MIM</t>
  </si>
  <si>
    <t>PSIS Message Implementation Manual</t>
  </si>
  <si>
    <t>The Spine Message Implementation Manual (MiM) is the formal specification of the vast majority of our HL7 V3 APIs.</t>
  </si>
  <si>
    <t>HL 7</t>
  </si>
  <si>
    <t>Health Level 7</t>
  </si>
  <si>
    <t xml:space="preserve">Health Level Seven or HL7 refers to a set of international standards for transfer of clinical and administrative data between software applications used by various healthcare providers. These standards focus on the application layer, which is "layer 7" in the OSI model. </t>
  </si>
  <si>
    <t>EUO AUP</t>
  </si>
  <si>
    <t>End user Organisation AUP</t>
  </si>
  <si>
    <t>Statement confirming the end user organisation has read and understood the End user Organisation AUP</t>
  </si>
  <si>
    <t>DSPT</t>
  </si>
  <si>
    <t>Data Security and Protection Toolkit</t>
  </si>
  <si>
    <t>The Data Security and Protection Toolkit is an online self-assessment tool that allows organisations to measure their performance against the National Data Guardian’s 10 data security standards
All organisations that have access to NHS patient data and systems must use this toolkit to provide assurance that they are practising good data security and that personal information is handled correctly.</t>
  </si>
  <si>
    <t>CRE Assignments</t>
  </si>
  <si>
    <r>
      <rPr>
        <b/>
        <u/>
        <sz val="10"/>
        <color theme="1"/>
        <rFont val="Arial"/>
        <family val="2"/>
      </rPr>
      <t xml:space="preserve">CRE Assignments:
</t>
    </r>
    <r>
      <rPr>
        <b/>
        <sz val="10"/>
        <color theme="1"/>
        <rFont val="Arial"/>
        <family val="2"/>
      </rPr>
      <t xml:space="preserve">
</t>
    </r>
    <r>
      <rPr>
        <sz val="10"/>
        <color theme="1"/>
        <rFont val="Arial"/>
        <family val="2"/>
      </rPr>
      <t>1. CRE Mapping table will be used only for</t>
    </r>
    <r>
      <rPr>
        <b/>
        <sz val="10"/>
        <color theme="1"/>
        <rFont val="Arial"/>
        <family val="2"/>
      </rPr>
      <t xml:space="preserve"> non-core data items</t>
    </r>
    <r>
      <rPr>
        <sz val="10"/>
        <color theme="1"/>
        <rFont val="Arial"/>
        <family val="2"/>
      </rPr>
      <t xml:space="preserve"> that meet the i</t>
    </r>
    <r>
      <rPr>
        <b/>
        <sz val="10"/>
        <color theme="1"/>
        <rFont val="Arial"/>
        <family val="2"/>
      </rPr>
      <t>nclusion criteria</t>
    </r>
    <r>
      <rPr>
        <sz val="10"/>
        <color theme="1"/>
        <rFont val="Arial"/>
        <family val="2"/>
      </rPr>
      <t xml:space="preserve"> in SCR
2. There are</t>
    </r>
    <r>
      <rPr>
        <b/>
        <sz val="10"/>
        <color theme="1"/>
        <rFont val="Arial"/>
        <family val="2"/>
      </rPr>
      <t xml:space="preserve"> 19(non-core part of SCR)</t>
    </r>
    <r>
      <rPr>
        <sz val="10"/>
        <color theme="1"/>
        <rFont val="Arial"/>
        <family val="2"/>
      </rPr>
      <t xml:space="preserve"> Headings which can be displayed in SCR</t>
    </r>
    <r>
      <rPr>
        <b/>
        <sz val="10"/>
        <color theme="1"/>
        <rFont val="Arial"/>
        <family val="2"/>
      </rPr>
      <t xml:space="preserve">
</t>
    </r>
    <r>
      <rPr>
        <sz val="10"/>
        <color theme="1"/>
        <rFont val="Arial"/>
        <family val="2"/>
      </rPr>
      <t>2. But there are</t>
    </r>
    <r>
      <rPr>
        <b/>
        <sz val="10"/>
        <color theme="1"/>
        <rFont val="Arial"/>
        <family val="2"/>
      </rPr>
      <t xml:space="preserve"> 25-30 CRE Types</t>
    </r>
    <r>
      <rPr>
        <sz val="10"/>
        <color theme="1"/>
        <rFont val="Arial"/>
        <family val="2"/>
      </rPr>
      <t xml:space="preserve"> in existence. but In SCR only a maximum of </t>
    </r>
    <r>
      <rPr>
        <b/>
        <sz val="10"/>
        <color theme="1"/>
        <rFont val="Arial"/>
        <family val="2"/>
      </rPr>
      <t>19</t>
    </r>
    <r>
      <rPr>
        <sz val="10"/>
        <color theme="1"/>
        <rFont val="Arial"/>
        <family val="2"/>
      </rPr>
      <t xml:space="preserve"> will appear i</t>
    </r>
    <r>
      <rPr>
        <b/>
        <sz val="10"/>
        <color theme="1"/>
        <rFont val="Arial"/>
        <family val="2"/>
      </rPr>
      <t>n SCR Additional Information.</t>
    </r>
    <r>
      <rPr>
        <sz val="10"/>
        <color theme="1"/>
        <rFont val="Arial"/>
        <family val="2"/>
      </rPr>
      <t xml:space="preserve"> Some 'CRE Types'(called '</t>
    </r>
    <r>
      <rPr>
        <b/>
        <sz val="10"/>
        <color theme="1"/>
        <rFont val="Arial"/>
        <family val="2"/>
      </rPr>
      <t>Types'</t>
    </r>
    <r>
      <rPr>
        <sz val="10"/>
        <color theme="1"/>
        <rFont val="Arial"/>
        <family val="2"/>
      </rPr>
      <t xml:space="preserve"> in </t>
    </r>
    <r>
      <rPr>
        <b/>
        <sz val="10"/>
        <color theme="1"/>
        <rFont val="Arial"/>
        <family val="2"/>
      </rPr>
      <t>Table</t>
    </r>
    <r>
      <rPr>
        <sz val="10"/>
        <color theme="1"/>
        <rFont val="Arial"/>
        <family val="2"/>
      </rPr>
      <t xml:space="preserve"> but called '</t>
    </r>
    <r>
      <rPr>
        <b/>
        <sz val="10"/>
        <color theme="1"/>
        <rFont val="Arial"/>
        <family val="2"/>
      </rPr>
      <t xml:space="preserve">CRE Headings' </t>
    </r>
    <r>
      <rPr>
        <sz val="10"/>
        <color theme="1"/>
        <rFont val="Arial"/>
        <family val="2"/>
      </rPr>
      <t>in</t>
    </r>
    <r>
      <rPr>
        <b/>
        <sz val="10"/>
        <color theme="1"/>
        <rFont val="Arial"/>
        <family val="2"/>
      </rPr>
      <t xml:space="preserve"> SCR</t>
    </r>
    <r>
      <rPr>
        <sz val="10"/>
        <color theme="1"/>
        <rFont val="Arial"/>
        <family val="2"/>
      </rPr>
      <t xml:space="preserve">) are not used in SCR Additional Information.
3. If a SNOMED code matches a CRE Type, that is not part of SCR Additional Information, then it must be displayed within </t>
    </r>
    <r>
      <rPr>
        <b/>
        <sz val="10"/>
        <color theme="1"/>
        <rFont val="Arial"/>
        <family val="2"/>
      </rPr>
      <t>Clinical Observations and Findings</t>
    </r>
    <r>
      <rPr>
        <sz val="10"/>
        <color theme="1"/>
        <rFont val="Arial"/>
        <family val="2"/>
      </rPr>
      <t xml:space="preserve"> in the</t>
    </r>
    <r>
      <rPr>
        <b/>
        <sz val="10"/>
        <color theme="1"/>
        <rFont val="Arial"/>
        <family val="2"/>
      </rPr>
      <t xml:space="preserve"> SCR
</t>
    </r>
    <r>
      <rPr>
        <b/>
        <u/>
        <sz val="10"/>
        <color theme="1"/>
        <rFont val="Arial"/>
        <family val="2"/>
      </rPr>
      <t>Note:</t>
    </r>
    <r>
      <rPr>
        <b/>
        <sz val="10"/>
        <color theme="1"/>
        <rFont val="Arial"/>
        <family val="2"/>
      </rPr>
      <t xml:space="preserve">
</t>
    </r>
    <r>
      <rPr>
        <b/>
        <u/>
        <sz val="10"/>
        <color theme="1"/>
        <rFont val="Arial"/>
        <family val="2"/>
      </rPr>
      <t>19(non-core part of SCR) are</t>
    </r>
    <r>
      <rPr>
        <b/>
        <sz val="10"/>
        <color theme="1"/>
        <rFont val="Arial"/>
        <family val="2"/>
      </rPr>
      <t xml:space="preserve">
01. Risks To Patient 
02. Risks to Care Professional or Third Party 
03. Diagnoses (Additional Information - 1)
04. Problems and Issues
05. Clinical Observations and Findings (Additional Information - 2)
06.Treatments
07. Investigations
08. Investigation Results(Additional Information - 3)
09. Family History
10. Care Events
11. Administrative Procedures
12. Provision of Advice and Information to Patients and Carers
13. Personal Preferences
14. Services, Care Professionals and Carers
15. Care Professional Documentation
16. Patient/Carer Correspondence
17. Third Party Correspondence
18. Social and Personal Circumstances
19. Lifestyle</t>
    </r>
  </si>
  <si>
    <t>CRE Types or CRE Headings</t>
  </si>
  <si>
    <r>
      <t>CRE Types'(called '</t>
    </r>
    <r>
      <rPr>
        <b/>
        <sz val="10"/>
        <color theme="1"/>
        <rFont val="Arial"/>
        <family val="2"/>
      </rPr>
      <t>Types'</t>
    </r>
    <r>
      <rPr>
        <sz val="10"/>
        <color theme="1"/>
        <rFont val="Arial"/>
        <family val="2"/>
      </rPr>
      <t xml:space="preserve"> in </t>
    </r>
    <r>
      <rPr>
        <b/>
        <sz val="10"/>
        <color theme="1"/>
        <rFont val="Arial"/>
        <family val="2"/>
      </rPr>
      <t>Table</t>
    </r>
    <r>
      <rPr>
        <sz val="10"/>
        <color theme="1"/>
        <rFont val="Arial"/>
        <family val="2"/>
      </rPr>
      <t xml:space="preserve"> but called '</t>
    </r>
    <r>
      <rPr>
        <b/>
        <sz val="10"/>
        <color theme="1"/>
        <rFont val="Arial"/>
        <family val="2"/>
      </rPr>
      <t xml:space="preserve">CRE Headings' </t>
    </r>
    <r>
      <rPr>
        <sz val="10"/>
        <color theme="1"/>
        <rFont val="Arial"/>
        <family val="2"/>
      </rPr>
      <t>in</t>
    </r>
    <r>
      <rPr>
        <b/>
        <sz val="10"/>
        <color theme="1"/>
        <rFont val="Arial"/>
        <family val="2"/>
      </rPr>
      <t xml:space="preserve"> SCR</t>
    </r>
    <r>
      <rPr>
        <sz val="10"/>
        <color theme="1"/>
        <rFont val="Arial"/>
        <family val="2"/>
      </rPr>
      <t xml:space="preserve">) </t>
    </r>
  </si>
  <si>
    <t>Total Approved Risks</t>
  </si>
  <si>
    <t>Comments</t>
  </si>
  <si>
    <t>Requirements Document Name/Link</t>
  </si>
  <si>
    <t>Total refactored requirements</t>
  </si>
  <si>
    <t>Total New Risks added</t>
  </si>
  <si>
    <t>Total Risks updated</t>
  </si>
  <si>
    <t>Total Risks Removed</t>
  </si>
  <si>
    <t>Risk Log Version</t>
  </si>
  <si>
    <t>NA</t>
  </si>
  <si>
    <t>Generic Hazard Log to Support NME Connecting Systems for SCR FHIR API</t>
  </si>
  <si>
    <t>Specification for author element and access mode</t>
  </si>
  <si>
    <t>Guidance and special considerations 1.2</t>
  </si>
  <si>
    <t>Privacy Alerts - Alert Type and Alert Sub-Type Changes</t>
  </si>
  <si>
    <t>SCR FHIR API - Security and authorisation Page Update</t>
  </si>
  <si>
    <t>SCRa additional Information button to be enabled</t>
  </si>
  <si>
    <t>Total</t>
  </si>
  <si>
    <t>Doc ref Id #</t>
  </si>
  <si>
    <t>Stakeholder Walk-through</t>
  </si>
  <si>
    <t>SA Comments</t>
  </si>
  <si>
    <t>Pending SPOC Walkthrough</t>
  </si>
  <si>
    <t>Requirement Document</t>
  </si>
  <si>
    <t>Requirement ID</t>
  </si>
  <si>
    <t>Requirement Changes Info</t>
  </si>
  <si>
    <t>New/ Amended/ Removed - Risks</t>
  </si>
  <si>
    <t>Risk Log update info</t>
  </si>
  <si>
    <t xml:space="preserve">[UpdateReq1-190-1]
</t>
  </si>
  <si>
    <t xml:space="preserve">Completed
</t>
  </si>
  <si>
    <r>
      <rPr>
        <b/>
        <sz val="12"/>
        <color theme="1"/>
        <rFont val="Calibri"/>
        <family val="2"/>
        <scheme val="minor"/>
      </rPr>
      <t xml:space="preserve">27-Sep-2022: </t>
    </r>
    <r>
      <rPr>
        <sz val="12"/>
        <color theme="1"/>
        <rFont val="Calibri"/>
        <family val="2"/>
        <scheme val="minor"/>
      </rPr>
      <t xml:space="preserve">New Risk has been created and completed walk-through with BA Gina 
</t>
    </r>
  </si>
  <si>
    <t>GP Summary Requirements Refactored for SCR FHIR API v6.1.docx</t>
  </si>
  <si>
    <t xml:space="preserve">GPS.190 Non-Authenticated Users </t>
  </si>
  <si>
    <t>[new sub-req added]
added to the requirement that users are to be informed if there are GP Summary Updates in the pending queue:
1. Users must be made aware of GP Summary updates in the pending queue.</t>
  </si>
  <si>
    <t>New</t>
  </si>
  <si>
    <t>[UpdateReq2-190-2]</t>
  </si>
  <si>
    <t>[new sub-req added]
added to the requirement that users are to be informed if there are GP Summary Updates in the pending queue:
1. Users must be reminded of any outstanding SCRs in the queue via a prominently visible on-screen message.</t>
  </si>
  <si>
    <t>NME-SCR-158-2</t>
  </si>
  <si>
    <t>MGMT-5 -&gt; [UpdateReq3-133-1]</t>
  </si>
  <si>
    <t>GPS.133 Patient Changes NHS Number</t>
  </si>
  <si>
    <t>[A sub-req is removed]
removed the text "Prior to a patient changing their NHS number, the clinical information associated with their previous NHS number was clinically valid and correct at the time it was sent. Therefore, the system MUST not withdraw any GP summaries sent under the previous NHS number" because withdrawing GP Summaries is out of scope for the NMEs.</t>
  </si>
  <si>
    <t>Removed</t>
  </si>
  <si>
    <t>NME-SCR-166</t>
  </si>
  <si>
    <t>SCR-29 -&gt; [UpdateReq4-237-1]</t>
  </si>
  <si>
    <t>GPS.237 Summary Care Record Consent Report</t>
  </si>
  <si>
    <t>[A sub-req is removed]
removed the requirement for Snomed code 417753008 (Shared electronic record administration) to be included in the report as this isn’t a current or legacy SCR consent code and it isn't useful information for the report. The incumbent suppliers do not use it in their SCR Consent reports.</t>
  </si>
  <si>
    <t>Updated</t>
  </si>
  <si>
    <t>NME-SCR-048</t>
  </si>
  <si>
    <t>Bulk-5 -&gt; [UpdateReq5-243-1]</t>
  </si>
  <si>
    <r>
      <rPr>
        <b/>
        <sz val="12"/>
        <color theme="1"/>
        <rFont val="Calibri"/>
        <family val="2"/>
        <scheme val="minor"/>
      </rPr>
      <t xml:space="preserve">27-Sep-2022: </t>
    </r>
    <r>
      <rPr>
        <sz val="12"/>
        <color theme="1"/>
        <rFont val="Calibri"/>
        <family val="2"/>
        <scheme val="minor"/>
      </rPr>
      <t xml:space="preserve">New Risk has been created and completed walk-through with BA Gina 
</t>
    </r>
    <r>
      <rPr>
        <b/>
        <sz val="12"/>
        <color theme="1"/>
        <rFont val="Calibri"/>
        <family val="2"/>
        <scheme val="minor"/>
      </rPr>
      <t xml:space="preserve">13-Oct-2022: </t>
    </r>
    <r>
      <rPr>
        <sz val="12"/>
        <color theme="1"/>
        <rFont val="Calibri"/>
        <family val="2"/>
        <scheme val="minor"/>
      </rPr>
      <t xml:space="preserve">Check with Gina on the Presentation Text update for Practice Name
</t>
    </r>
    <r>
      <rPr>
        <b/>
        <sz val="12"/>
        <color theme="1"/>
        <rFont val="Calibri"/>
        <family val="2"/>
        <scheme val="minor"/>
      </rPr>
      <t>18-Oct-2022:</t>
    </r>
    <r>
      <rPr>
        <sz val="12"/>
        <color theme="1"/>
        <rFont val="Calibri"/>
        <family val="2"/>
        <scheme val="minor"/>
      </rPr>
      <t xml:space="preserve"> Updated the Risk by checking with BA 
</t>
    </r>
  </si>
  <si>
    <t>GPS.243 Bulk Sending of GP Summary Updates</t>
  </si>
  <si>
    <t>[A sub-req is removed]
amended text from “The system MUST use the GP practice code within the author segments…” to “The system MUST use the GP practice name within the author segments…”. This aligns with the incumbents implementation and is more meaningful to the SCR viewer</t>
  </si>
  <si>
    <t>NME-SCR-020</t>
  </si>
  <si>
    <t>UpdateReq-6</t>
  </si>
  <si>
    <t>GP Summary Presentation Text Specification Refactored for SCR FHIR API v4.1</t>
  </si>
  <si>
    <t>Specification for Header Content of Message</t>
  </si>
  <si>
    <r>
      <t>[requirement amended]</t>
    </r>
    <r>
      <rPr>
        <b/>
        <sz val="12"/>
        <color theme="5"/>
        <rFont val="Calibri"/>
        <family val="2"/>
        <scheme val="minor"/>
      </rPr>
      <t xml:space="preserve">
Scenario 1: </t>
    </r>
    <r>
      <rPr>
        <sz val="12"/>
        <color theme="1"/>
        <rFont val="Calibri"/>
        <family val="2"/>
        <scheme val="minor"/>
      </rPr>
      <t xml:space="preserve">In the </t>
    </r>
    <r>
      <rPr>
        <b/>
        <sz val="12"/>
        <color theme="1"/>
        <rFont val="Calibri"/>
        <family val="2"/>
        <scheme val="minor"/>
      </rPr>
      <t>standard interaction</t>
    </r>
    <r>
      <rPr>
        <sz val="12"/>
        <color theme="1"/>
        <rFont val="Calibri"/>
        <family val="2"/>
        <scheme val="minor"/>
      </rPr>
      <t xml:space="preserve">, it is the </t>
    </r>
    <r>
      <rPr>
        <b/>
        <sz val="12"/>
        <color theme="1"/>
        <rFont val="Calibri"/>
        <family val="2"/>
        <scheme val="minor"/>
      </rPr>
      <t>practice user</t>
    </r>
    <r>
      <rPr>
        <sz val="12"/>
        <color theme="1"/>
        <rFont val="Calibri"/>
        <family val="2"/>
        <scheme val="minor"/>
      </rPr>
      <t xml:space="preserve"> that generated the message who is the </t>
    </r>
    <r>
      <rPr>
        <b/>
        <sz val="12"/>
        <color theme="1"/>
        <rFont val="Calibri"/>
        <family val="2"/>
        <scheme val="minor"/>
      </rPr>
      <t>author</t>
    </r>
    <r>
      <rPr>
        <sz val="12"/>
        <color theme="1"/>
        <rFont val="Calibri"/>
        <family val="2"/>
        <scheme val="minor"/>
      </rPr>
      <t xml:space="preserve">.
</t>
    </r>
    <r>
      <rPr>
        <b/>
        <u/>
        <sz val="12"/>
        <color theme="1"/>
        <rFont val="Calibri"/>
        <family val="2"/>
        <scheme val="minor"/>
      </rPr>
      <t>E.g.:</t>
    </r>
    <r>
      <rPr>
        <sz val="12"/>
        <color theme="1"/>
        <rFont val="Calibri"/>
        <family val="2"/>
        <scheme val="minor"/>
      </rPr>
      <t xml:space="preserve"> Created by: Dr John Smith</t>
    </r>
  </si>
  <si>
    <t>NME-SCR-020-1</t>
  </si>
  <si>
    <r>
      <rPr>
        <b/>
        <sz val="12"/>
        <color theme="1"/>
        <rFont val="Calibri"/>
        <family val="2"/>
        <scheme val="minor"/>
      </rPr>
      <t xml:space="preserve">27-Sep-2022: </t>
    </r>
    <r>
      <rPr>
        <sz val="12"/>
        <color theme="1"/>
        <rFont val="Calibri"/>
        <family val="2"/>
        <scheme val="minor"/>
      </rPr>
      <t xml:space="preserve">New Risk has been created and completed walk-through with BA Gina 
</t>
    </r>
    <r>
      <rPr>
        <b/>
        <sz val="12"/>
        <color theme="1"/>
        <rFont val="Calibri"/>
        <family val="2"/>
        <scheme val="minor"/>
      </rPr>
      <t xml:space="preserve">13-Oct-2022: </t>
    </r>
    <r>
      <rPr>
        <sz val="12"/>
        <color theme="1"/>
        <rFont val="Calibri"/>
        <family val="2"/>
        <scheme val="minor"/>
      </rPr>
      <t xml:space="preserve">Check with Gina on Presentation Text update for practice user name
</t>
    </r>
    <r>
      <rPr>
        <b/>
        <sz val="12"/>
        <color theme="1"/>
        <rFont val="Calibri"/>
        <family val="2"/>
        <scheme val="minor"/>
      </rPr>
      <t xml:space="preserve">18-Oct-2022: </t>
    </r>
    <r>
      <rPr>
        <sz val="12"/>
        <color theme="1"/>
        <rFont val="Calibri"/>
        <family val="2"/>
        <scheme val="minor"/>
      </rPr>
      <t xml:space="preserve">Updated the Risk by checking with BA 
</t>
    </r>
  </si>
  <si>
    <r>
      <t>[requirement amended]</t>
    </r>
    <r>
      <rPr>
        <b/>
        <sz val="12"/>
        <color theme="5"/>
        <rFont val="Calibri"/>
        <family val="2"/>
        <scheme val="minor"/>
      </rPr>
      <t xml:space="preserve">
</t>
    </r>
    <r>
      <rPr>
        <sz val="12"/>
        <color theme="1"/>
        <rFont val="Calibri"/>
        <family val="2"/>
        <scheme val="minor"/>
      </rPr>
      <t xml:space="preserve">
</t>
    </r>
    <r>
      <rPr>
        <b/>
        <sz val="12"/>
        <color theme="5"/>
        <rFont val="Calibri"/>
        <family val="2"/>
        <scheme val="minor"/>
      </rPr>
      <t>Scenario 2:</t>
    </r>
    <r>
      <rPr>
        <sz val="12"/>
        <color theme="1"/>
        <rFont val="Calibri"/>
        <family val="2"/>
        <scheme val="minor"/>
      </rPr>
      <t xml:space="preserve"> In the case of a </t>
    </r>
    <r>
      <rPr>
        <b/>
        <sz val="12"/>
        <color theme="1"/>
        <rFont val="Calibri"/>
        <family val="2"/>
        <scheme val="minor"/>
      </rPr>
      <t>bulk upload for the whole practice</t>
    </r>
    <r>
      <rPr>
        <sz val="12"/>
        <color theme="1"/>
        <rFont val="Calibri"/>
        <family val="2"/>
        <scheme val="minor"/>
      </rPr>
      <t xml:space="preserve">, the </t>
    </r>
    <r>
      <rPr>
        <b/>
        <sz val="12"/>
        <color theme="1"/>
        <rFont val="Calibri"/>
        <family val="2"/>
        <scheme val="minor"/>
      </rPr>
      <t>author</t>
    </r>
    <r>
      <rPr>
        <sz val="12"/>
        <color theme="1"/>
        <rFont val="Calibri"/>
        <family val="2"/>
        <scheme val="minor"/>
      </rPr>
      <t xml:space="preserve"> is the </t>
    </r>
    <r>
      <rPr>
        <b/>
        <sz val="12"/>
        <color theme="1"/>
        <rFont val="Calibri"/>
        <family val="2"/>
        <scheme val="minor"/>
      </rPr>
      <t>'GP Practice name'.</t>
    </r>
    <r>
      <rPr>
        <sz val="12"/>
        <color theme="1"/>
        <rFont val="Calibri"/>
        <family val="2"/>
        <scheme val="minor"/>
      </rPr>
      <t xml:space="preserve">
</t>
    </r>
    <r>
      <rPr>
        <b/>
        <u/>
        <sz val="12"/>
        <color theme="1"/>
        <rFont val="Calibri"/>
        <family val="2"/>
        <scheme val="minor"/>
      </rPr>
      <t xml:space="preserve">E.g.: </t>
    </r>
    <r>
      <rPr>
        <sz val="12"/>
        <color theme="1"/>
        <rFont val="Calibri"/>
        <family val="2"/>
        <scheme val="minor"/>
      </rPr>
      <t>Created by: Church Lane Medical Practice</t>
    </r>
  </si>
  <si>
    <r>
      <rPr>
        <b/>
        <sz val="12"/>
        <color theme="1"/>
        <rFont val="Calibri"/>
        <family val="2"/>
        <scheme val="minor"/>
      </rPr>
      <t xml:space="preserve">27/09 </t>
    </r>
    <r>
      <rPr>
        <sz val="12"/>
        <color theme="1"/>
        <rFont val="Calibri"/>
        <family val="2"/>
        <scheme val="minor"/>
      </rPr>
      <t>- Gina: Later to be discussed. 02-Oct-2022</t>
    </r>
  </si>
  <si>
    <r>
      <t>[requirement amended]</t>
    </r>
    <r>
      <rPr>
        <b/>
        <sz val="12"/>
        <color theme="5"/>
        <rFont val="Calibri"/>
        <family val="2"/>
        <scheme val="minor"/>
      </rPr>
      <t xml:space="preserve">
</t>
    </r>
    <r>
      <rPr>
        <sz val="12"/>
        <color theme="1"/>
        <rFont val="Calibri"/>
        <family val="2"/>
        <scheme val="minor"/>
      </rPr>
      <t xml:space="preserve">
</t>
    </r>
    <r>
      <rPr>
        <b/>
        <sz val="12"/>
        <color theme="5"/>
        <rFont val="Calibri"/>
        <family val="2"/>
        <scheme val="minor"/>
      </rPr>
      <t>Scenario 3:</t>
    </r>
    <r>
      <rPr>
        <sz val="12"/>
        <color theme="1"/>
        <rFont val="Calibri"/>
        <family val="2"/>
        <scheme val="minor"/>
      </rPr>
      <t xml:space="preserve"> When a user </t>
    </r>
    <r>
      <rPr>
        <b/>
        <sz val="12"/>
        <color theme="1"/>
        <rFont val="Calibri"/>
        <family val="2"/>
        <scheme val="minor"/>
      </rPr>
      <t>purges the queue</t>
    </r>
    <r>
      <rPr>
        <sz val="12"/>
        <color theme="1"/>
        <rFont val="Calibri"/>
        <family val="2"/>
        <scheme val="minor"/>
      </rPr>
      <t xml:space="preserve"> and the </t>
    </r>
    <r>
      <rPr>
        <b/>
        <sz val="12"/>
        <color theme="1"/>
        <rFont val="Calibri"/>
        <family val="2"/>
        <scheme val="minor"/>
      </rPr>
      <t>SCR update does not already have an author</t>
    </r>
    <r>
      <rPr>
        <sz val="12"/>
        <color theme="1"/>
        <rFont val="Calibri"/>
        <family val="2"/>
        <scheme val="minor"/>
      </rPr>
      <t xml:space="preserve">, the author is </t>
    </r>
    <r>
      <rPr>
        <b/>
        <sz val="12"/>
        <color theme="1"/>
        <rFont val="Calibri"/>
        <family val="2"/>
        <scheme val="minor"/>
      </rPr>
      <t xml:space="preserve">'System User'.
</t>
    </r>
    <r>
      <rPr>
        <b/>
        <u/>
        <sz val="12"/>
        <color theme="1"/>
        <rFont val="Calibri"/>
        <family val="2"/>
        <scheme val="minor"/>
      </rPr>
      <t xml:space="preserve">E.g.: </t>
    </r>
    <r>
      <rPr>
        <sz val="12"/>
        <color theme="1"/>
        <rFont val="Calibri"/>
        <family val="2"/>
        <scheme val="minor"/>
      </rPr>
      <t xml:space="preserve">Created by: System User </t>
    </r>
  </si>
  <si>
    <t>NME-SCR-020-2</t>
  </si>
  <si>
    <t>UpdatedViewingReq1-2.2.1-1</t>
  </si>
  <si>
    <r>
      <rPr>
        <b/>
        <sz val="12"/>
        <color theme="1"/>
        <rFont val="Calibri"/>
        <family val="2"/>
        <scheme val="minor"/>
      </rPr>
      <t>27-Sep-2022:</t>
    </r>
    <r>
      <rPr>
        <sz val="12"/>
        <color theme="1"/>
        <rFont val="Calibri"/>
        <family val="2"/>
        <scheme val="minor"/>
      </rPr>
      <t xml:space="preserve"> New Risk has been created and completed walk-through with BA Gina 
</t>
    </r>
    <r>
      <rPr>
        <b/>
        <sz val="12"/>
        <color theme="1"/>
        <rFont val="Calibri"/>
        <family val="2"/>
        <scheme val="minor"/>
      </rPr>
      <t xml:space="preserve">
13-Oct-2022: </t>
    </r>
    <r>
      <rPr>
        <sz val="12"/>
        <color theme="1"/>
        <rFont val="Calibri"/>
        <family val="2"/>
        <scheme val="minor"/>
      </rPr>
      <t xml:space="preserve">Validate with SCR Team
</t>
    </r>
    <r>
      <rPr>
        <b/>
        <sz val="12"/>
        <color theme="1"/>
        <rFont val="Calibri"/>
        <family val="2"/>
        <scheme val="minor"/>
      </rPr>
      <t xml:space="preserve">18-Oct-2022: </t>
    </r>
    <r>
      <rPr>
        <sz val="12"/>
        <color theme="1"/>
        <rFont val="Calibri"/>
        <family val="2"/>
        <scheme val="minor"/>
      </rPr>
      <t xml:space="preserve">Updated the Risk by checking with BA </t>
    </r>
  </si>
  <si>
    <t>SCR Viewing Requirements Refactored for SCR FHIR API v5.1</t>
  </si>
  <si>
    <t>CPR.077 SCR Viewing Switch</t>
  </si>
  <si>
    <t xml:space="preserve">[new sub-req added]
added a requirement for a warning message to be displayed when a System Administrator attempts to set the SCR Viewing Switch to "OFF" </t>
  </si>
  <si>
    <t xml:space="preserve"> NME-SCR-002-1</t>
  </si>
  <si>
    <t>UpdatedViewingReq2-2.2.1-2</t>
  </si>
  <si>
    <t xml:space="preserve">[new sub-req added]
added a requirement for a warning message to be displayed when a System Administrator attempts to set the SCR Viewing Switch to "ON". </t>
  </si>
  <si>
    <t>NME-SCR-002-2</t>
  </si>
  <si>
    <t>SCRView-7.5</t>
  </si>
  <si>
    <r>
      <rPr>
        <b/>
        <sz val="12"/>
        <color theme="1"/>
        <rFont val="Calibri"/>
        <family val="2"/>
        <scheme val="minor"/>
      </rPr>
      <t>27-Sep-2022:</t>
    </r>
    <r>
      <rPr>
        <sz val="12"/>
        <color theme="1"/>
        <rFont val="Calibri"/>
        <family val="2"/>
        <scheme val="minor"/>
      </rPr>
      <t xml:space="preserve"> New Risk has been created and completed walk-through with BA Gina 
</t>
    </r>
    <r>
      <rPr>
        <b/>
        <sz val="12"/>
        <color theme="1"/>
        <rFont val="Calibri"/>
        <family val="2"/>
        <scheme val="minor"/>
      </rPr>
      <t xml:space="preserve">13-Oct-2022: </t>
    </r>
    <r>
      <rPr>
        <sz val="12"/>
        <color theme="1"/>
        <rFont val="Calibri"/>
        <family val="2"/>
        <scheme val="minor"/>
      </rPr>
      <t xml:space="preserve">Check with Gina to check all the combinations of test scenarios for legal access
</t>
    </r>
    <r>
      <rPr>
        <b/>
        <sz val="12"/>
        <color theme="1"/>
        <rFont val="Calibri"/>
        <family val="2"/>
        <scheme val="minor"/>
      </rPr>
      <t xml:space="preserve">18-Oct-2022: </t>
    </r>
    <r>
      <rPr>
        <sz val="12"/>
        <color theme="1"/>
        <rFont val="Calibri"/>
        <family val="2"/>
        <scheme val="minor"/>
      </rPr>
      <t xml:space="preserve">Updated the Risk by checking with BA </t>
    </r>
  </si>
  <si>
    <t xml:space="preserve">MSCA-SCR-17: Duration of Permission to View </t>
  </si>
  <si>
    <t>” - changed references to "user session" to "CIS2 authenticated session".</t>
  </si>
  <si>
    <t>NME-SCR-192</t>
  </si>
  <si>
    <t>SCRView-6.4</t>
  </si>
  <si>
    <r>
      <rPr>
        <b/>
        <sz val="12"/>
        <color theme="1"/>
        <rFont val="Calibri"/>
        <family val="2"/>
        <scheme val="minor"/>
      </rPr>
      <t>27-Sep-2022:</t>
    </r>
    <r>
      <rPr>
        <sz val="12"/>
        <color theme="1"/>
        <rFont val="Calibri"/>
        <family val="2"/>
        <scheme val="minor"/>
      </rPr>
      <t xml:space="preserve"> New Risk has been created and completed walk-through with BA Gina 
</t>
    </r>
    <r>
      <rPr>
        <b/>
        <sz val="12"/>
        <color theme="1"/>
        <rFont val="Calibri"/>
        <family val="2"/>
        <scheme val="minor"/>
      </rPr>
      <t xml:space="preserve">13-Oct-2022: </t>
    </r>
    <r>
      <rPr>
        <sz val="12"/>
        <color theme="1"/>
        <rFont val="Calibri"/>
        <family val="2"/>
        <scheme val="minor"/>
      </rPr>
      <t>Check with Gina to check all the combination of test scenarios for emergency access</t>
    </r>
  </si>
  <si>
    <t>NME-SCR-189</t>
  </si>
  <si>
    <t>SCRView-46</t>
  </si>
  <si>
    <r>
      <rPr>
        <b/>
        <sz val="12"/>
        <color theme="1"/>
        <rFont val="Calibri"/>
        <family val="2"/>
        <scheme val="minor"/>
      </rPr>
      <t>27-Sep-2022:</t>
    </r>
    <r>
      <rPr>
        <sz val="12"/>
        <color theme="1"/>
        <rFont val="Calibri"/>
        <family val="2"/>
        <scheme val="minor"/>
      </rPr>
      <t xml:space="preserve"> New Risk has been created and completed walk-through with BA Gina 
</t>
    </r>
    <r>
      <rPr>
        <b/>
        <sz val="12"/>
        <color theme="1"/>
        <rFont val="Calibri"/>
        <family val="2"/>
        <scheme val="minor"/>
      </rPr>
      <t>18-Oct-2022:</t>
    </r>
    <r>
      <rPr>
        <sz val="12"/>
        <color theme="1"/>
        <rFont val="Calibri"/>
        <family val="2"/>
        <scheme val="minor"/>
      </rPr>
      <t xml:space="preserve"> Updated the Risk by checking with BA </t>
    </r>
  </si>
  <si>
    <t>MSCA-SCR-31</t>
  </si>
  <si>
    <t xml:space="preserve"> The SCR Viewing System MUST provide functionality to handle error situations in an appropriate way” - added a point (i) to the requirement: "The system MUST identify and act accordingly on any error and response codes, as contained in the SCR FHIR API Specification and SCR API Error Responses document [Ref.6]".</t>
  </si>
  <si>
    <t>NME-SCR-218</t>
  </si>
  <si>
    <t>SCRView-38.1</t>
  </si>
  <si>
    <r>
      <rPr>
        <b/>
        <sz val="12"/>
        <color theme="1"/>
        <rFont val="Calibri"/>
        <family val="2"/>
        <scheme val="minor"/>
      </rPr>
      <t>27-Sep-2022:</t>
    </r>
    <r>
      <rPr>
        <sz val="12"/>
        <color theme="1"/>
        <rFont val="Calibri"/>
        <family val="2"/>
        <scheme val="minor"/>
      </rPr>
      <t xml:space="preserve"> New Risk has been created and completed walk-through with BA Gina </t>
    </r>
  </si>
  <si>
    <t xml:space="preserve">MSCA-SCR-28 </t>
  </si>
  <si>
    <t>The SCR Viewing System MAY provide functionality to print out a patient’s SCR” - listed in point (i) the patient's identifying information that must be specified on each printed page.</t>
  </si>
  <si>
    <t>NME-SCR-212-1</t>
  </si>
  <si>
    <t>related to above SCRView-38.1</t>
  </si>
  <si>
    <t>Reference document table updated to include SCR API Error Responses document [Ref.6].</t>
  </si>
  <si>
    <r>
      <rPr>
        <b/>
        <sz val="12"/>
        <color theme="1"/>
        <rFont val="Calibri"/>
        <family val="2"/>
        <scheme val="minor"/>
      </rPr>
      <t>27-Sep-2022:</t>
    </r>
    <r>
      <rPr>
        <sz val="12"/>
        <color theme="1"/>
        <rFont val="Calibri"/>
        <family val="2"/>
        <scheme val="minor"/>
      </rPr>
      <t xml:space="preserve"> New Risk has been created and completed walk-through with BA Gina 
</t>
    </r>
    <r>
      <rPr>
        <b/>
        <sz val="12"/>
        <color theme="1"/>
        <rFont val="Calibri"/>
        <family val="2"/>
        <scheme val="minor"/>
      </rPr>
      <t xml:space="preserve">13-Oct-2022: </t>
    </r>
    <r>
      <rPr>
        <sz val="12"/>
        <color theme="1"/>
        <rFont val="Calibri"/>
        <family val="2"/>
        <scheme val="minor"/>
      </rPr>
      <t xml:space="preserve">Check with Gina to check all the combinations of test scenarios for emergency access
</t>
    </r>
    <r>
      <rPr>
        <b/>
        <sz val="12"/>
        <color theme="1"/>
        <rFont val="Calibri"/>
        <family val="2"/>
        <scheme val="minor"/>
      </rPr>
      <t xml:space="preserve">
18-Oct-2022: </t>
    </r>
    <r>
      <rPr>
        <sz val="12"/>
        <color theme="1"/>
        <rFont val="Calibri"/>
        <family val="2"/>
        <scheme val="minor"/>
      </rPr>
      <t xml:space="preserve">Updated the Risk by checking with BA </t>
    </r>
  </si>
  <si>
    <t>NME-SCR-192-1</t>
  </si>
  <si>
    <r>
      <rPr>
        <b/>
        <sz val="12"/>
        <color theme="1"/>
        <rFont val="Calibri"/>
        <family val="2"/>
        <scheme val="minor"/>
      </rPr>
      <t xml:space="preserve">27-Sep-2022: </t>
    </r>
    <r>
      <rPr>
        <sz val="12"/>
        <color theme="1"/>
        <rFont val="Calibri"/>
        <family val="2"/>
        <scheme val="minor"/>
      </rPr>
      <t>There is no expectation from SA team to validate the XHTML spec</t>
    </r>
  </si>
  <si>
    <t>SCR FHIR API Technical Specification for the GP Summary XHTML v1.0</t>
  </si>
  <si>
    <t>23-Nov-2022: Approved by SCR Team by email</t>
  </si>
  <si>
    <r>
      <t xml:space="preserve">Changes related to </t>
    </r>
    <r>
      <rPr>
        <b/>
        <sz val="12"/>
        <color theme="1"/>
        <rFont val="Calibri"/>
        <family val="2"/>
        <scheme val="minor"/>
      </rPr>
      <t>NME Connecting System Creation</t>
    </r>
    <r>
      <rPr>
        <sz val="12"/>
        <color theme="1"/>
        <rFont val="Calibri"/>
        <family val="2"/>
        <scheme val="minor"/>
      </rPr>
      <t xml:space="preserve"> in the </t>
    </r>
    <r>
      <rPr>
        <b/>
        <sz val="12"/>
        <color theme="1"/>
        <rFont val="Calibri"/>
        <family val="2"/>
        <scheme val="minor"/>
      </rPr>
      <t>Generic Hazard Log to Support NME Connecting Systems for SCR FHIR API.xlsx 
(Document Link:</t>
    </r>
    <r>
      <rPr>
        <sz val="12"/>
        <color theme="1"/>
        <rFont val="Calibri"/>
        <family val="2"/>
        <scheme val="minor"/>
      </rPr>
      <t xml:space="preserve"> https://gpitbjss.atlassian.net/wiki/download/attachments/11982372917/Generic Hazard Log to Support NME Connecting Systems for SCR FHIR API.xls?api=v2)</t>
    </r>
  </si>
  <si>
    <t>NME-SCR-041</t>
  </si>
  <si>
    <t>NME-SCR-045</t>
  </si>
  <si>
    <t>NME-SCR-176</t>
  </si>
  <si>
    <r>
      <t xml:space="preserve">Changes related to </t>
    </r>
    <r>
      <rPr>
        <b/>
        <sz val="12"/>
        <color theme="1"/>
        <rFont val="Calibri"/>
        <family val="2"/>
        <scheme val="minor"/>
      </rPr>
      <t xml:space="preserve">NME Connecting System Consume </t>
    </r>
    <r>
      <rPr>
        <sz val="12"/>
        <color theme="1"/>
        <rFont val="Calibri"/>
        <family val="2"/>
        <scheme val="minor"/>
      </rPr>
      <t xml:space="preserve">in the </t>
    </r>
    <r>
      <rPr>
        <b/>
        <sz val="12"/>
        <color theme="1"/>
        <rFont val="Calibri"/>
        <family val="2"/>
        <scheme val="minor"/>
      </rPr>
      <t>Generic Hazard Log to Support NME Connecting Systems for SCR FHIR API.xlsx 
(Document Link:</t>
    </r>
    <r>
      <rPr>
        <sz val="12"/>
        <color theme="1"/>
        <rFont val="Calibri"/>
        <family val="2"/>
        <scheme val="minor"/>
      </rPr>
      <t xml:space="preserve"> https://gpitbjss.atlassian.net/wiki/download/attachments/11982372917/Generic Hazard Log to Support NME Connecting Systems for SCR FHIR API.xls?api=v2)</t>
    </r>
  </si>
  <si>
    <t>NME-SCR-107-1</t>
  </si>
  <si>
    <t>NME-SCR-107-2</t>
  </si>
  <si>
    <t>NME-SCR-105</t>
  </si>
  <si>
    <r>
      <t xml:space="preserve">Changes related to </t>
    </r>
    <r>
      <rPr>
        <b/>
        <sz val="12"/>
        <color theme="1"/>
        <rFont val="Calibri"/>
        <family val="2"/>
        <scheme val="minor"/>
      </rPr>
      <t xml:space="preserve">NME Connecting System Consume </t>
    </r>
    <r>
      <rPr>
        <sz val="12"/>
        <color theme="1"/>
        <rFont val="Calibri"/>
        <family val="2"/>
        <scheme val="minor"/>
      </rPr>
      <t xml:space="preserve">in the </t>
    </r>
    <r>
      <rPr>
        <b/>
        <sz val="12"/>
        <color theme="1"/>
        <rFont val="Calibri"/>
        <family val="2"/>
        <scheme val="minor"/>
      </rPr>
      <t>Generic Hazard Log to Support NME Connecting Systems for SCR FHIR API.</t>
    </r>
    <r>
      <rPr>
        <b/>
        <sz val="12"/>
        <color theme="5"/>
        <rFont val="Calibri"/>
        <family val="2"/>
        <scheme val="minor"/>
      </rPr>
      <t>xlsx</t>
    </r>
    <r>
      <rPr>
        <b/>
        <sz val="12"/>
        <color theme="1"/>
        <rFont val="Calibri"/>
        <family val="2"/>
        <scheme val="minor"/>
      </rPr>
      <t xml:space="preserve"> 
(Document Link:</t>
    </r>
    <r>
      <rPr>
        <sz val="12"/>
        <color theme="1"/>
        <rFont val="Calibri"/>
        <family val="2"/>
        <scheme val="minor"/>
      </rPr>
      <t xml:space="preserve"> https://gpitbjss.atlassian.net/wiki/download/attachments/11982372917/Generic Hazard Log to Support NME Connecting Systems for SCR FHIR API.xls?api=v2)</t>
    </r>
  </si>
  <si>
    <t>NME-SCR-137</t>
  </si>
  <si>
    <t>1. Standard Interaction</t>
  </si>
  <si>
    <r>
      <rPr>
        <b/>
        <u/>
        <sz val="10"/>
        <color theme="0"/>
        <rFont val="Arial"/>
        <family val="2"/>
      </rPr>
      <t>SCR Upload Use Case description</t>
    </r>
    <r>
      <rPr>
        <b/>
        <sz val="10"/>
        <color theme="0"/>
        <rFont val="Arial"/>
        <family val="2"/>
      </rPr>
      <t xml:space="preserve">
Standard Interaction</t>
    </r>
    <r>
      <rPr>
        <sz val="10"/>
        <color theme="0"/>
        <rFont val="Arial"/>
        <family val="2"/>
      </rPr>
      <t xml:space="preserve">
Standard interaction with smartcard (e.g. Dr John Smith) consults with patient (smartcard present)
</t>
    </r>
    <r>
      <rPr>
        <b/>
        <u/>
        <sz val="10"/>
        <color theme="0"/>
        <rFont val="Arial"/>
        <family val="2"/>
      </rPr>
      <t>'Author’ Element in Presentation Text (compiler)</t>
    </r>
    <r>
      <rPr>
        <sz val="10"/>
        <color theme="0"/>
        <rFont val="Arial"/>
        <family val="2"/>
      </rPr>
      <t xml:space="preserve">
Created by: Name of smartcard authenticated user 
e.g.
Created by: Dr John Smith
</t>
    </r>
    <r>
      <rPr>
        <b/>
        <u/>
        <sz val="10"/>
        <color theme="0"/>
        <rFont val="Arial"/>
        <family val="2"/>
      </rPr>
      <t xml:space="preserve">‘Author’ Element in FHIR message (sender)
</t>
    </r>
    <r>
      <rPr>
        <sz val="10"/>
        <color theme="0"/>
        <rFont val="Arial"/>
        <family val="2"/>
      </rPr>
      <t xml:space="preserve">Name of smartcard authenticated user e.g.
Dr John Smith
</t>
    </r>
    <r>
      <rPr>
        <b/>
        <u/>
        <sz val="10"/>
        <color theme="0"/>
        <rFont val="Arial"/>
        <family val="2"/>
      </rPr>
      <t xml:space="preserve">Access mode
</t>
    </r>
    <r>
      <rPr>
        <sz val="10"/>
        <color theme="0"/>
        <rFont val="Arial"/>
        <family val="2"/>
      </rPr>
      <t>User</t>
    </r>
  </si>
  <si>
    <t>NME-SCR-USER-001</t>
  </si>
  <si>
    <t>Not Started</t>
  </si>
  <si>
    <t>NME-SCR-232</t>
  </si>
  <si>
    <t>2. Bulk Upload</t>
  </si>
  <si>
    <r>
      <rPr>
        <b/>
        <u/>
        <sz val="10"/>
        <color theme="0"/>
        <rFont val="Arial"/>
        <family val="2"/>
      </rPr>
      <t>SCR Upload Use Case description</t>
    </r>
    <r>
      <rPr>
        <b/>
        <sz val="10"/>
        <color theme="0"/>
        <rFont val="Arial"/>
        <family val="2"/>
      </rPr>
      <t xml:space="preserve">
Bulk Upload</t>
    </r>
    <r>
      <rPr>
        <sz val="10"/>
        <color theme="0"/>
        <rFont val="Arial"/>
        <family val="2"/>
      </rPr>
      <t xml:space="preserve">
When a user performs a bulk upload for the whole practice
E.g. System administrators with appropriate permissions (e.g. Jane Turner) triggers a SCR Bulk Upload
</t>
    </r>
    <r>
      <rPr>
        <b/>
        <u/>
        <sz val="10"/>
        <color theme="0"/>
        <rFont val="Arial"/>
        <family val="2"/>
      </rPr>
      <t>‘Author’ Element in Presentation Text (compiler)</t>
    </r>
    <r>
      <rPr>
        <sz val="10"/>
        <color theme="0"/>
        <rFont val="Arial"/>
        <family val="2"/>
      </rPr>
      <t xml:space="preserve">
Created by: GP Practice name
</t>
    </r>
    <r>
      <rPr>
        <b/>
        <u/>
        <sz val="10"/>
        <color theme="0"/>
        <rFont val="Arial"/>
        <family val="2"/>
      </rPr>
      <t>‘Author’ Element in FHIR message (sender)</t>
    </r>
    <r>
      <rPr>
        <sz val="10"/>
        <color theme="0"/>
        <rFont val="Arial"/>
        <family val="2"/>
      </rPr>
      <t xml:space="preserve">
The individual who triggers the bulk upload
e.g. Jane Turner
</t>
    </r>
    <r>
      <rPr>
        <b/>
        <u/>
        <sz val="10"/>
        <color theme="0"/>
        <rFont val="Arial"/>
        <family val="2"/>
      </rPr>
      <t>Access mode</t>
    </r>
    <r>
      <rPr>
        <sz val="10"/>
        <color theme="0"/>
        <rFont val="Arial"/>
        <family val="2"/>
      </rPr>
      <t xml:space="preserve">
App</t>
    </r>
  </si>
  <si>
    <t>NME-SCR-APP-002-1</t>
  </si>
  <si>
    <t>NME-SCR-233</t>
  </si>
  <si>
    <t>NME-SCR-APP-002-2</t>
  </si>
  <si>
    <t>NME-SCR-234</t>
  </si>
  <si>
    <t>NME-SCR-APP-003-1</t>
  </si>
  <si>
    <t>3. SCR updated without GP Practice user involvement</t>
  </si>
  <si>
    <r>
      <rPr>
        <b/>
        <u/>
        <sz val="12"/>
        <color theme="0"/>
        <rFont val="Calibri"/>
        <family val="2"/>
        <scheme val="minor"/>
      </rPr>
      <t>SCR Upload Use Case description</t>
    </r>
    <r>
      <rPr>
        <sz val="12"/>
        <color theme="0"/>
        <rFont val="Calibri"/>
        <family val="2"/>
        <scheme val="minor"/>
      </rPr>
      <t xml:space="preserve">
</t>
    </r>
    <r>
      <rPr>
        <b/>
        <sz val="12"/>
        <color theme="0"/>
        <rFont val="Calibri"/>
        <family val="2"/>
        <scheme val="minor"/>
      </rPr>
      <t>SCR updated without GP Practice user involvement</t>
    </r>
    <r>
      <rPr>
        <sz val="12"/>
        <color theme="0"/>
        <rFont val="Calibri"/>
        <family val="2"/>
        <scheme val="minor"/>
      </rPr>
      <t xml:space="preserve">
When the SCR update doesn’t have an author
E.g. Practice receives a message which should trigger an SCR update e.g. covid test result or covid vaccination result
</t>
    </r>
    <r>
      <rPr>
        <b/>
        <u/>
        <sz val="12"/>
        <color theme="0"/>
        <rFont val="Calibri"/>
        <family val="2"/>
        <scheme val="minor"/>
      </rPr>
      <t>‘Author’ Element in Presentation Text (compiler)</t>
    </r>
    <r>
      <rPr>
        <sz val="12"/>
        <color theme="0"/>
        <rFont val="Calibri"/>
        <family val="2"/>
        <scheme val="minor"/>
      </rPr>
      <t xml:space="preserve">
Created by:  System User 
</t>
    </r>
    <r>
      <rPr>
        <b/>
        <u/>
        <sz val="12"/>
        <color theme="0"/>
        <rFont val="Calibri"/>
        <family val="2"/>
        <scheme val="minor"/>
      </rPr>
      <t>‘Author’ Element in FHIR message (sender)</t>
    </r>
    <r>
      <rPr>
        <sz val="12"/>
        <color theme="0"/>
        <rFont val="Calibri"/>
        <family val="2"/>
        <scheme val="minor"/>
      </rPr>
      <t xml:space="preserve">
System User 
</t>
    </r>
    <r>
      <rPr>
        <b/>
        <u/>
        <sz val="12"/>
        <color theme="0"/>
        <rFont val="Calibri"/>
        <family val="2"/>
        <scheme val="minor"/>
      </rPr>
      <t>Access mode</t>
    </r>
    <r>
      <rPr>
        <sz val="12"/>
        <color theme="0"/>
        <rFont val="Calibri"/>
        <family val="2"/>
        <scheme val="minor"/>
      </rPr>
      <t xml:space="preserve">
App</t>
    </r>
  </si>
  <si>
    <t>NME-SCR-235</t>
  </si>
  <si>
    <t>NME-SCR-APP-003-2</t>
  </si>
  <si>
    <t>NME-SCR-236</t>
  </si>
  <si>
    <t>4. User without a smartcard</t>
  </si>
  <si>
    <r>
      <rPr>
        <b/>
        <u/>
        <sz val="12"/>
        <color theme="0"/>
        <rFont val="Calibri"/>
        <family val="2"/>
        <scheme val="minor"/>
      </rPr>
      <t>SCR Upload Use Case description</t>
    </r>
    <r>
      <rPr>
        <sz val="12"/>
        <color theme="0"/>
        <rFont val="Calibri"/>
        <family val="2"/>
        <scheme val="minor"/>
      </rPr>
      <t xml:space="preserve">
</t>
    </r>
    <r>
      <rPr>
        <b/>
        <sz val="12"/>
        <color theme="0"/>
        <rFont val="Calibri"/>
        <family val="2"/>
        <scheme val="minor"/>
      </rPr>
      <t>User without a smartcard</t>
    </r>
    <r>
      <rPr>
        <sz val="12"/>
        <color theme="0"/>
        <rFont val="Calibri"/>
        <family val="2"/>
        <scheme val="minor"/>
      </rPr>
      <t xml:space="preserve">
Standard interaction no smartcard (e.g. Locum doctor) consults with patient (smartcard not present)
</t>
    </r>
    <r>
      <rPr>
        <b/>
        <u/>
        <sz val="12"/>
        <color theme="0"/>
        <rFont val="Calibri"/>
        <family val="2"/>
        <scheme val="minor"/>
      </rPr>
      <t>‘Author’ Element in Presentation Text (compiler)</t>
    </r>
    <r>
      <rPr>
        <sz val="12"/>
        <color theme="0"/>
        <rFont val="Calibri"/>
        <family val="2"/>
        <scheme val="minor"/>
      </rPr>
      <t xml:space="preserve">
Created by: 
System User 
</t>
    </r>
    <r>
      <rPr>
        <b/>
        <u/>
        <sz val="12"/>
        <color theme="0"/>
        <rFont val="Calibri"/>
        <family val="2"/>
        <scheme val="minor"/>
      </rPr>
      <t>‘Author’ Element in FHIR message (sender)</t>
    </r>
    <r>
      <rPr>
        <sz val="12"/>
        <color theme="0"/>
        <rFont val="Calibri"/>
        <family val="2"/>
        <scheme val="minor"/>
      </rPr>
      <t xml:space="preserve">
System User  
</t>
    </r>
    <r>
      <rPr>
        <b/>
        <u/>
        <sz val="12"/>
        <color theme="0"/>
        <rFont val="Calibri"/>
        <family val="2"/>
        <scheme val="minor"/>
      </rPr>
      <t>Access mode</t>
    </r>
    <r>
      <rPr>
        <sz val="12"/>
        <color theme="0"/>
        <rFont val="Calibri"/>
        <family val="2"/>
        <scheme val="minor"/>
      </rPr>
      <t xml:space="preserve">
User
(Note – this is the user who purges the queue)</t>
    </r>
  </si>
  <si>
    <t>NME-SCR-USER-004</t>
  </si>
  <si>
    <t>NME-SCR-237</t>
  </si>
  <si>
    <t>NME-SCR-USER-005-1</t>
  </si>
  <si>
    <t>5. Upload failure due to error</t>
  </si>
  <si>
    <r>
      <rPr>
        <b/>
        <u/>
        <sz val="12"/>
        <color theme="0"/>
        <rFont val="Calibri"/>
        <family val="2"/>
        <scheme val="minor"/>
      </rPr>
      <t>SCR Upload Use Case description</t>
    </r>
    <r>
      <rPr>
        <sz val="12"/>
        <color theme="0"/>
        <rFont val="Calibri"/>
        <family val="2"/>
        <scheme val="minor"/>
      </rPr>
      <t xml:space="preserve">
</t>
    </r>
    <r>
      <rPr>
        <b/>
        <sz val="12"/>
        <color theme="0"/>
        <rFont val="Calibri"/>
        <family val="2"/>
        <scheme val="minor"/>
      </rPr>
      <t>Upload failure due to error</t>
    </r>
    <r>
      <rPr>
        <sz val="12"/>
        <color theme="0"/>
        <rFont val="Calibri"/>
        <family val="2"/>
        <scheme val="minor"/>
      </rPr>
      <t xml:space="preserve">
Error causes GP Summary update to not be sent and it is placed into the pending queue
</t>
    </r>
    <r>
      <rPr>
        <b/>
        <u/>
        <sz val="12"/>
        <color theme="0"/>
        <rFont val="Calibri"/>
        <family val="2"/>
        <scheme val="minor"/>
      </rPr>
      <t>‘Author’ Element in Presentation Text (compiler)</t>
    </r>
    <r>
      <rPr>
        <sz val="12"/>
        <color theme="0"/>
        <rFont val="Calibri"/>
        <family val="2"/>
        <scheme val="minor"/>
      </rPr>
      <t xml:space="preserve">
Created by:
Name of smartcard authenticated user who authored the SCR
e.g.
Dr John Smith
</t>
    </r>
    <r>
      <rPr>
        <b/>
        <u/>
        <sz val="12"/>
        <color theme="0"/>
        <rFont val="Calibri"/>
        <family val="2"/>
        <scheme val="minor"/>
      </rPr>
      <t xml:space="preserve"> ‘Author’ Element in FHIR message (sender)</t>
    </r>
    <r>
      <rPr>
        <sz val="12"/>
        <color theme="0"/>
        <rFont val="Calibri"/>
        <family val="2"/>
        <scheme val="minor"/>
      </rPr>
      <t xml:space="preserve">
Name of smartcard authenticated user who authored the SCR 
e.g.
Dr John Smith
</t>
    </r>
    <r>
      <rPr>
        <b/>
        <u/>
        <sz val="12"/>
        <color theme="0"/>
        <rFont val="Calibri"/>
        <family val="2"/>
        <scheme val="minor"/>
      </rPr>
      <t>Access mode</t>
    </r>
    <r>
      <rPr>
        <sz val="12"/>
        <color theme="0"/>
        <rFont val="Calibri"/>
        <family val="2"/>
        <scheme val="minor"/>
      </rPr>
      <t xml:space="preserve">
‘User’ if the error is resolved and the GP Summary update is sent within one hour, ‘App’ thereafter.</t>
    </r>
  </si>
  <si>
    <t>NME-SCR-238</t>
  </si>
  <si>
    <t>NME-SCR-USER-005-2</t>
  </si>
  <si>
    <t>NME-SCR-239</t>
  </si>
  <si>
    <t>NME-SCR-APP-005-1</t>
  </si>
  <si>
    <t>NME-SCR-240</t>
  </si>
  <si>
    <t>NME-SCR-APP-005-2</t>
  </si>
  <si>
    <t>NME-SCR-241</t>
  </si>
  <si>
    <t>1. Requirement GPS.271 SCR Inclusion Set</t>
  </si>
  <si>
    <t xml:space="preserve">Supplier to define their Approach and Agree with NHS England for the 2nd component of the inclusion dataset -  the SCR Additional Information Content Headers.
This will “automatically” include a set of clinical content based on a number of broad clinical areas defined by NHS England. These areas are:
•	Significant past medical history
•	Significant previous procedures
•	Anticipatory Care Information (such as information about the management of long term conditions)
•	End of life care information (including the SCCI1580 dataset)
•	Immunisations
The detail of the content encompassed by each area will vary from supplier to supplier due to differences between their GP IT systems. </t>
  </si>
  <si>
    <t>NME-SCR-078</t>
  </si>
  <si>
    <t>2. Number of instances displayed for each dataset</t>
  </si>
  <si>
    <t>The NME is to propose and NHS England agree the number of instances displayed for each of the SCR datasets that appear in each category. Please see the example implementation in Section 2.</t>
  </si>
  <si>
    <t>NME-SCR-242</t>
  </si>
  <si>
    <t>3. Care Record Element (CRE) Mapping table</t>
  </si>
  <si>
    <t>For all those SNOMED codes that do not have a CRE assignment (e.g. codes that do not appear in the table), include these codes in the SCR under the CRE type 163131000000108 ‘Clinical Observations and Findings’</t>
  </si>
  <si>
    <t>NME-SCR-243</t>
  </si>
  <si>
    <t>4. Resuscitation Status</t>
  </si>
  <si>
    <t>4.	Resuscitation Status
There are various clinical codes that relate to the patient’s resuscitation status in the clinical record and in the SCR inclusion dataset. It is possible that more than one resuscitation status code exists in the GP record and that multiple are displayed on the SCR.  However, there are a number of specific codes which give a clear direction as to the resuscitation status within the code description. These are all children of SNOMED CT concept 365870005 Finding of resuscitation status:
o	For resuscitation (finding)
o	For cardiopulmonary resuscitation (finding)
o	Not for resuscitation (finding)
o	Do not resuscitate status with supporting documentation (finding)
o	Not for cardiopulmonary resuscitation (finding)
The expected behaviour is that for this specific set of resuscitation codes, only the latest instance will be displayed.</t>
  </si>
  <si>
    <t>NME-SCR-244</t>
  </si>
  <si>
    <t>5. Free text</t>
  </si>
  <si>
    <t>5.	Free text
All non-core data items, including problem items, must also display the associated free-text and qualifier information where it is present in the system. Discussion with SCR team required to agree which free text and qualifier information associated with codes will be included.</t>
  </si>
  <si>
    <t>NME-SCR-245</t>
  </si>
  <si>
    <t>6. Items marked “not to be shared”</t>
  </si>
  <si>
    <t>The NME is to discuss their “not to be shared” functionality if their system supports this. If a non-core clinical item has been marked as not to be shared across organisational boundaries, if that functionality exists within the clinical system, it must not be included in the GP Summary by default whether it is in the inclusion dataset or not.</t>
  </si>
  <si>
    <t>NME-SCR-246-1</t>
  </si>
  <si>
    <t>NME-SCR-246-2</t>
  </si>
  <si>
    <t>7. Reason for medication</t>
  </si>
  <si>
    <t xml:space="preserve">A clinical item, recorded as a Reason for medication, must be included in a patient’s SCR, regardless of whether or not the clinical item would be included in the SCR for other reasons. </t>
  </si>
  <si>
    <t>NME-SCR-247</t>
  </si>
  <si>
    <t>Alert Type and Alert Sub-Type</t>
  </si>
  <si>
    <t>Alert Endpoint Changes:
The values for Alert Type and Alert Sub-Type has been changed.</t>
  </si>
  <si>
    <t>NME-SCR-248</t>
  </si>
  <si>
    <t>NME-SCR-249</t>
  </si>
  <si>
    <t>Documentation Update</t>
  </si>
  <si>
    <t>Summary Care Record - FHIR API &gt; Security and authorisation Page needs to be updated with Application Restricted Mode information</t>
  </si>
  <si>
    <t>NME-SCR-250</t>
  </si>
  <si>
    <t>SCRa Button</t>
  </si>
  <si>
    <t>The ‘Additional Information’ indicator does not appear in SCRa when viewing a patient SCR with additional information that has been created using the SCR FHIR API. This needs to be resolved before Business Go-Live.</t>
  </si>
  <si>
    <t>NME-SCR-251-1</t>
  </si>
  <si>
    <t>NME-SCR-251-2</t>
  </si>
  <si>
    <t>SCR Risk Log</t>
  </si>
  <si>
    <t>SCR Alert Report</t>
  </si>
  <si>
    <t>Changed 'SCR Access Report' to 'SCR Alert Report' in Risk log, requirement does not require update</t>
  </si>
  <si>
    <t>Amended</t>
  </si>
  <si>
    <t>NME-SCR-149</t>
  </si>
  <si>
    <t>V2.2</t>
  </si>
  <si>
    <t>NME-SCR-150</t>
  </si>
  <si>
    <t>SCR Access Report</t>
  </si>
  <si>
    <t>changed wording in risk from 'SCR Alert report'  to indicate SCR Access report, requirement does not require update</t>
  </si>
  <si>
    <t>NME-SCR-151</t>
  </si>
  <si>
    <t>Updated the risk to  remove reference to GP summary updates as these are not updated for non-GMS registered patients</t>
  </si>
  <si>
    <t>v2.3</t>
  </si>
  <si>
    <t>NME-SCR-195</t>
  </si>
  <si>
    <t>Updated risk to  add ‘a term to be agreed by NHSE’</t>
  </si>
  <si>
    <t>NME-SCR-221</t>
  </si>
  <si>
    <t>updated risk to add the correct requirment CPR.056 and its contentts</t>
  </si>
  <si>
    <t>QMM Threshold
All Risks with Pre-Mitigation Score = or &gt;:</t>
  </si>
  <si>
    <t>Programme Risk Threshold:</t>
  </si>
  <si>
    <t>Programme Name:</t>
  </si>
  <si>
    <t>Phase:</t>
  </si>
  <si>
    <t>Unwanted Effect</t>
  </si>
  <si>
    <t xml:space="preserve">Cause and Mitigation </t>
  </si>
  <si>
    <t>Assurance</t>
  </si>
  <si>
    <t>from Risk Log</t>
  </si>
  <si>
    <t>Clinical Risk (Y/N)</t>
  </si>
  <si>
    <t>Cause Likelihood Rating (1 - 5)</t>
  </si>
  <si>
    <t>Justification of Cause
Likelihood Rating</t>
  </si>
  <si>
    <r>
      <rPr>
        <b/>
        <sz val="10"/>
        <color rgb="FF000000"/>
        <rFont val="Arial"/>
        <family val="2"/>
      </rPr>
      <t xml:space="preserve">Overall Risk Score
(pre-mitigation)
</t>
    </r>
    <r>
      <rPr>
        <b/>
        <sz val="10"/>
        <color rgb="FFFF0000"/>
        <rFont val="Arial"/>
        <family val="2"/>
      </rPr>
      <t>Calculated</t>
    </r>
  </si>
  <si>
    <r>
      <t xml:space="preserve">Supplier Mitigation detail required?
</t>
    </r>
    <r>
      <rPr>
        <b/>
        <sz val="10"/>
        <color rgb="FFFF0000"/>
        <rFont val="Arial"/>
        <family val="2"/>
      </rPr>
      <t>Calculated</t>
    </r>
  </si>
  <si>
    <r>
      <t xml:space="preserve">Residual Score
</t>
    </r>
    <r>
      <rPr>
        <b/>
        <sz val="10"/>
        <color rgb="FFFF0000"/>
        <rFont val="Arial"/>
        <family val="2"/>
      </rPr>
      <t>Calculated</t>
    </r>
  </si>
  <si>
    <r>
      <t xml:space="preserve">In scope for assurance (Y/N)
</t>
    </r>
    <r>
      <rPr>
        <b/>
        <sz val="10"/>
        <color rgb="FFFF0000"/>
        <rFont val="Arial"/>
        <family val="2"/>
      </rPr>
      <t>Calculated</t>
    </r>
  </si>
  <si>
    <t>Elaboration - Assurance Mitigation Detail</t>
  </si>
  <si>
    <t>Test data Conditions Guidance</t>
  </si>
  <si>
    <t>Stakeholder comments</t>
  </si>
  <si>
    <t>Req Mapping</t>
  </si>
  <si>
    <t>Sub Mapping</t>
  </si>
  <si>
    <t>Shared Req</t>
  </si>
  <si>
    <t>Hazard ID</t>
  </si>
  <si>
    <t>Document Version</t>
  </si>
  <si>
    <t>Actioned with help of</t>
  </si>
  <si>
    <t>Requirement Details</t>
  </si>
  <si>
    <t>NME-SCR-001</t>
  </si>
  <si>
    <t>Switching on the Solution</t>
  </si>
  <si>
    <r>
      <rPr>
        <sz val="10"/>
        <color rgb="FF000000"/>
        <rFont val="Arial"/>
        <family val="2"/>
      </rPr>
      <t xml:space="preserve">There is a </t>
    </r>
    <r>
      <rPr>
        <b/>
        <sz val="10"/>
        <color rgb="FF000000"/>
        <rFont val="Arial"/>
        <family val="2"/>
      </rPr>
      <t>risk</t>
    </r>
    <r>
      <rPr>
        <sz val="10"/>
        <color rgb="FF000000"/>
        <rFont val="Arial"/>
        <family val="2"/>
      </rPr>
      <t xml:space="preserve"> that there will be</t>
    </r>
    <r>
      <rPr>
        <b/>
        <sz val="10"/>
        <color rgb="FF000000"/>
        <rFont val="Arial"/>
        <family val="2"/>
      </rPr>
      <t xml:space="preserve"> no GP Summary Switch To trigger [ON or OFF] </t>
    </r>
    <r>
      <rPr>
        <sz val="10"/>
        <color rgb="FF000000"/>
        <rFont val="Arial"/>
        <family val="2"/>
      </rPr>
      <t>the</t>
    </r>
    <r>
      <rPr>
        <b/>
        <sz val="10"/>
        <color rgb="FF000000"/>
        <rFont val="Arial"/>
        <family val="2"/>
      </rPr>
      <t xml:space="preserve"> GP Summary update.
</t>
    </r>
    <r>
      <rPr>
        <sz val="10"/>
        <color rgb="FF000000"/>
        <rFont val="Arial"/>
        <family val="2"/>
      </rPr>
      <t xml:space="preserve">
The </t>
    </r>
    <r>
      <rPr>
        <b/>
        <sz val="10"/>
        <color rgb="FF000000"/>
        <rFont val="Arial"/>
        <family val="2"/>
      </rPr>
      <t>impact</t>
    </r>
    <r>
      <rPr>
        <sz val="10"/>
        <color rgb="FF000000"/>
        <rFont val="Arial"/>
        <family val="2"/>
      </rPr>
      <t xml:space="preserve"> is that the user </t>
    </r>
    <r>
      <rPr>
        <b/>
        <sz val="10"/>
        <color rgb="FF000000"/>
        <rFont val="Arial"/>
        <family val="2"/>
      </rPr>
      <t>won't be able</t>
    </r>
    <r>
      <rPr>
        <sz val="10"/>
        <color rgb="FF000000"/>
        <rFont val="Arial"/>
        <family val="2"/>
      </rPr>
      <t xml:space="preserve"> to </t>
    </r>
    <r>
      <rPr>
        <b/>
        <sz val="10"/>
        <color rgb="FF000000"/>
        <rFont val="Arial"/>
        <family val="2"/>
      </rPr>
      <t>send or stop</t>
    </r>
    <r>
      <rPr>
        <sz val="10"/>
        <color rgb="FF000000"/>
        <rFont val="Arial"/>
        <family val="2"/>
      </rPr>
      <t xml:space="preserve"> the GP Summary update</t>
    </r>
  </si>
  <si>
    <t>The system has not correctly implemented requirements for Switching on the Solution
[3.2 Switching on the Solution &gt; GPS.221 GP Summary Switch]</t>
  </si>
  <si>
    <r>
      <rPr>
        <b/>
        <sz val="10"/>
        <color theme="1"/>
        <rFont val="Arial"/>
        <family val="2"/>
      </rPr>
      <t>a)</t>
    </r>
    <r>
      <rPr>
        <sz val="10"/>
        <color theme="1"/>
        <rFont val="Arial"/>
        <family val="2"/>
      </rPr>
      <t xml:space="preserve"> Demonstrate how the user will be able to turn ON and Off the GP Summary Switch.  
</t>
    </r>
    <r>
      <rPr>
        <b/>
        <sz val="10"/>
        <color theme="1"/>
        <rFont val="Arial"/>
        <family val="2"/>
      </rPr>
      <t>b)</t>
    </r>
    <r>
      <rPr>
        <sz val="10"/>
        <color theme="1"/>
        <rFont val="Arial"/>
        <family val="2"/>
      </rPr>
      <t xml:space="preserve"> Provide the evidence that 
1. Turning the ON the Switch sends the GP Summary updates
2. Turning the OFF the Switch stops the GP Summary updates</t>
    </r>
  </si>
  <si>
    <r>
      <rPr>
        <b/>
        <u/>
        <sz val="10"/>
        <color rgb="FF000000"/>
        <rFont val="Arial"/>
        <family val="2"/>
      </rPr>
      <t>Test data:</t>
    </r>
    <r>
      <rPr>
        <b/>
        <sz val="10"/>
        <color rgb="FF000000"/>
        <rFont val="Arial"/>
        <family val="2"/>
      </rPr>
      <t xml:space="preserve">
a)
</t>
    </r>
    <r>
      <rPr>
        <sz val="10"/>
        <color rgb="FF000000"/>
        <rFont val="Arial"/>
        <family val="2"/>
      </rPr>
      <t xml:space="preserve">1. System Admin with appropriate permissions
</t>
    </r>
    <r>
      <rPr>
        <b/>
        <sz val="10"/>
        <color rgb="FF000000"/>
        <rFont val="Arial"/>
        <family val="2"/>
      </rPr>
      <t>b)</t>
    </r>
    <r>
      <rPr>
        <sz val="10"/>
        <color rgb="FF000000"/>
        <rFont val="Arial"/>
        <family val="2"/>
      </rPr>
      <t xml:space="preserve">
1. System Admin with appropriate permissions
2. Eligible Patients with GP Summary Update 
3. Ineligible Patients with GP Summary Update</t>
    </r>
  </si>
  <si>
    <t>3.2 Switching on the Solution</t>
  </si>
  <si>
    <t>GPS.221 GP Summary Switch</t>
  </si>
  <si>
    <t>SW-1</t>
  </si>
  <si>
    <t>NME-HSDID-001</t>
  </si>
  <si>
    <t>v1.0</t>
  </si>
  <si>
    <t>NME-SCR-002</t>
  </si>
  <si>
    <r>
      <rPr>
        <sz val="10"/>
        <color rgb="FF000000"/>
        <rFont val="Arial"/>
        <family val="2"/>
      </rPr>
      <t xml:space="preserve">There is a </t>
    </r>
    <r>
      <rPr>
        <b/>
        <sz val="10"/>
        <color rgb="FF000000"/>
        <rFont val="Arial"/>
        <family val="2"/>
      </rPr>
      <t>risk</t>
    </r>
    <r>
      <rPr>
        <sz val="10"/>
        <color rgb="FF000000"/>
        <rFont val="Arial"/>
        <family val="2"/>
      </rPr>
      <t xml:space="preserve"> that </t>
    </r>
    <r>
      <rPr>
        <b/>
        <sz val="10"/>
        <color rgb="FF000000"/>
        <rFont val="Arial"/>
        <family val="2"/>
      </rPr>
      <t>GP Summary Switch</t>
    </r>
    <r>
      <rPr>
        <sz val="10"/>
        <color rgb="FF000000"/>
        <rFont val="Arial"/>
        <family val="2"/>
      </rPr>
      <t xml:space="preserve"> is </t>
    </r>
    <r>
      <rPr>
        <b/>
        <sz val="10"/>
        <color rgb="FF000000"/>
        <rFont val="Arial"/>
        <family val="2"/>
      </rPr>
      <t>not functional</t>
    </r>
    <r>
      <rPr>
        <sz val="10"/>
        <color rgb="FF000000"/>
        <rFont val="Arial"/>
        <family val="2"/>
      </rPr>
      <t xml:space="preserve"> and hence results in </t>
    </r>
    <r>
      <rPr>
        <b/>
        <sz val="10"/>
        <color rgb="FF000000"/>
        <rFont val="Arial"/>
        <family val="2"/>
      </rPr>
      <t xml:space="preserve">failures of GP Summary update.
</t>
    </r>
    <r>
      <rPr>
        <sz val="10"/>
        <color rgb="FF000000"/>
        <rFont val="Arial"/>
        <family val="2"/>
      </rPr>
      <t xml:space="preserve">
The </t>
    </r>
    <r>
      <rPr>
        <b/>
        <sz val="10"/>
        <color rgb="FF000000"/>
        <rFont val="Arial"/>
        <family val="2"/>
      </rPr>
      <t>impact</t>
    </r>
    <r>
      <rPr>
        <sz val="10"/>
        <color rgb="FF000000"/>
        <rFont val="Arial"/>
        <family val="2"/>
      </rPr>
      <t xml:space="preserve"> is that the user </t>
    </r>
    <r>
      <rPr>
        <b/>
        <sz val="10"/>
        <color rgb="FF000000"/>
        <rFont val="Arial"/>
        <family val="2"/>
      </rPr>
      <t>won't be able</t>
    </r>
    <r>
      <rPr>
        <sz val="10"/>
        <color rgb="FF000000"/>
        <rFont val="Arial"/>
        <family val="2"/>
      </rPr>
      <t xml:space="preserve"> to </t>
    </r>
    <r>
      <rPr>
        <b/>
        <sz val="10"/>
        <color rgb="FF000000"/>
        <rFont val="Arial"/>
        <family val="2"/>
      </rPr>
      <t>send or stop</t>
    </r>
    <r>
      <rPr>
        <sz val="10"/>
        <color rgb="FF000000"/>
        <rFont val="Arial"/>
        <family val="2"/>
      </rPr>
      <t xml:space="preserve"> the GP Summary update</t>
    </r>
  </si>
  <si>
    <r>
      <rPr>
        <b/>
        <sz val="10"/>
        <color rgb="FF000000"/>
        <rFont val="Arial"/>
        <family val="2"/>
      </rPr>
      <t>a)</t>
    </r>
    <r>
      <rPr>
        <sz val="10"/>
        <color rgb="FF000000"/>
        <rFont val="Arial"/>
        <family val="2"/>
      </rPr>
      <t xml:space="preserve"> Demonstrate that the user is able to access the GP Summary Switch and is able to send the GP Summary update. 
</t>
    </r>
    <r>
      <rPr>
        <b/>
        <sz val="10"/>
        <color rgb="FF000000"/>
        <rFont val="Arial"/>
        <family val="2"/>
      </rPr>
      <t>b)</t>
    </r>
    <r>
      <rPr>
        <sz val="10"/>
        <color rgb="FF000000"/>
        <rFont val="Arial"/>
        <family val="2"/>
      </rPr>
      <t xml:space="preserve"> provide the evidence that
how the user is provided with a response by the system when the GP Summary Switch is not functional.</t>
    </r>
  </si>
  <si>
    <r>
      <rPr>
        <b/>
        <u/>
        <sz val="10"/>
        <color rgb="FF000000"/>
        <rFont val="Arial"/>
        <family val="2"/>
      </rPr>
      <t xml:space="preserve">Test data:
</t>
    </r>
    <r>
      <rPr>
        <b/>
        <sz val="10"/>
        <color rgb="FF000000"/>
        <rFont val="Arial"/>
        <family val="2"/>
      </rPr>
      <t xml:space="preserve">a)
</t>
    </r>
    <r>
      <rPr>
        <sz val="10"/>
        <color rgb="FF000000"/>
        <rFont val="Arial"/>
        <family val="2"/>
      </rPr>
      <t xml:space="preserve">1. System Admin with appropriate permissions
2. Eligible Patients with GP Summary Update
</t>
    </r>
    <r>
      <rPr>
        <b/>
        <sz val="10"/>
        <color rgb="FF000000"/>
        <rFont val="Arial"/>
        <family val="2"/>
      </rPr>
      <t xml:space="preserve">b)
</t>
    </r>
    <r>
      <rPr>
        <sz val="10"/>
        <color rgb="FF000000"/>
        <rFont val="Arial"/>
        <family val="2"/>
      </rPr>
      <t>1. System Admin with appropriate permissions
2. Ineligible Patients' with GP Summary Update</t>
    </r>
  </si>
  <si>
    <t>SW-1.1</t>
  </si>
  <si>
    <t>NME-HSDID-002</t>
  </si>
  <si>
    <t>NME-SCR-002-1</t>
  </si>
  <si>
    <r>
      <rPr>
        <sz val="10"/>
        <color rgb="FF000000"/>
        <rFont val="Arial"/>
        <family val="2"/>
      </rPr>
      <t xml:space="preserve">There is a </t>
    </r>
    <r>
      <rPr>
        <b/>
        <sz val="10"/>
        <color rgb="FF000000"/>
        <rFont val="Arial"/>
        <family val="2"/>
      </rPr>
      <t>risk</t>
    </r>
    <r>
      <rPr>
        <sz val="10"/>
        <color rgb="FF000000"/>
        <rFont val="Arial"/>
        <family val="2"/>
      </rPr>
      <t xml:space="preserve"> that when a</t>
    </r>
    <r>
      <rPr>
        <b/>
        <sz val="10"/>
        <color rgb="FF000000"/>
        <rFont val="Arial"/>
        <family val="2"/>
      </rPr>
      <t xml:space="preserve"> system administrator </t>
    </r>
    <r>
      <rPr>
        <sz val="10"/>
        <color rgb="FF000000"/>
        <rFont val="Arial"/>
        <family val="2"/>
      </rPr>
      <t xml:space="preserve">attempts to set the </t>
    </r>
    <r>
      <rPr>
        <b/>
        <sz val="10"/>
        <color rgb="FF000000"/>
        <rFont val="Arial"/>
        <family val="2"/>
      </rPr>
      <t>SCR Viewing Switch</t>
    </r>
    <r>
      <rPr>
        <sz val="10"/>
        <color rgb="FF000000"/>
        <rFont val="Arial"/>
        <family val="2"/>
      </rPr>
      <t xml:space="preserve"> to "</t>
    </r>
    <r>
      <rPr>
        <b/>
        <sz val="10"/>
        <color rgb="FF000000"/>
        <rFont val="Arial"/>
        <family val="2"/>
      </rPr>
      <t>OFF</t>
    </r>
    <r>
      <rPr>
        <sz val="10"/>
        <color rgb="FF000000"/>
        <rFont val="Arial"/>
        <family val="2"/>
      </rPr>
      <t xml:space="preserve">", the system </t>
    </r>
    <r>
      <rPr>
        <b/>
        <sz val="10"/>
        <color rgb="FF000000"/>
        <rFont val="Arial"/>
        <family val="2"/>
      </rPr>
      <t>may not display</t>
    </r>
    <r>
      <rPr>
        <sz val="10"/>
        <color rgb="FF000000"/>
        <rFont val="Arial"/>
        <family val="2"/>
      </rPr>
      <t xml:space="preserve"> a </t>
    </r>
    <r>
      <rPr>
        <b/>
        <sz val="10"/>
        <color rgb="FF000000"/>
        <rFont val="Arial"/>
        <family val="2"/>
      </rPr>
      <t>warning</t>
    </r>
    <r>
      <rPr>
        <sz val="10"/>
        <color rgb="FF000000"/>
        <rFont val="Arial"/>
        <family val="2"/>
      </rPr>
      <t xml:space="preserve"> message that informs users that, this will</t>
    </r>
    <r>
      <rPr>
        <b/>
        <sz val="10"/>
        <color rgb="FF000000"/>
        <rFont val="Arial"/>
        <family val="2"/>
      </rPr>
      <t xml:space="preserve"> switch “OFF” SCR Viewing functionality for patients who are not fully GMS (General Medical Services) registered at the organisation. 
</t>
    </r>
    <r>
      <rPr>
        <sz val="10"/>
        <color rgb="FF000000"/>
        <rFont val="Arial"/>
        <family val="2"/>
      </rPr>
      <t xml:space="preserve">
The </t>
    </r>
    <r>
      <rPr>
        <b/>
        <sz val="10"/>
        <color rgb="FF000000"/>
        <rFont val="Arial"/>
        <family val="2"/>
      </rPr>
      <t>impact</t>
    </r>
    <r>
      <rPr>
        <sz val="10"/>
        <color rgb="FF000000"/>
        <rFont val="Arial"/>
        <family val="2"/>
      </rPr>
      <t xml:space="preserve"> is that the user is </t>
    </r>
    <r>
      <rPr>
        <b/>
        <sz val="10"/>
        <color rgb="FF000000"/>
        <rFont val="Arial"/>
        <family val="2"/>
      </rPr>
      <t xml:space="preserve">not warned about </t>
    </r>
    <r>
      <rPr>
        <sz val="10"/>
        <color rgb="FF000000"/>
        <rFont val="Arial"/>
        <family val="2"/>
      </rPr>
      <t xml:space="preserve">the SCR Viewing Switch </t>
    </r>
    <r>
      <rPr>
        <b/>
        <sz val="10"/>
        <color rgb="FF000000"/>
        <rFont val="Arial"/>
        <family val="2"/>
      </rPr>
      <t xml:space="preserve">going to get Turned OFF </t>
    </r>
    <r>
      <rPr>
        <sz val="10"/>
        <color rgb="FF000000"/>
        <rFont val="Arial"/>
        <family val="2"/>
      </rPr>
      <t>which will result in users in practice not having access to SCR Clinical Information which could lead</t>
    </r>
    <r>
      <rPr>
        <b/>
        <sz val="10"/>
        <color rgb="FF000000"/>
        <rFont val="Arial"/>
        <family val="2"/>
      </rPr>
      <t xml:space="preserve"> </t>
    </r>
    <r>
      <rPr>
        <sz val="10"/>
        <color rgb="FF000000"/>
        <rFont val="Arial"/>
        <family val="2"/>
      </rPr>
      <t>to</t>
    </r>
    <r>
      <rPr>
        <b/>
        <sz val="10"/>
        <color rgb="FF000000"/>
        <rFont val="Arial"/>
        <family val="2"/>
      </rPr>
      <t xml:space="preserve"> inappropriate treatment</t>
    </r>
    <r>
      <rPr>
        <sz val="10"/>
        <color rgb="FF000000"/>
        <rFont val="Arial"/>
        <family val="2"/>
      </rPr>
      <t xml:space="preserve"> or a </t>
    </r>
    <r>
      <rPr>
        <b/>
        <sz val="10"/>
        <color rgb="FF000000"/>
        <rFont val="Arial"/>
        <family val="2"/>
      </rPr>
      <t xml:space="preserve">delay to patient care. </t>
    </r>
  </si>
  <si>
    <t>The system has not correctly implemented requirements for Switching on the Solution
[SCR Viewing Requirements Refactored for SCR FHIR API v5.1 &gt; CPR.077 SCR Viewing Switch]</t>
  </si>
  <si>
    <r>
      <rPr>
        <sz val="10"/>
        <color rgb="FF000000"/>
        <rFont val="Arial"/>
        <family val="2"/>
      </rPr>
      <t xml:space="preserve">a) Demonstrate when a system administrator attempts to set the SCR Viewing Switch to "OFF", the system displays a warning message that this will switch “OFF” SCR Viewing functionality for patients who are not fully GMS (General Medical Services) registered at the organisation.
b) Validate the warning message </t>
    </r>
    <r>
      <rPr>
        <b/>
        <sz val="10"/>
        <color rgb="FF000000"/>
        <rFont val="Arial"/>
        <family val="2"/>
      </rPr>
      <t>'This will switch “OFF” SCR Viewing functionality for patients who are not fully GMS (General Medical Services) registered.'</t>
    </r>
    <r>
      <rPr>
        <sz val="10"/>
        <color rgb="FF000000"/>
        <rFont val="Arial"/>
        <family val="2"/>
      </rPr>
      <t xml:space="preserve"> with SCR Team. (may be helpful to remind staff to have adequate training.).</t>
    </r>
  </si>
  <si>
    <r>
      <rPr>
        <b/>
        <u/>
        <sz val="10"/>
        <color rgb="FF000000"/>
        <rFont val="Arial"/>
        <family val="2"/>
      </rPr>
      <t xml:space="preserve">Test data:
</t>
    </r>
    <r>
      <rPr>
        <sz val="10"/>
        <color rgb="FF000000"/>
        <rFont val="Arial"/>
        <family val="2"/>
      </rPr>
      <t>1. System Admin with appropriate permissions</t>
    </r>
  </si>
  <si>
    <t>v2.0</t>
  </si>
  <si>
    <r>
      <rPr>
        <sz val="10"/>
        <color rgb="FF000000"/>
        <rFont val="Arial"/>
        <family val="2"/>
      </rPr>
      <t xml:space="preserve">There is a </t>
    </r>
    <r>
      <rPr>
        <b/>
        <sz val="10"/>
        <color rgb="FF000000"/>
        <rFont val="Arial"/>
        <family val="2"/>
      </rPr>
      <t>risk</t>
    </r>
    <r>
      <rPr>
        <sz val="10"/>
        <color rgb="FF000000"/>
        <rFont val="Arial"/>
        <family val="2"/>
      </rPr>
      <t xml:space="preserve"> that when a</t>
    </r>
    <r>
      <rPr>
        <b/>
        <sz val="10"/>
        <color rgb="FF000000"/>
        <rFont val="Arial"/>
        <family val="2"/>
      </rPr>
      <t xml:space="preserve"> system administrator </t>
    </r>
    <r>
      <rPr>
        <sz val="10"/>
        <color rgb="FF000000"/>
        <rFont val="Arial"/>
        <family val="2"/>
      </rPr>
      <t xml:space="preserve">attempts to set the </t>
    </r>
    <r>
      <rPr>
        <b/>
        <sz val="10"/>
        <color rgb="FF000000"/>
        <rFont val="Arial"/>
        <family val="2"/>
      </rPr>
      <t>SCR Viewing Switch</t>
    </r>
    <r>
      <rPr>
        <sz val="10"/>
        <color rgb="FF000000"/>
        <rFont val="Arial"/>
        <family val="2"/>
      </rPr>
      <t xml:space="preserve"> to "</t>
    </r>
    <r>
      <rPr>
        <b/>
        <sz val="10"/>
        <color rgb="FF000000"/>
        <rFont val="Arial"/>
        <family val="2"/>
      </rPr>
      <t>ON</t>
    </r>
    <r>
      <rPr>
        <sz val="10"/>
        <color rgb="FF000000"/>
        <rFont val="Arial"/>
        <family val="2"/>
      </rPr>
      <t xml:space="preserve">", the system </t>
    </r>
    <r>
      <rPr>
        <b/>
        <sz val="10"/>
        <color rgb="FF000000"/>
        <rFont val="Arial"/>
        <family val="2"/>
      </rPr>
      <t>may not display</t>
    </r>
    <r>
      <rPr>
        <sz val="10"/>
        <color rgb="FF000000"/>
        <rFont val="Arial"/>
        <family val="2"/>
      </rPr>
      <t xml:space="preserve"> a </t>
    </r>
    <r>
      <rPr>
        <b/>
        <sz val="10"/>
        <color rgb="FF000000"/>
        <rFont val="Arial"/>
        <family val="2"/>
      </rPr>
      <t>warning</t>
    </r>
    <r>
      <rPr>
        <sz val="10"/>
        <color rgb="FF000000"/>
        <rFont val="Arial"/>
        <family val="2"/>
      </rPr>
      <t xml:space="preserve"> message that informs users that, this will </t>
    </r>
    <r>
      <rPr>
        <b/>
        <sz val="10"/>
        <color rgb="FF000000"/>
        <rFont val="Arial"/>
        <family val="2"/>
      </rPr>
      <t xml:space="preserve">switch “ON” SCR Viewing functionality for patients who are not fully GMS (General Medical Services) registered at the organisation.
</t>
    </r>
    <r>
      <rPr>
        <sz val="10"/>
        <color rgb="FF000000"/>
        <rFont val="Arial"/>
        <family val="2"/>
      </rPr>
      <t xml:space="preserve">
The </t>
    </r>
    <r>
      <rPr>
        <b/>
        <sz val="10"/>
        <color rgb="FF000000"/>
        <rFont val="Arial"/>
        <family val="2"/>
      </rPr>
      <t>impact</t>
    </r>
    <r>
      <rPr>
        <sz val="10"/>
        <color rgb="FF000000"/>
        <rFont val="Arial"/>
        <family val="2"/>
      </rPr>
      <t xml:space="preserve"> is that the user is</t>
    </r>
    <r>
      <rPr>
        <b/>
        <sz val="10"/>
        <color rgb="FF000000"/>
        <rFont val="Arial"/>
        <family val="2"/>
      </rPr>
      <t xml:space="preserve"> not warned about the SCR Viewing Switch is going to get turned ON </t>
    </r>
    <r>
      <rPr>
        <sz val="10"/>
        <color rgb="FF000000"/>
        <rFont val="Arial"/>
        <family val="2"/>
      </rPr>
      <t>when it is not intended</t>
    </r>
  </si>
  <si>
    <r>
      <rPr>
        <sz val="10"/>
        <color rgb="FF000000"/>
        <rFont val="Arial"/>
        <family val="2"/>
      </rPr>
      <t>a) Demonstrate when a system administrator attempts to set the SCR Viewing Switch to "ON", the system displays a warning message that this will switch “ON” SCR Viewing functionality for patients who are not fully GMS (General Medical Services) registered at the organisation.
b) Validate the warning message</t>
    </r>
    <r>
      <rPr>
        <b/>
        <sz val="10"/>
        <color rgb="FF000000"/>
        <rFont val="Arial"/>
        <family val="2"/>
      </rPr>
      <t xml:space="preserve"> 'This will switch “ON” SCR Viewing functionality for patients who are not fully GMS (General Medical Services) registered.'</t>
    </r>
    <r>
      <rPr>
        <sz val="10"/>
        <color rgb="FF000000"/>
        <rFont val="Arial"/>
        <family val="2"/>
      </rPr>
      <t xml:space="preserve"> with SCR Team (may be helpful to remind staff to have adequate training.)</t>
    </r>
  </si>
  <si>
    <r>
      <rPr>
        <b/>
        <u/>
        <sz val="10"/>
        <color theme="1"/>
        <rFont val="Arial"/>
        <family val="2"/>
      </rPr>
      <t>Test data:</t>
    </r>
    <r>
      <rPr>
        <b/>
        <sz val="10"/>
        <color theme="1"/>
        <rFont val="Arial"/>
        <family val="2"/>
      </rPr>
      <t xml:space="preserve">
</t>
    </r>
    <r>
      <rPr>
        <sz val="10"/>
        <color theme="1"/>
        <rFont val="Arial"/>
        <family val="2"/>
      </rPr>
      <t>1. System Admin with appropriate permissions</t>
    </r>
  </si>
  <si>
    <t>NME-SCR-003</t>
  </si>
  <si>
    <r>
      <t xml:space="preserve">There is a </t>
    </r>
    <r>
      <rPr>
        <b/>
        <sz val="10"/>
        <rFont val="Arial"/>
        <family val="2"/>
      </rPr>
      <t>risk</t>
    </r>
    <r>
      <rPr>
        <sz val="10"/>
        <rFont val="Arial"/>
        <family val="2"/>
      </rPr>
      <t xml:space="preserve"> that users </t>
    </r>
    <r>
      <rPr>
        <b/>
        <sz val="10"/>
        <rFont val="Arial"/>
        <family val="2"/>
      </rPr>
      <t>without appropriate RBAC Roles</t>
    </r>
    <r>
      <rPr>
        <sz val="10"/>
        <rFont val="Arial"/>
        <family val="2"/>
      </rPr>
      <t xml:space="preserve"> can Turn </t>
    </r>
    <r>
      <rPr>
        <b/>
        <sz val="10"/>
        <rFont val="Arial"/>
        <family val="2"/>
      </rPr>
      <t>ON</t>
    </r>
    <r>
      <rPr>
        <sz val="10"/>
        <rFont val="Arial"/>
        <family val="2"/>
      </rPr>
      <t xml:space="preserve"> or </t>
    </r>
    <r>
      <rPr>
        <b/>
        <sz val="10"/>
        <rFont val="Arial"/>
        <family val="2"/>
      </rPr>
      <t>OFF</t>
    </r>
    <r>
      <rPr>
        <sz val="10"/>
        <rFont val="Arial"/>
        <family val="2"/>
      </rPr>
      <t xml:space="preserve"> the </t>
    </r>
    <r>
      <rPr>
        <b/>
        <sz val="10"/>
        <rFont val="Arial"/>
        <family val="2"/>
      </rPr>
      <t>GP Summary Switch.</t>
    </r>
    <r>
      <rPr>
        <sz val="10"/>
        <rFont val="Arial"/>
        <family val="2"/>
      </rPr>
      <t xml:space="preserve">
The </t>
    </r>
    <r>
      <rPr>
        <b/>
        <sz val="10"/>
        <rFont val="Arial"/>
        <family val="2"/>
      </rPr>
      <t>impact</t>
    </r>
    <r>
      <rPr>
        <sz val="10"/>
        <rFont val="Arial"/>
        <family val="2"/>
      </rPr>
      <t xml:space="preserve"> is that the</t>
    </r>
    <r>
      <rPr>
        <b/>
        <sz val="10"/>
        <rFont val="Arial"/>
        <family val="2"/>
      </rPr>
      <t xml:space="preserve"> security issue</t>
    </r>
    <r>
      <rPr>
        <sz val="10"/>
        <rFont val="Arial"/>
        <family val="2"/>
      </rPr>
      <t xml:space="preserve"> occurred</t>
    </r>
  </si>
  <si>
    <r>
      <rPr>
        <b/>
        <sz val="10"/>
        <color theme="1"/>
        <rFont val="Arial"/>
        <family val="2"/>
      </rPr>
      <t xml:space="preserve">a) </t>
    </r>
    <r>
      <rPr>
        <sz val="10"/>
        <color theme="1"/>
        <rFont val="Arial"/>
        <family val="2"/>
      </rPr>
      <t xml:space="preserve">Demonstrate that the GP Summary Switch could be accessed by appropriate RBAC Role users only.
</t>
    </r>
    <r>
      <rPr>
        <b/>
        <sz val="10"/>
        <color theme="1"/>
        <rFont val="Arial"/>
        <family val="2"/>
      </rPr>
      <t>b)</t>
    </r>
    <r>
      <rPr>
        <sz val="10"/>
        <color theme="1"/>
        <rFont val="Arial"/>
        <family val="2"/>
      </rPr>
      <t xml:space="preserve"> provide the evidence that if an unauthorised user tries using the GP Summary Switch, it does not function.</t>
    </r>
  </si>
  <si>
    <r>
      <rPr>
        <b/>
        <u/>
        <sz val="10"/>
        <color rgb="FF000000"/>
        <rFont val="Arial"/>
        <family val="2"/>
      </rPr>
      <t>Test data:</t>
    </r>
    <r>
      <rPr>
        <b/>
        <sz val="10"/>
        <color rgb="FF000000"/>
        <rFont val="Arial"/>
        <family val="2"/>
      </rPr>
      <t xml:space="preserve">
a)
</t>
    </r>
    <r>
      <rPr>
        <sz val="10"/>
        <color rgb="FF000000"/>
        <rFont val="Arial"/>
        <family val="2"/>
      </rPr>
      <t xml:space="preserve">System Admin with appropriate permissions
</t>
    </r>
    <r>
      <rPr>
        <b/>
        <sz val="10"/>
        <color rgb="FF000000"/>
        <rFont val="Arial"/>
        <family val="2"/>
      </rPr>
      <t xml:space="preserve">b)
</t>
    </r>
    <r>
      <rPr>
        <sz val="10"/>
        <color rgb="FF000000"/>
        <rFont val="Arial"/>
        <family val="2"/>
      </rPr>
      <t xml:space="preserve">System Admin who does not have appropriate permissions </t>
    </r>
  </si>
  <si>
    <t>SW-2</t>
  </si>
  <si>
    <t>NME-HSDID-003</t>
  </si>
  <si>
    <t>NME-SCR-004</t>
  </si>
  <si>
    <r>
      <rPr>
        <sz val="10"/>
        <color rgb="FF000000"/>
        <rFont val="Arial"/>
        <family val="2"/>
      </rPr>
      <t xml:space="preserve">There is a </t>
    </r>
    <r>
      <rPr>
        <b/>
        <sz val="10"/>
        <color rgb="FF000000"/>
        <rFont val="Arial"/>
        <family val="2"/>
      </rPr>
      <t>risk</t>
    </r>
    <r>
      <rPr>
        <sz val="10"/>
        <color rgb="FF000000"/>
        <rFont val="Arial"/>
        <family val="2"/>
      </rPr>
      <t xml:space="preserve"> that uploading of GP Summary Updates to SCR happens </t>
    </r>
    <r>
      <rPr>
        <b/>
        <sz val="10"/>
        <color rgb="FF000000"/>
        <rFont val="Arial"/>
        <family val="2"/>
      </rPr>
      <t>automatically</t>
    </r>
    <r>
      <rPr>
        <sz val="10"/>
        <color rgb="FF000000"/>
        <rFont val="Arial"/>
        <family val="2"/>
      </rPr>
      <t xml:space="preserve"> for a newly</t>
    </r>
    <r>
      <rPr>
        <b/>
        <sz val="10"/>
        <color rgb="FF000000"/>
        <rFont val="Arial"/>
        <family val="2"/>
      </rPr>
      <t xml:space="preserve"> installed Practice without manual intervention</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upload</t>
    </r>
    <r>
      <rPr>
        <sz val="10"/>
        <color rgb="FF000000"/>
        <rFont val="Arial"/>
        <family val="2"/>
      </rPr>
      <t xml:space="preserve"> began </t>
    </r>
    <r>
      <rPr>
        <b/>
        <sz val="10"/>
        <color rgb="FF000000"/>
        <rFont val="Arial"/>
        <family val="2"/>
      </rPr>
      <t>without</t>
    </r>
    <r>
      <rPr>
        <sz val="10"/>
        <color rgb="FF000000"/>
        <rFont val="Arial"/>
        <family val="2"/>
      </rPr>
      <t xml:space="preserve"> </t>
    </r>
    <r>
      <rPr>
        <b/>
        <sz val="10"/>
        <color rgb="FF000000"/>
        <rFont val="Arial"/>
        <family val="2"/>
      </rPr>
      <t>manual interrupt</t>
    </r>
  </si>
  <si>
    <r>
      <rPr>
        <b/>
        <sz val="10"/>
        <color theme="1"/>
        <rFont val="Arial"/>
        <family val="2"/>
      </rPr>
      <t xml:space="preserve">a) </t>
    </r>
    <r>
      <rPr>
        <sz val="10"/>
        <color theme="1"/>
        <rFont val="Arial"/>
        <family val="2"/>
      </rPr>
      <t>Provide the evidence that the SCR Update doesn’t happen automatically for a newly installed Practice without manual intervention(Switching the GP Summary Switch to ON)</t>
    </r>
  </si>
  <si>
    <r>
      <rPr>
        <b/>
        <u/>
        <sz val="10"/>
        <color rgb="FF000000"/>
        <rFont val="Arial"/>
        <family val="2"/>
      </rPr>
      <t>Test data:</t>
    </r>
    <r>
      <rPr>
        <b/>
        <sz val="10"/>
        <color rgb="FF000000"/>
        <rFont val="Arial"/>
        <family val="2"/>
      </rPr>
      <t xml:space="preserve">
</t>
    </r>
    <r>
      <rPr>
        <sz val="10"/>
        <color rgb="FF000000"/>
        <rFont val="Arial"/>
        <family val="2"/>
      </rPr>
      <t>1. System Admin with appropriate permissions
2. Eligible Patients with GP Summary Update 
3. Ineligible Patients with GP Summary Update</t>
    </r>
  </si>
  <si>
    <t>SW-3</t>
  </si>
  <si>
    <t>NME-HSDID-004</t>
  </si>
  <si>
    <t>NME-SCR-005</t>
  </si>
  <si>
    <r>
      <rPr>
        <sz val="10"/>
        <color rgb="FF000000"/>
        <rFont val="Arial"/>
        <family val="2"/>
      </rPr>
      <t xml:space="preserve">There is a </t>
    </r>
    <r>
      <rPr>
        <b/>
        <sz val="10"/>
        <color rgb="FF000000"/>
        <rFont val="Arial"/>
        <family val="2"/>
      </rPr>
      <t>risk</t>
    </r>
    <r>
      <rPr>
        <sz val="10"/>
        <color rgb="FF000000"/>
        <rFont val="Arial"/>
        <family val="2"/>
      </rPr>
      <t xml:space="preserve"> that </t>
    </r>
    <r>
      <rPr>
        <b/>
        <sz val="10"/>
        <color rgb="FF000000"/>
        <rFont val="Arial"/>
        <family val="2"/>
      </rPr>
      <t>GP summary updates</t>
    </r>
    <r>
      <rPr>
        <sz val="10"/>
        <color rgb="FF000000"/>
        <rFont val="Arial"/>
        <family val="2"/>
      </rPr>
      <t xml:space="preserve"> </t>
    </r>
    <r>
      <rPr>
        <b/>
        <sz val="10"/>
        <color rgb="FF000000"/>
        <rFont val="Arial"/>
        <family val="2"/>
      </rPr>
      <t>can be sent</t>
    </r>
    <r>
      <rPr>
        <sz val="10"/>
        <color rgb="FF000000"/>
        <rFont val="Arial"/>
        <family val="2"/>
      </rPr>
      <t xml:space="preserve"> when the </t>
    </r>
    <r>
      <rPr>
        <b/>
        <sz val="10"/>
        <color rgb="FF000000"/>
        <rFont val="Arial"/>
        <family val="2"/>
      </rPr>
      <t>GP Summary Switch</t>
    </r>
    <r>
      <rPr>
        <sz val="10"/>
        <color rgb="FF000000"/>
        <rFont val="Arial"/>
        <family val="2"/>
      </rPr>
      <t xml:space="preserve"> is set to </t>
    </r>
    <r>
      <rPr>
        <b/>
        <sz val="10"/>
        <color rgb="FF000000"/>
        <rFont val="Arial"/>
        <family val="2"/>
      </rPr>
      <t>OFF</t>
    </r>
    <r>
      <rPr>
        <sz val="10"/>
        <color rgb="FF000000"/>
        <rFont val="Arial"/>
        <family val="2"/>
      </rPr>
      <t xml:space="preserve"> in practice
The </t>
    </r>
    <r>
      <rPr>
        <b/>
        <sz val="10"/>
        <color rgb="FF000000"/>
        <rFont val="Arial"/>
        <family val="2"/>
      </rPr>
      <t>impact</t>
    </r>
    <r>
      <rPr>
        <sz val="10"/>
        <color rgb="FF000000"/>
        <rFont val="Arial"/>
        <family val="2"/>
      </rPr>
      <t xml:space="preserve"> is that GP Summary updates are sent when not appropriate</t>
    </r>
  </si>
  <si>
    <t>The system has not correctly implemented requirements for Switching on the Solution
[3.2 Switching on the Solution &gt; GPS.222 GP Summary Switch behaviour]</t>
  </si>
  <si>
    <r>
      <rPr>
        <b/>
        <sz val="10"/>
        <color theme="1"/>
        <rFont val="Arial"/>
        <family val="2"/>
      </rPr>
      <t xml:space="preserve">a) </t>
    </r>
    <r>
      <rPr>
        <sz val="10"/>
        <color theme="1"/>
        <rFont val="Arial"/>
        <family val="2"/>
      </rPr>
      <t>Provide the evidence that the GP summary updates cannot be sent when the GP Summary Switch is set to OFF in practice</t>
    </r>
  </si>
  <si>
    <r>
      <rPr>
        <b/>
        <u/>
        <sz val="10"/>
        <color rgb="FF000000"/>
        <rFont val="Arial"/>
        <family val="2"/>
      </rPr>
      <t xml:space="preserve">Test data:
</t>
    </r>
    <r>
      <rPr>
        <sz val="10"/>
        <color rgb="FF000000"/>
        <rFont val="Arial"/>
        <family val="2"/>
      </rPr>
      <t>1. System Admin with appropriate permissions
2. Eligible Patients with GP Summary Update 
3. Ineligible Patients with GP Summary Update</t>
    </r>
  </si>
  <si>
    <t>GPS.222 GP Summary Switch behaviour</t>
  </si>
  <si>
    <t>SW-4</t>
  </si>
  <si>
    <t>NME-HSDID-005</t>
  </si>
  <si>
    <t>NME-SCR-006</t>
  </si>
  <si>
    <r>
      <t xml:space="preserve">There is a </t>
    </r>
    <r>
      <rPr>
        <b/>
        <sz val="10"/>
        <rFont val="Arial"/>
        <family val="2"/>
      </rPr>
      <t>risk</t>
    </r>
    <r>
      <rPr>
        <sz val="10"/>
        <rFont val="Arial"/>
        <family val="2"/>
      </rPr>
      <t xml:space="preserve"> that </t>
    </r>
    <r>
      <rPr>
        <b/>
        <sz val="10"/>
        <rFont val="Arial"/>
        <family val="2"/>
      </rPr>
      <t>GP Summary updates are not sent</t>
    </r>
    <r>
      <rPr>
        <sz val="10"/>
        <rFont val="Arial"/>
        <family val="2"/>
      </rPr>
      <t xml:space="preserve"> for</t>
    </r>
    <r>
      <rPr>
        <b/>
        <sz val="10"/>
        <rFont val="Arial"/>
        <family val="2"/>
      </rPr>
      <t xml:space="preserve"> 'eligible test patients'</t>
    </r>
    <r>
      <rPr>
        <sz val="10"/>
        <rFont val="Arial"/>
        <family val="2"/>
      </rPr>
      <t xml:space="preserve"> irrespective of Switch Status(</t>
    </r>
    <r>
      <rPr>
        <b/>
        <sz val="10"/>
        <rFont val="Arial"/>
        <family val="2"/>
      </rPr>
      <t>ON or OFF</t>
    </r>
    <r>
      <rPr>
        <sz val="10"/>
        <rFont val="Arial"/>
        <family val="2"/>
      </rPr>
      <t xml:space="preserve">)
The </t>
    </r>
    <r>
      <rPr>
        <b/>
        <sz val="10"/>
        <rFont val="Arial"/>
        <family val="2"/>
      </rPr>
      <t>impact</t>
    </r>
    <r>
      <rPr>
        <sz val="10"/>
        <rFont val="Arial"/>
        <family val="2"/>
      </rPr>
      <t xml:space="preserve"> is that the</t>
    </r>
    <r>
      <rPr>
        <b/>
        <sz val="10"/>
        <rFont val="Arial"/>
        <family val="2"/>
      </rPr>
      <t xml:space="preserve"> eligible test patient</t>
    </r>
    <r>
      <rPr>
        <sz val="10"/>
        <rFont val="Arial"/>
        <family val="2"/>
      </rPr>
      <t xml:space="preserve"> GP Summary is </t>
    </r>
    <r>
      <rPr>
        <b/>
        <sz val="10"/>
        <rFont val="Arial"/>
        <family val="2"/>
      </rPr>
      <t>not sent</t>
    </r>
    <r>
      <rPr>
        <sz val="10"/>
        <rFont val="Arial"/>
        <family val="2"/>
      </rPr>
      <t xml:space="preserve"> to the </t>
    </r>
    <r>
      <rPr>
        <b/>
        <sz val="10"/>
        <rFont val="Arial"/>
        <family val="2"/>
      </rPr>
      <t>spine</t>
    </r>
  </si>
  <si>
    <t>The system has not correctly implemented requirements for Switching on the Solution for Test Patients
[3.2 Switching on the Solution &gt; GPS.195 GP Summary Updates for Test Patients]</t>
  </si>
  <si>
    <r>
      <rPr>
        <b/>
        <sz val="10"/>
        <color theme="1"/>
        <rFont val="Arial"/>
        <family val="2"/>
      </rPr>
      <t xml:space="preserve">a) </t>
    </r>
    <r>
      <rPr>
        <sz val="10"/>
        <color theme="1"/>
        <rFont val="Arial"/>
        <family val="2"/>
      </rPr>
      <t>Demonstrate that the SCR Update happens for 'eligible test patients' irrespective of Switch Status(ON or OFF)  and provide, how the logs are captured in case updates don’t happen for
1. ineligible test patients whose SCR shouldn’t be updated
2. errored out updates</t>
    </r>
  </si>
  <si>
    <t>GPS.195 GP Summary Updates for Test Patients</t>
  </si>
  <si>
    <t>SW-5</t>
  </si>
  <si>
    <t>NME-HSDID-006</t>
  </si>
  <si>
    <t>NME-SCR-007</t>
  </si>
  <si>
    <r>
      <t>There is a risk that GP Summary updates are not sent for a</t>
    </r>
    <r>
      <rPr>
        <b/>
        <sz val="10"/>
        <rFont val="Arial"/>
        <family val="2"/>
      </rPr>
      <t xml:space="preserve"> 'practice no longer contributing to SCR' </t>
    </r>
    <r>
      <rPr>
        <sz val="10"/>
        <rFont val="Arial"/>
        <family val="2"/>
      </rPr>
      <t xml:space="preserve"> irrespective of Switch Status(</t>
    </r>
    <r>
      <rPr>
        <b/>
        <sz val="10"/>
        <rFont val="Arial"/>
        <family val="2"/>
      </rPr>
      <t>ON or OFF)</t>
    </r>
    <r>
      <rPr>
        <sz val="10"/>
        <rFont val="Arial"/>
        <family val="2"/>
      </rPr>
      <t xml:space="preserve">
The </t>
    </r>
    <r>
      <rPr>
        <b/>
        <sz val="10"/>
        <rFont val="Arial"/>
        <family val="2"/>
      </rPr>
      <t>impact</t>
    </r>
    <r>
      <rPr>
        <sz val="10"/>
        <rFont val="Arial"/>
        <family val="2"/>
      </rPr>
      <t xml:space="preserve"> is that the GP Summary update is </t>
    </r>
    <r>
      <rPr>
        <b/>
        <sz val="10"/>
        <rFont val="Arial"/>
        <family val="2"/>
      </rPr>
      <t>not sent at the practice level</t>
    </r>
  </si>
  <si>
    <t>The system has not correctly implemented requirements for Switching on the Solution during practice no longer contributing to SCR
[3.2 Switching on the Solution &gt; GPS.198 Practice No Longer Contributing to SCR]</t>
  </si>
  <si>
    <r>
      <rPr>
        <b/>
        <sz val="10"/>
        <color theme="1"/>
        <rFont val="Arial"/>
        <family val="2"/>
      </rPr>
      <t xml:space="preserve">a) </t>
    </r>
    <r>
      <rPr>
        <sz val="10"/>
        <color theme="1"/>
        <rFont val="Arial"/>
        <family val="2"/>
      </rPr>
      <t>Demonstrate that the SCR Update happens for a 'practice no longer contributing to SCR' and provide, how the logs are captured when the update does not happen irrespective of Switch Status(ON or OFF)
Note:
Refer to GPS.198 for Practice no longer contributing to SCR</t>
    </r>
  </si>
  <si>
    <r>
      <rPr>
        <b/>
        <u/>
        <sz val="10"/>
        <color rgb="FF000000"/>
        <rFont val="Arial"/>
        <family val="2"/>
      </rPr>
      <t xml:space="preserve">Test data:
</t>
    </r>
    <r>
      <rPr>
        <sz val="10"/>
        <color rgb="FF000000"/>
        <rFont val="Arial"/>
        <family val="2"/>
      </rPr>
      <t>1. A Practice that no longer contribute to SCR Update
2. System Admin with appropriate permissions
3. Eligible Patients with GP Summary Update 
4. Ineligible Patients with GP Summary Update</t>
    </r>
  </si>
  <si>
    <t>GPS.198 Practice No Longer Contributing to SCR</t>
  </si>
  <si>
    <t>SW-6</t>
  </si>
  <si>
    <t>NME-HSDID-007</t>
  </si>
  <si>
    <t>NME-SCR-008</t>
  </si>
  <si>
    <r>
      <rPr>
        <sz val="10"/>
        <color rgb="FF000000"/>
        <rFont val="Arial"/>
        <family val="2"/>
      </rPr>
      <t xml:space="preserve">There is a </t>
    </r>
    <r>
      <rPr>
        <b/>
        <sz val="10"/>
        <color rgb="FF000000"/>
        <rFont val="Arial"/>
        <family val="2"/>
      </rPr>
      <t>risk</t>
    </r>
    <r>
      <rPr>
        <sz val="10"/>
        <color rgb="FF000000"/>
        <rFont val="Arial"/>
        <family val="2"/>
      </rPr>
      <t xml:space="preserve"> that changing the GP Summary </t>
    </r>
    <r>
      <rPr>
        <b/>
        <sz val="10"/>
        <color rgb="FF000000"/>
        <rFont val="Arial"/>
        <family val="2"/>
      </rPr>
      <t>switch</t>
    </r>
    <r>
      <rPr>
        <sz val="10"/>
        <color rgb="FF000000"/>
        <rFont val="Arial"/>
        <family val="2"/>
      </rPr>
      <t xml:space="preserve"> to "</t>
    </r>
    <r>
      <rPr>
        <b/>
        <sz val="10"/>
        <color rgb="FF000000"/>
        <rFont val="Arial"/>
        <family val="2"/>
      </rPr>
      <t>OFF</t>
    </r>
    <r>
      <rPr>
        <sz val="10"/>
        <color rgb="FF000000"/>
        <rFont val="Arial"/>
        <family val="2"/>
      </rPr>
      <t xml:space="preserve">" </t>
    </r>
    <r>
      <rPr>
        <b/>
        <sz val="10"/>
        <color rgb="FF000000"/>
        <rFont val="Arial"/>
        <family val="2"/>
      </rPr>
      <t>incorrectly</t>
    </r>
    <r>
      <rPr>
        <sz val="10"/>
        <color rgb="FF000000"/>
        <rFont val="Arial"/>
        <family val="2"/>
      </rPr>
      <t xml:space="preserve"> stops the following </t>
    </r>
    <r>
      <rPr>
        <b/>
        <sz val="10"/>
        <color rgb="FF000000"/>
        <rFont val="Arial"/>
        <family val="2"/>
      </rPr>
      <t>functions</t>
    </r>
    <r>
      <rPr>
        <sz val="10"/>
        <color rgb="FF000000"/>
        <rFont val="Arial"/>
        <family val="2"/>
      </rPr>
      <t xml:space="preserve"> from </t>
    </r>
    <r>
      <rPr>
        <b/>
        <sz val="10"/>
        <color rgb="FF000000"/>
        <rFont val="Arial"/>
        <family val="2"/>
      </rPr>
      <t>working</t>
    </r>
    <r>
      <rPr>
        <sz val="10"/>
        <color rgb="FF000000"/>
        <rFont val="Arial"/>
        <family val="2"/>
      </rPr>
      <t xml:space="preserve">:
i) Recording patient's SCR Consent Preference
ii) Marking non-core data items for inclusion or exclusion
The </t>
    </r>
    <r>
      <rPr>
        <b/>
        <sz val="10"/>
        <color rgb="FF000000"/>
        <rFont val="Arial"/>
        <family val="2"/>
      </rPr>
      <t>impact</t>
    </r>
    <r>
      <rPr>
        <sz val="10"/>
        <color rgb="FF000000"/>
        <rFont val="Arial"/>
        <family val="2"/>
      </rPr>
      <t xml:space="preserve"> is that the </t>
    </r>
    <r>
      <rPr>
        <b/>
        <sz val="10"/>
        <color rgb="FF000000"/>
        <rFont val="Arial"/>
        <family val="2"/>
      </rPr>
      <t>preferences setting</t>
    </r>
    <r>
      <rPr>
        <sz val="10"/>
        <color rgb="FF000000"/>
        <rFont val="Arial"/>
        <family val="2"/>
      </rPr>
      <t xml:space="preserve"> functionality</t>
    </r>
    <r>
      <rPr>
        <b/>
        <sz val="10"/>
        <color rgb="FF000000"/>
        <rFont val="Arial"/>
        <family val="2"/>
      </rPr>
      <t xml:space="preserve"> stopped working</t>
    </r>
  </si>
  <si>
    <r>
      <rPr>
        <b/>
        <sz val="10"/>
        <color rgb="FF000000"/>
        <rFont val="Arial"/>
        <family val="2"/>
      </rPr>
      <t xml:space="preserve">a) </t>
    </r>
    <r>
      <rPr>
        <sz val="10"/>
        <color rgb="FF000000"/>
        <rFont val="Arial"/>
        <family val="2"/>
      </rPr>
      <t>Demonstrate that the changing the GP Summary switch to "OFF" does not stop the following functions from working:
i) Recording patient's SCR Consent Preference
ii) Marking non-core data items for inclusion or exclusion</t>
    </r>
  </si>
  <si>
    <r>
      <rPr>
        <b/>
        <u/>
        <sz val="10"/>
        <color rgb="FF000000"/>
        <rFont val="Arial"/>
        <family val="2"/>
      </rPr>
      <t xml:space="preserve">Test data:
</t>
    </r>
    <r>
      <rPr>
        <sz val="10"/>
        <color rgb="FF000000"/>
        <rFont val="Arial"/>
        <family val="2"/>
      </rPr>
      <t xml:space="preserve">1. System Admin with appropriate permissions
2. Patients with consent preference dissent  (changed to consent)
3. Patients with consent preference consent (changed to dissent)
4. Patients with non core data items marked for inclusion
5. Patients with non core data items marked for exclusion </t>
    </r>
  </si>
  <si>
    <t>SW-8</t>
  </si>
  <si>
    <t>NME-HSDID-008</t>
  </si>
  <si>
    <t>NME-SCR-009</t>
  </si>
  <si>
    <r>
      <rPr>
        <sz val="10"/>
        <color rgb="FF000000"/>
        <rFont val="Arial"/>
        <family val="2"/>
      </rPr>
      <t xml:space="preserve">When an </t>
    </r>
    <r>
      <rPr>
        <b/>
        <sz val="10"/>
        <color rgb="FF000000"/>
        <rFont val="Arial"/>
        <family val="2"/>
      </rPr>
      <t>authorised RBAC user</t>
    </r>
    <r>
      <rPr>
        <sz val="10"/>
        <color rgb="FF000000"/>
        <rFont val="Arial"/>
        <family val="2"/>
      </rPr>
      <t xml:space="preserve"> changes the GP Summary </t>
    </r>
    <r>
      <rPr>
        <b/>
        <sz val="10"/>
        <color rgb="FF000000"/>
        <rFont val="Arial"/>
        <family val="2"/>
      </rPr>
      <t>switch</t>
    </r>
    <r>
      <rPr>
        <sz val="10"/>
        <color rgb="FF000000"/>
        <rFont val="Arial"/>
        <family val="2"/>
      </rPr>
      <t xml:space="preserve"> to </t>
    </r>
    <r>
      <rPr>
        <b/>
        <sz val="10"/>
        <color rgb="FF000000"/>
        <rFont val="Arial"/>
        <family val="2"/>
      </rPr>
      <t>ON</t>
    </r>
    <r>
      <rPr>
        <sz val="10"/>
        <color rgb="FF000000"/>
        <rFont val="Arial"/>
        <family val="2"/>
      </rPr>
      <t xml:space="preserve">, there is a </t>
    </r>
    <r>
      <rPr>
        <b/>
        <sz val="10"/>
        <color rgb="FF000000"/>
        <rFont val="Arial"/>
        <family val="2"/>
      </rPr>
      <t>risk</t>
    </r>
    <r>
      <rPr>
        <sz val="10"/>
        <color rgb="FF000000"/>
        <rFont val="Arial"/>
        <family val="2"/>
      </rPr>
      <t xml:space="preserve"> that no </t>
    </r>
    <r>
      <rPr>
        <b/>
        <sz val="10"/>
        <color rgb="FF000000"/>
        <rFont val="Arial"/>
        <family val="2"/>
      </rPr>
      <t>warning message</t>
    </r>
    <r>
      <rPr>
        <sz val="10"/>
        <color rgb="FF000000"/>
        <rFont val="Arial"/>
        <family val="2"/>
      </rPr>
      <t xml:space="preserve"> is displayed 
The </t>
    </r>
    <r>
      <rPr>
        <b/>
        <sz val="10"/>
        <color rgb="FF000000"/>
        <rFont val="Arial"/>
        <family val="2"/>
      </rPr>
      <t>impact</t>
    </r>
    <r>
      <rPr>
        <sz val="10"/>
        <color rgb="FF000000"/>
        <rFont val="Arial"/>
        <family val="2"/>
      </rPr>
      <t xml:space="preserve"> is that the user is</t>
    </r>
    <r>
      <rPr>
        <b/>
        <sz val="10"/>
        <color rgb="FF000000"/>
        <rFont val="Arial"/>
        <family val="2"/>
      </rPr>
      <t xml:space="preserve"> not prompted</t>
    </r>
    <r>
      <rPr>
        <sz val="10"/>
        <color rgb="FF000000"/>
        <rFont val="Arial"/>
        <family val="2"/>
      </rPr>
      <t xml:space="preserve"> with a </t>
    </r>
    <r>
      <rPr>
        <b/>
        <sz val="10"/>
        <color rgb="FF000000"/>
        <rFont val="Arial"/>
        <family val="2"/>
      </rPr>
      <t>warning</t>
    </r>
    <r>
      <rPr>
        <sz val="10"/>
        <color rgb="FF000000"/>
        <rFont val="Arial"/>
        <family val="2"/>
      </rPr>
      <t xml:space="preserve"> </t>
    </r>
    <r>
      <rPr>
        <b/>
        <sz val="10"/>
        <color rgb="FF000000"/>
        <rFont val="Arial"/>
        <family val="2"/>
      </rPr>
      <t>before</t>
    </r>
    <r>
      <rPr>
        <sz val="10"/>
        <color rgb="FF000000"/>
        <rFont val="Arial"/>
        <family val="2"/>
      </rPr>
      <t xml:space="preserve"> performing an </t>
    </r>
    <r>
      <rPr>
        <b/>
        <sz val="10"/>
        <color rgb="FF000000"/>
        <rFont val="Arial"/>
        <family val="2"/>
      </rPr>
      <t>action</t>
    </r>
  </si>
  <si>
    <t>The system has not correctly implemented requirements for Switching on the Solution
[3.2 Switching on the Solution &gt; GPS.223 Changing the GP Summary Switch]</t>
  </si>
  <si>
    <r>
      <rPr>
        <b/>
        <sz val="10"/>
        <color rgb="FF000000"/>
        <rFont val="Arial"/>
        <family val="2"/>
      </rPr>
      <t xml:space="preserve">a) </t>
    </r>
    <r>
      <rPr>
        <sz val="10"/>
        <color rgb="FF000000"/>
        <rFont val="Arial"/>
        <family val="2"/>
      </rPr>
      <t xml:space="preserve">Demonstrate that if the authorised RBAC user changes the switch to </t>
    </r>
    <r>
      <rPr>
        <b/>
        <sz val="10"/>
        <color rgb="FF000000"/>
        <rFont val="Arial"/>
        <family val="2"/>
      </rPr>
      <t>ON</t>
    </r>
    <r>
      <rPr>
        <sz val="10"/>
        <color rgb="FF000000"/>
        <rFont val="Arial"/>
        <family val="2"/>
      </rPr>
      <t xml:space="preserve">, a warning message </t>
    </r>
    <r>
      <rPr>
        <b/>
        <sz val="10"/>
        <color rgb="FF000000"/>
        <rFont val="Arial"/>
        <family val="2"/>
      </rPr>
      <t>'this will allow all GP summary updates to be sent from the practice to patient Summary Care Records.'</t>
    </r>
    <r>
      <rPr>
        <sz val="10"/>
        <color rgb="FF000000"/>
        <rFont val="Arial"/>
        <family val="2"/>
      </rPr>
      <t xml:space="preserve"> is displayed </t>
    </r>
  </si>
  <si>
    <r>
      <rPr>
        <b/>
        <u/>
        <sz val="10"/>
        <color rgb="FF000000"/>
        <rFont val="Arial"/>
        <family val="2"/>
      </rPr>
      <t xml:space="preserve">Test data:
</t>
    </r>
    <r>
      <rPr>
        <sz val="10"/>
        <color rgb="FF000000"/>
        <rFont val="Arial"/>
        <family val="2"/>
      </rPr>
      <t>1. A Practice contributing to SCR Updates
2. System Admin with appropriate permissions</t>
    </r>
  </si>
  <si>
    <t>GPS.223 Changing the GP Summary Switch</t>
  </si>
  <si>
    <t>SW-9</t>
  </si>
  <si>
    <t>NME-HSDID-009</t>
  </si>
  <si>
    <t>NME-SCR-010</t>
  </si>
  <si>
    <r>
      <rPr>
        <sz val="10"/>
        <color rgb="FF000000"/>
        <rFont val="Arial"/>
        <family val="2"/>
      </rPr>
      <t>When an</t>
    </r>
    <r>
      <rPr>
        <b/>
        <sz val="10"/>
        <color rgb="FF000000"/>
        <rFont val="Arial"/>
        <family val="2"/>
      </rPr>
      <t xml:space="preserve"> user</t>
    </r>
    <r>
      <rPr>
        <sz val="10"/>
        <color rgb="FF000000"/>
        <rFont val="Arial"/>
        <family val="2"/>
      </rPr>
      <t xml:space="preserve"> changes the </t>
    </r>
    <r>
      <rPr>
        <b/>
        <sz val="10"/>
        <color rgb="FF000000"/>
        <rFont val="Arial"/>
        <family val="2"/>
      </rPr>
      <t>switch</t>
    </r>
    <r>
      <rPr>
        <sz val="10"/>
        <color rgb="FF000000"/>
        <rFont val="Arial"/>
        <family val="2"/>
      </rPr>
      <t xml:space="preserve"> to </t>
    </r>
    <r>
      <rPr>
        <b/>
        <sz val="10"/>
        <color rgb="FF000000"/>
        <rFont val="Arial"/>
        <family val="2"/>
      </rPr>
      <t>OFF</t>
    </r>
    <r>
      <rPr>
        <sz val="10"/>
        <color rgb="FF000000"/>
        <rFont val="Arial"/>
        <family val="2"/>
      </rPr>
      <t xml:space="preserve">, there is a </t>
    </r>
    <r>
      <rPr>
        <b/>
        <sz val="10"/>
        <color rgb="FF000000"/>
        <rFont val="Arial"/>
        <family val="2"/>
      </rPr>
      <t>risk</t>
    </r>
    <r>
      <rPr>
        <sz val="10"/>
        <color rgb="FF000000"/>
        <rFont val="Arial"/>
        <family val="2"/>
      </rPr>
      <t xml:space="preserve"> that </t>
    </r>
    <r>
      <rPr>
        <b/>
        <sz val="10"/>
        <color rgb="FF000000"/>
        <rFont val="Arial"/>
        <family val="2"/>
      </rPr>
      <t xml:space="preserve"> 'warning message': this will stop all GP summary updates being sent from the practice to patient Summary Care Records(GP Summary no longer being sent to Spine)</t>
    </r>
    <r>
      <rPr>
        <sz val="10"/>
        <color rgb="FF000000"/>
        <rFont val="Arial"/>
        <family val="2"/>
      </rPr>
      <t xml:space="preserve"> is displayed
The </t>
    </r>
    <r>
      <rPr>
        <b/>
        <sz val="10"/>
        <color rgb="FF000000"/>
        <rFont val="Arial"/>
        <family val="2"/>
      </rPr>
      <t>impact</t>
    </r>
    <r>
      <rPr>
        <sz val="10"/>
        <color rgb="FF000000"/>
        <rFont val="Arial"/>
        <family val="2"/>
      </rPr>
      <t xml:space="preserve"> is that the user is </t>
    </r>
    <r>
      <rPr>
        <b/>
        <sz val="10"/>
        <color rgb="FF000000"/>
        <rFont val="Arial"/>
        <family val="2"/>
      </rPr>
      <t xml:space="preserve">not prompted </t>
    </r>
    <r>
      <rPr>
        <sz val="10"/>
        <color rgb="FF000000"/>
        <rFont val="Arial"/>
        <family val="2"/>
      </rPr>
      <t xml:space="preserve">with a </t>
    </r>
    <r>
      <rPr>
        <b/>
        <sz val="10"/>
        <color rgb="FF000000"/>
        <rFont val="Arial"/>
        <family val="2"/>
      </rPr>
      <t xml:space="preserve">warning before </t>
    </r>
    <r>
      <rPr>
        <sz val="10"/>
        <color rgb="FF000000"/>
        <rFont val="Arial"/>
        <family val="2"/>
      </rPr>
      <t xml:space="preserve">performing an </t>
    </r>
    <r>
      <rPr>
        <b/>
        <sz val="10"/>
        <color rgb="FF000000"/>
        <rFont val="Arial"/>
        <family val="2"/>
      </rPr>
      <t>action and may not be aware of the consequences of their action</t>
    </r>
  </si>
  <si>
    <r>
      <rPr>
        <b/>
        <sz val="10"/>
        <color rgb="FF000000"/>
        <rFont val="Arial"/>
        <family val="2"/>
      </rPr>
      <t xml:space="preserve">a) </t>
    </r>
    <r>
      <rPr>
        <sz val="10"/>
        <color rgb="FF000000"/>
        <rFont val="Arial"/>
        <family val="2"/>
      </rPr>
      <t>Demonstrate that the 'warning message'(</t>
    </r>
    <r>
      <rPr>
        <b/>
        <sz val="10"/>
        <color rgb="FF000000"/>
        <rFont val="Arial"/>
        <family val="2"/>
      </rPr>
      <t>this will stop all GP summary updates being sent from the practice to patient Summary Care Records</t>
    </r>
    <r>
      <rPr>
        <sz val="10"/>
        <color rgb="FF000000"/>
        <rFont val="Arial"/>
        <family val="2"/>
      </rPr>
      <t xml:space="preserve">) is displayed when a user changes the GP Summary Switch to </t>
    </r>
    <r>
      <rPr>
        <b/>
        <sz val="10"/>
        <color rgb="FF000000"/>
        <rFont val="Arial"/>
        <family val="2"/>
      </rPr>
      <t>OFF</t>
    </r>
  </si>
  <si>
    <t>SW-10</t>
  </si>
  <si>
    <t>NME-HSDID-010</t>
  </si>
  <si>
    <t>NME-SCR-011</t>
  </si>
  <si>
    <r>
      <rPr>
        <sz val="10"/>
        <color rgb="FF000000"/>
        <rFont val="Arial"/>
        <family val="2"/>
      </rPr>
      <t xml:space="preserve">There is a </t>
    </r>
    <r>
      <rPr>
        <b/>
        <sz val="10"/>
        <color rgb="FF000000"/>
        <rFont val="Arial"/>
        <family val="2"/>
      </rPr>
      <t>risk</t>
    </r>
    <r>
      <rPr>
        <sz val="10"/>
        <color rgb="FF000000"/>
        <rFont val="Arial"/>
        <family val="2"/>
      </rPr>
      <t xml:space="preserve"> that when the</t>
    </r>
    <r>
      <rPr>
        <b/>
        <sz val="10"/>
        <color rgb="FF000000"/>
        <rFont val="Arial"/>
        <family val="2"/>
      </rPr>
      <t xml:space="preserve"> system administrator</t>
    </r>
    <r>
      <rPr>
        <sz val="10"/>
        <color rgb="FF000000"/>
        <rFont val="Arial"/>
        <family val="2"/>
      </rPr>
      <t xml:space="preserve"> changes the GP Summary switch to </t>
    </r>
    <r>
      <rPr>
        <b/>
        <sz val="10"/>
        <color rgb="FF000000"/>
        <rFont val="Arial"/>
        <family val="2"/>
      </rPr>
      <t>OFF</t>
    </r>
    <r>
      <rPr>
        <sz val="10"/>
        <color rgb="FF000000"/>
        <rFont val="Arial"/>
        <family val="2"/>
      </rPr>
      <t>, the warning message does not inform the user that if the switch is to be</t>
    </r>
    <r>
      <rPr>
        <b/>
        <sz val="10"/>
        <color rgb="FF000000"/>
        <rFont val="Arial"/>
        <family val="2"/>
      </rPr>
      <t xml:space="preserve"> set to "OFF" for a significant period</t>
    </r>
    <r>
      <rPr>
        <sz val="10"/>
        <color rgb="FF000000"/>
        <rFont val="Arial"/>
        <family val="2"/>
      </rPr>
      <t>, then the user must use the functionality</t>
    </r>
    <r>
      <rPr>
        <b/>
        <sz val="10"/>
        <color rgb="FF000000"/>
        <rFont val="Arial"/>
        <family val="2"/>
      </rPr>
      <t xml:space="preserve"> in GPS.198 "Practice no longer contributing to SCR".
</t>
    </r>
    <r>
      <rPr>
        <sz val="10"/>
        <color rgb="FF000000"/>
        <rFont val="Arial"/>
        <family val="2"/>
      </rPr>
      <t xml:space="preserve">
The </t>
    </r>
    <r>
      <rPr>
        <b/>
        <sz val="10"/>
        <color rgb="FF000000"/>
        <rFont val="Arial"/>
        <family val="2"/>
      </rPr>
      <t>impact</t>
    </r>
    <r>
      <rPr>
        <sz val="10"/>
        <color rgb="FF000000"/>
        <rFont val="Arial"/>
        <family val="2"/>
      </rPr>
      <t xml:space="preserve"> is that the system administrator may not be aware that they must use the functionality in GPS.198 "Practice no longer contributing to SCR" if the switch is set to be off for a significant period</t>
    </r>
  </si>
  <si>
    <r>
      <rPr>
        <b/>
        <sz val="10"/>
        <color theme="1"/>
        <rFont val="Arial"/>
        <family val="2"/>
      </rPr>
      <t xml:space="preserve">a) </t>
    </r>
    <r>
      <rPr>
        <sz val="10"/>
        <color theme="1"/>
        <rFont val="Arial"/>
        <family val="2"/>
      </rPr>
      <t>Demonstrate that the when the system administrator changes the GP Summary switch to OFF, the warning message informs the user that if the switch is to be set to "OFF" for a significant period, then the user must use the functionality in GPS.198 "Practice no longer contributing to SCR".</t>
    </r>
  </si>
  <si>
    <t>SW-11</t>
  </si>
  <si>
    <t>NME-HSDID-011</t>
  </si>
  <si>
    <t>NME-SCR-012</t>
  </si>
  <si>
    <r>
      <rPr>
        <sz val="10"/>
        <color rgb="FF000000"/>
        <rFont val="Arial"/>
        <family val="2"/>
      </rPr>
      <t xml:space="preserve">There is a </t>
    </r>
    <r>
      <rPr>
        <b/>
        <sz val="10"/>
        <color rgb="FF000000"/>
        <rFont val="Arial"/>
        <family val="2"/>
      </rPr>
      <t>risk</t>
    </r>
    <r>
      <rPr>
        <sz val="10"/>
        <color rgb="FF000000"/>
        <rFont val="Arial"/>
        <family val="2"/>
      </rPr>
      <t xml:space="preserve"> that the action of changing the </t>
    </r>
    <r>
      <rPr>
        <b/>
        <sz val="10"/>
        <color rgb="FF000000"/>
        <rFont val="Arial"/>
        <family val="2"/>
      </rPr>
      <t xml:space="preserve">GP summary switch to "OFF" </t>
    </r>
    <r>
      <rPr>
        <sz val="10"/>
        <color rgb="FF000000"/>
        <rFont val="Arial"/>
        <family val="2"/>
      </rPr>
      <t xml:space="preserve"> automatically triggers the</t>
    </r>
    <r>
      <rPr>
        <b/>
        <sz val="10"/>
        <color rgb="FF000000"/>
        <rFont val="Arial"/>
        <family val="2"/>
      </rPr>
      <t xml:space="preserve"> functionality for a GP summary update to be sent for every eligible patient at the practice as described in GPS. 198
</t>
    </r>
    <r>
      <rPr>
        <sz val="10"/>
        <color rgb="FF000000"/>
        <rFont val="Arial"/>
        <family val="2"/>
      </rPr>
      <t xml:space="preserve">
The </t>
    </r>
    <r>
      <rPr>
        <b/>
        <sz val="10"/>
        <color rgb="FF000000"/>
        <rFont val="Arial"/>
        <family val="2"/>
      </rPr>
      <t>impact</t>
    </r>
    <r>
      <rPr>
        <sz val="10"/>
        <color rgb="FF000000"/>
        <rFont val="Arial"/>
        <family val="2"/>
      </rPr>
      <t xml:space="preserve"> is that the GP Summary Update is sent for every eligible patient as described in GPS. 198 which is undesirable if the GP Summary Switch is turned off temporarily.  </t>
    </r>
  </si>
  <si>
    <r>
      <rPr>
        <b/>
        <sz val="10"/>
        <color theme="1"/>
        <rFont val="Arial"/>
        <family val="2"/>
      </rPr>
      <t xml:space="preserve">a) </t>
    </r>
    <r>
      <rPr>
        <sz val="10"/>
        <color theme="1"/>
        <rFont val="Arial"/>
        <family val="2"/>
      </rPr>
      <t>Provide evidence that the action of changing the GP summary switch to "OFF" does not automatically trigger the functionality for a GP summary update to be sent for every eligible patient at the practice as described in GPS. 198</t>
    </r>
  </si>
  <si>
    <t>SW-12</t>
  </si>
  <si>
    <t>NME-HSDID-012</t>
  </si>
  <si>
    <t>NME-SCR-013</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</si>
  <si>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 xml:space="preserve">system fails </t>
    </r>
    <r>
      <rPr>
        <sz val="10"/>
        <color rgb="FF000000"/>
        <rFont val="Arial"/>
        <family val="2"/>
      </rPr>
      <t xml:space="preserve">to </t>
    </r>
    <r>
      <rPr>
        <b/>
        <sz val="10"/>
        <color rgb="FF000000"/>
        <rFont val="Arial"/>
        <family val="2"/>
      </rPr>
      <t>reset back to the original state</t>
    </r>
    <r>
      <rPr>
        <sz val="10"/>
        <color rgb="FF000000"/>
        <rFont val="Arial"/>
        <family val="2"/>
      </rPr>
      <t xml:space="preserve"> when an appropriate RBAC user </t>
    </r>
    <r>
      <rPr>
        <b/>
        <sz val="10"/>
        <color rgb="FF000000"/>
        <rFont val="Arial"/>
        <family val="2"/>
      </rPr>
      <t>changes</t>
    </r>
    <r>
      <rPr>
        <sz val="10"/>
        <color rgb="FF000000"/>
        <rFont val="Arial"/>
        <family val="2"/>
      </rPr>
      <t xml:space="preserve"> the </t>
    </r>
    <r>
      <rPr>
        <b/>
        <sz val="10"/>
        <color rgb="FF000000"/>
        <rFont val="Arial"/>
        <family val="2"/>
      </rPr>
      <t>switch to OFF or ON</t>
    </r>
    <r>
      <rPr>
        <sz val="10"/>
        <color rgb="FF000000"/>
        <rFont val="Arial"/>
        <family val="2"/>
      </rPr>
      <t xml:space="preserve"> and has </t>
    </r>
    <r>
      <rPr>
        <b/>
        <sz val="10"/>
        <color rgb="FF000000"/>
        <rFont val="Arial"/>
        <family val="2"/>
      </rPr>
      <t xml:space="preserve">not confirmed the changes to happen.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switch status</t>
    </r>
    <r>
      <rPr>
        <sz val="10"/>
        <color rgb="FF000000"/>
        <rFont val="Arial"/>
        <family val="2"/>
      </rPr>
      <t xml:space="preserve"> changed to a </t>
    </r>
    <r>
      <rPr>
        <b/>
        <sz val="10"/>
        <color rgb="FF000000"/>
        <rFont val="Arial"/>
        <family val="2"/>
      </rPr>
      <t>new state incorrectly</t>
    </r>
  </si>
  <si>
    <r>
      <rPr>
        <b/>
        <sz val="10"/>
        <color theme="1"/>
        <rFont val="Arial"/>
        <family val="2"/>
      </rPr>
      <t xml:space="preserve">a) </t>
    </r>
    <r>
      <rPr>
        <sz val="10"/>
        <color theme="1"/>
        <rFont val="Arial"/>
        <family val="2"/>
      </rPr>
      <t>Demonstrate that the user actions are not saved when he prompts to cancel his action for GP Summary Switch Status to ON or OFF</t>
    </r>
  </si>
  <si>
    <r>
      <rPr>
        <b/>
        <u/>
        <sz val="10"/>
        <color rgb="FF000000"/>
        <rFont val="Arial"/>
        <family val="2"/>
      </rPr>
      <t xml:space="preserve">Test data:
</t>
    </r>
    <r>
      <rPr>
        <sz val="10"/>
        <color rgb="FF000000"/>
        <rFont val="Arial"/>
        <family val="2"/>
      </rPr>
      <t>1. A Practice contributing to SCR Updates
2. A Practice not contributing to SCR Updates
3. System Admin with appropriate permissions</t>
    </r>
  </si>
  <si>
    <t>SW-13</t>
  </si>
  <si>
    <t>NME-HSDID-013</t>
  </si>
  <si>
    <t>NME-SCR-014</t>
  </si>
  <si>
    <t>SCR Bulk Upload</t>
  </si>
  <si>
    <r>
      <t xml:space="preserve">There is a </t>
    </r>
    <r>
      <rPr>
        <b/>
        <sz val="10"/>
        <rFont val="Arial"/>
        <family val="2"/>
      </rPr>
      <t>risk</t>
    </r>
    <r>
      <rPr>
        <sz val="10"/>
        <rFont val="Arial"/>
        <family val="2"/>
      </rPr>
      <t xml:space="preserve"> that the GP Summary Updates are not sent for all '</t>
    </r>
    <r>
      <rPr>
        <b/>
        <sz val="10"/>
        <rFont val="Arial"/>
        <family val="2"/>
      </rPr>
      <t>ELIGIBLE</t>
    </r>
    <r>
      <rPr>
        <sz val="10"/>
        <rFont val="Arial"/>
        <family val="2"/>
      </rPr>
      <t xml:space="preserve"> patients' during the SCR Bulk Upload.
The </t>
    </r>
    <r>
      <rPr>
        <b/>
        <sz val="10"/>
        <rFont val="Arial"/>
        <family val="2"/>
      </rPr>
      <t>impact</t>
    </r>
    <r>
      <rPr>
        <sz val="10"/>
        <rFont val="Arial"/>
        <family val="2"/>
      </rPr>
      <t xml:space="preserve"> is that SCR is</t>
    </r>
    <r>
      <rPr>
        <b/>
        <sz val="10"/>
        <rFont val="Arial"/>
        <family val="2"/>
      </rPr>
      <t xml:space="preserve"> not up-to-date</t>
    </r>
    <r>
      <rPr>
        <sz val="10"/>
        <rFont val="Arial"/>
        <family val="2"/>
      </rPr>
      <t xml:space="preserve"> for </t>
    </r>
    <r>
      <rPr>
        <b/>
        <sz val="10"/>
        <rFont val="Arial"/>
        <family val="2"/>
      </rPr>
      <t xml:space="preserve">all eligible patients at the practice. </t>
    </r>
  </si>
  <si>
    <t>The system has not correctly implemented requirements for Bulk Upload of GP Summary Updates
[3.5 Bulk Sending of GP Summary Updates &gt; GPS.243 Bulk Sending of GP Summary Updates]</t>
  </si>
  <si>
    <r>
      <rPr>
        <b/>
        <sz val="10"/>
        <color rgb="FF000000"/>
        <rFont val="Arial"/>
        <family val="2"/>
      </rPr>
      <t xml:space="preserve">a) </t>
    </r>
    <r>
      <rPr>
        <sz val="10"/>
        <color rgb="FF000000"/>
        <rFont val="Arial"/>
        <family val="2"/>
      </rPr>
      <t xml:space="preserve">Demonstrate that GP Summary Updates are sent for all 'ELIGIBLE patients' during the SCR Bulk Upload.
</t>
    </r>
    <r>
      <rPr>
        <b/>
        <u/>
        <sz val="10"/>
        <color rgb="FF000000"/>
        <rFont val="Arial"/>
        <family val="2"/>
      </rPr>
      <t xml:space="preserve">Eligible Patients must meet the following 5 Criteria:
</t>
    </r>
    <r>
      <rPr>
        <sz val="10"/>
        <color rgb="FF000000"/>
        <rFont val="Arial"/>
        <family val="2"/>
      </rPr>
      <t>1. Patients who are not opted-out out have SCR
2. Patients who registered at the practice more than 14 days ago (GPS. 290)
3. Patients who are fully GMS (General Medical Services) registered at the practice (GPS. 12)
4. Patients who do not have the confidentiality code of 'S' (Sensitive) in their demographic record on PDS (GPS.187)
5. Patients with verified demographic details on the local system (GPS.177)</t>
    </r>
  </si>
  <si>
    <r>
      <rPr>
        <b/>
        <u/>
        <sz val="10"/>
        <color rgb="FF000000"/>
        <rFont val="Arial"/>
        <family val="2"/>
      </rPr>
      <t xml:space="preserve">Test data:
</t>
    </r>
    <r>
      <rPr>
        <sz val="10"/>
        <color rgb="FF000000"/>
        <rFont val="Arial"/>
        <family val="2"/>
      </rPr>
      <t xml:space="preserve">1. Patients who are not opted-out to have SCR
2. Patients who registered at the practice more than 14 days ago (GPS. 290)
3. Patients who are fully GMS (General Medical Services) registered at the practice (GPS. 12)
4. Patients who do not have the confidentiality code of 'S' (Sensitive) or 'I' (Invalid) in their demographic record on PDS (GPS.187)
5. Patients with verified demographic details on the local system (GPS.177)
6. Patients consenting to a SCR (GPS.208)
7. Patient who has Initial GP Summary already on Spine from another GP Supplier
</t>
    </r>
  </si>
  <si>
    <t>3.5 Bulk Sending of GP Summary Updates</t>
  </si>
  <si>
    <t>Bulk-1</t>
  </si>
  <si>
    <t>NME-HSDID-014</t>
  </si>
  <si>
    <t>NME-SCR-015</t>
  </si>
  <si>
    <r>
      <t xml:space="preserve">There is a </t>
    </r>
    <r>
      <rPr>
        <b/>
        <sz val="10"/>
        <rFont val="Arial"/>
        <family val="2"/>
      </rPr>
      <t>risk</t>
    </r>
    <r>
      <rPr>
        <sz val="10"/>
        <rFont val="Arial"/>
        <family val="2"/>
      </rPr>
      <t xml:space="preserve"> that the GP Summary Updates are sent for '</t>
    </r>
    <r>
      <rPr>
        <b/>
        <sz val="10"/>
        <rFont val="Arial"/>
        <family val="2"/>
      </rPr>
      <t>INELIGIBLE</t>
    </r>
    <r>
      <rPr>
        <sz val="10"/>
        <rFont val="Arial"/>
        <family val="2"/>
      </rPr>
      <t xml:space="preserve"> patients' during the SCR Bulk Upload.
The </t>
    </r>
    <r>
      <rPr>
        <b/>
        <sz val="10"/>
        <rFont val="Arial"/>
        <family val="2"/>
      </rPr>
      <t>impact</t>
    </r>
    <r>
      <rPr>
        <sz val="10"/>
        <rFont val="Arial"/>
        <family val="2"/>
      </rPr>
      <t xml:space="preserve"> is that the</t>
    </r>
    <r>
      <rPr>
        <b/>
        <sz val="10"/>
        <rFont val="Arial"/>
        <family val="2"/>
      </rPr>
      <t xml:space="preserve"> GP Summary Update sent for ineligible patients</t>
    </r>
  </si>
  <si>
    <t>The system has not correctly implemented requirements for Bulk Upload of GP Summary Updates
[3.3 Patient Eligibility Criteria &gt; GPS.290 New Patients during Bulk Sending of GP Summary Updates]</t>
  </si>
  <si>
    <r>
      <rPr>
        <b/>
        <sz val="10"/>
        <color rgb="FF000000"/>
        <rFont val="Arial"/>
        <family val="2"/>
      </rPr>
      <t xml:space="preserve">a) </t>
    </r>
    <r>
      <rPr>
        <sz val="10"/>
        <color rgb="FF000000"/>
        <rFont val="Arial"/>
        <family val="2"/>
      </rPr>
      <t xml:space="preserve">Demonstrate that GP Summary Updates are not sent for any 'INELIGIBLE patients' during the SCR Bulk Upload.
</t>
    </r>
    <r>
      <rPr>
        <b/>
        <u/>
        <sz val="10"/>
        <color rgb="FF000000"/>
        <rFont val="Arial"/>
        <family val="2"/>
      </rPr>
      <t xml:space="preserve">A Patient is ineligible if any of the 5 criteria apply below,
</t>
    </r>
    <r>
      <rPr>
        <sz val="10"/>
        <color rgb="FF000000"/>
        <rFont val="Arial"/>
        <family val="2"/>
      </rPr>
      <t>1. Patients who registered at the practice within the last 14 days (GPS. 290)
2. Patients who are not fully GMS (General Medical Services) registered at the practice (GPS. 12)
3. Patients without verified demographic details on the local system (GPS.177)
4. Patients who have a confidentiality code of 'S' (Sensitive) in their demographic record on PDS (GPS.187)
5. Patients who have opted out of SCR (GPS.208).</t>
    </r>
  </si>
  <si>
    <r>
      <rPr>
        <b/>
        <u/>
        <sz val="10"/>
        <color rgb="FF000000"/>
        <rFont val="Arial"/>
        <family val="2"/>
      </rPr>
      <t xml:space="preserve">Test data:
</t>
    </r>
    <r>
      <rPr>
        <b/>
        <sz val="10"/>
        <color rgb="FF000000"/>
        <rFont val="Arial"/>
        <family val="2"/>
      </rPr>
      <t xml:space="preserve">
</t>
    </r>
    <r>
      <rPr>
        <b/>
        <u/>
        <sz val="10"/>
        <color rgb="FF000000"/>
        <rFont val="Arial"/>
        <family val="2"/>
      </rPr>
      <t xml:space="preserve">A Patient is ineligible if any of the 5 criteria apply below,
</t>
    </r>
    <r>
      <rPr>
        <sz val="10"/>
        <color rgb="FF000000"/>
        <rFont val="Arial"/>
        <family val="2"/>
      </rPr>
      <t xml:space="preserve">1. Patients who registered at the practice within the last 14 days (GPS. 290)
2. </t>
    </r>
    <r>
      <rPr>
        <b/>
        <sz val="10"/>
        <color rgb="FF000000"/>
        <rFont val="Arial"/>
        <family val="2"/>
      </rPr>
      <t xml:space="preserve"> </t>
    </r>
    <r>
      <rPr>
        <sz val="10"/>
        <color rgb="FF000000"/>
        <rFont val="Arial"/>
        <family val="2"/>
      </rPr>
      <t>Patients who are not fully GMS (General Medical Services) registered at the practice (GPS. 12)
3. Patients without verified demographic details on the local system (GPS.177)
4. Patients who have a confidentiality code of 'S' (Sensitive) in their demographic record on PDS (GPS.187)
5. Patients who have opted out of SCR (GPS.208).</t>
    </r>
  </si>
  <si>
    <t>3.3 Patient Eligibility Criteria</t>
  </si>
  <si>
    <t>GPS.290 New Patients during Bulk Sending of GP Summary Updates</t>
  </si>
  <si>
    <t>Bulk-1.1</t>
  </si>
  <si>
    <t>NME-HSDID-015</t>
  </si>
  <si>
    <t>NME-SCR-016</t>
  </si>
  <si>
    <r>
      <t xml:space="preserve">There is a </t>
    </r>
    <r>
      <rPr>
        <b/>
        <sz val="10"/>
        <rFont val="Arial"/>
        <family val="2"/>
      </rPr>
      <t>risk</t>
    </r>
    <r>
      <rPr>
        <sz val="10"/>
        <rFont val="Arial"/>
        <family val="2"/>
      </rPr>
      <t xml:space="preserve"> that the system </t>
    </r>
    <r>
      <rPr>
        <b/>
        <sz val="10"/>
        <rFont val="Arial"/>
        <family val="2"/>
      </rPr>
      <t>might not log</t>
    </r>
    <r>
      <rPr>
        <sz val="10"/>
        <rFont val="Arial"/>
        <family val="2"/>
      </rPr>
      <t xml:space="preserve"> the </t>
    </r>
    <r>
      <rPr>
        <b/>
        <sz val="10"/>
        <rFont val="Arial"/>
        <family val="2"/>
      </rPr>
      <t>reason</t>
    </r>
    <r>
      <rPr>
        <sz val="10"/>
        <rFont val="Arial"/>
        <family val="2"/>
      </rPr>
      <t xml:space="preserve"> for the GP Summary Update that fails for a patient during the </t>
    </r>
    <r>
      <rPr>
        <b/>
        <sz val="10"/>
        <rFont val="Arial"/>
        <family val="2"/>
      </rPr>
      <t>Bulk Upload</t>
    </r>
    <r>
      <rPr>
        <sz val="10"/>
        <rFont val="Arial"/>
        <family val="2"/>
      </rPr>
      <t xml:space="preserve"> when the reason for failure is that - 'patient registered at the practice in</t>
    </r>
    <r>
      <rPr>
        <b/>
        <sz val="10"/>
        <rFont val="Arial"/>
        <family val="2"/>
      </rPr>
      <t xml:space="preserve"> the last 14 days'</t>
    </r>
    <r>
      <rPr>
        <sz val="10"/>
        <rFont val="Arial"/>
        <family val="2"/>
      </rPr>
      <t xml:space="preserve">
The </t>
    </r>
    <r>
      <rPr>
        <b/>
        <sz val="10"/>
        <rFont val="Arial"/>
        <family val="2"/>
      </rPr>
      <t>impact</t>
    </r>
    <r>
      <rPr>
        <sz val="10"/>
        <rFont val="Arial"/>
        <family val="2"/>
      </rPr>
      <t xml:space="preserve"> is that the </t>
    </r>
    <r>
      <rPr>
        <b/>
        <sz val="10"/>
        <rFont val="Arial"/>
        <family val="2"/>
      </rPr>
      <t xml:space="preserve">failure log </t>
    </r>
    <r>
      <rPr>
        <sz val="10"/>
        <rFont val="Arial"/>
        <family val="2"/>
      </rPr>
      <t xml:space="preserve">for </t>
    </r>
    <r>
      <rPr>
        <b/>
        <sz val="10"/>
        <rFont val="Arial"/>
        <family val="2"/>
      </rPr>
      <t xml:space="preserve">Bulk Upload </t>
    </r>
    <r>
      <rPr>
        <sz val="10"/>
        <rFont val="Arial"/>
        <family val="2"/>
      </rPr>
      <t xml:space="preserve">is </t>
    </r>
    <r>
      <rPr>
        <b/>
        <sz val="10"/>
        <rFont val="Arial"/>
        <family val="2"/>
      </rPr>
      <t>incomplete</t>
    </r>
    <r>
      <rPr>
        <sz val="10"/>
        <rFont val="Arial"/>
        <family val="2"/>
      </rPr>
      <t>.</t>
    </r>
  </si>
  <si>
    <t>The system is not able to recover from a bad event such as a system crash, a time out or a power outage, network failure, file type issue, file size issue, 
[3.3 Patient Eligibility Criteria &gt; GPS.290 New Patients during Bulk Sending of GP Summary Updates]</t>
  </si>
  <si>
    <r>
      <rPr>
        <b/>
        <sz val="10"/>
        <color theme="1"/>
        <rFont val="Arial"/>
        <family val="2"/>
      </rPr>
      <t xml:space="preserve">a) </t>
    </r>
    <r>
      <rPr>
        <sz val="10"/>
        <color theme="1"/>
        <rFont val="Arial"/>
        <family val="2"/>
      </rPr>
      <t>Demonstrate that the system logs the reason for the GP Summary Update failure for a patient during the Bulk Upload when the reason for failure is that - 'patient registered at the practice in the last 14 days'</t>
    </r>
  </si>
  <si>
    <r>
      <rPr>
        <b/>
        <u/>
        <sz val="10"/>
        <color rgb="FF000000"/>
        <rFont val="Arial"/>
        <family val="2"/>
      </rPr>
      <t xml:space="preserve">Test data:
</t>
    </r>
    <r>
      <rPr>
        <sz val="10"/>
        <color rgb="FF000000"/>
        <rFont val="Arial"/>
        <family val="2"/>
      </rPr>
      <t xml:space="preserve">
Patient is ineligible if any of the 5 criteria apply below,</t>
    </r>
    <r>
      <rPr>
        <b/>
        <u/>
        <sz val="10"/>
        <color rgb="FF000000"/>
        <rFont val="Arial"/>
        <family val="2"/>
      </rPr>
      <t xml:space="preserve">
</t>
    </r>
    <r>
      <rPr>
        <sz val="10"/>
        <color rgb="FF000000"/>
        <rFont val="Arial"/>
        <family val="2"/>
      </rPr>
      <t>1. Patients who registered at the practice within the last 14 days (GPS. 290)</t>
    </r>
  </si>
  <si>
    <t>Bulk-1.2</t>
  </si>
  <si>
    <t>NME-HSDID-016</t>
  </si>
  <si>
    <t>NME-SCR-017</t>
  </si>
  <si>
    <r>
      <t xml:space="preserve">There is a </t>
    </r>
    <r>
      <rPr>
        <b/>
        <sz val="10"/>
        <rFont val="Arial"/>
        <family val="2"/>
      </rPr>
      <t>risk</t>
    </r>
    <r>
      <rPr>
        <sz val="10"/>
        <rFont val="Arial"/>
        <family val="2"/>
      </rPr>
      <t xml:space="preserve"> that </t>
    </r>
    <r>
      <rPr>
        <b/>
        <sz val="10"/>
        <rFont val="Arial"/>
        <family val="2"/>
      </rPr>
      <t xml:space="preserve">bulk upload </t>
    </r>
    <r>
      <rPr>
        <sz val="10"/>
        <rFont val="Arial"/>
        <family val="2"/>
      </rPr>
      <t xml:space="preserve">begins when a </t>
    </r>
    <r>
      <rPr>
        <b/>
        <sz val="10"/>
        <rFont val="Arial"/>
        <family val="2"/>
      </rPr>
      <t>scheduled upload</t>
    </r>
    <r>
      <rPr>
        <sz val="10"/>
        <rFont val="Arial"/>
        <family val="2"/>
      </rPr>
      <t xml:space="preserve"> is </t>
    </r>
    <r>
      <rPr>
        <b/>
        <sz val="10"/>
        <rFont val="Arial"/>
        <family val="2"/>
      </rPr>
      <t>cancelled</t>
    </r>
    <r>
      <rPr>
        <sz val="10"/>
        <rFont val="Arial"/>
        <family val="2"/>
      </rPr>
      <t xml:space="preserve">
The </t>
    </r>
    <r>
      <rPr>
        <b/>
        <sz val="10"/>
        <rFont val="Arial"/>
        <family val="2"/>
      </rPr>
      <t>impact</t>
    </r>
    <r>
      <rPr>
        <sz val="10"/>
        <rFont val="Arial"/>
        <family val="2"/>
      </rPr>
      <t xml:space="preserve"> is that the </t>
    </r>
    <r>
      <rPr>
        <b/>
        <sz val="10"/>
        <rFont val="Arial"/>
        <family val="2"/>
      </rPr>
      <t>wrong upload process is started</t>
    </r>
  </si>
  <si>
    <t>configuration error or coding error
[3.5 Bulk Sending of GP Summary Updates &gt; GPS.243 Bulk Sending of GP Summary Updates]</t>
  </si>
  <si>
    <r>
      <rPr>
        <b/>
        <sz val="10"/>
        <color theme="1"/>
        <rFont val="Arial"/>
        <family val="2"/>
      </rPr>
      <t xml:space="preserve">a) </t>
    </r>
    <r>
      <rPr>
        <sz val="10"/>
        <color theme="1"/>
        <rFont val="Arial"/>
        <family val="2"/>
      </rPr>
      <t>Demonstrate that the system doesn’t initiate the bulk upload process for a cancelled scheduled upload</t>
    </r>
  </si>
  <si>
    <r>
      <rPr>
        <b/>
        <u/>
        <sz val="10"/>
        <color rgb="FF000000"/>
        <rFont val="Arial"/>
        <family val="2"/>
      </rPr>
      <t xml:space="preserve">Test data:
</t>
    </r>
    <r>
      <rPr>
        <b/>
        <sz val="10"/>
        <color rgb="FF000000"/>
        <rFont val="Arial"/>
        <family val="2"/>
      </rPr>
      <t xml:space="preserve">
</t>
    </r>
    <r>
      <rPr>
        <sz val="10"/>
        <color rgb="FF000000"/>
        <rFont val="Arial"/>
        <family val="2"/>
      </rPr>
      <t>1. A Practice which contributes to SCR Update
2. Valid user details
3. Bulk upload patient details with
 - Eligible</t>
    </r>
    <r>
      <rPr>
        <b/>
        <sz val="10"/>
        <color rgb="FF000000"/>
        <rFont val="Arial"/>
        <family val="2"/>
      </rPr>
      <t xml:space="preserve"> Patients</t>
    </r>
    <r>
      <rPr>
        <sz val="10"/>
        <color rgb="FF000000"/>
        <rFont val="Arial"/>
        <family val="2"/>
      </rPr>
      <t xml:space="preserve"> with GP Summary Update Pending to be sent
 - Ineligible</t>
    </r>
    <r>
      <rPr>
        <b/>
        <sz val="10"/>
        <color rgb="FF000000"/>
        <rFont val="Arial"/>
        <family val="2"/>
      </rPr>
      <t xml:space="preserve"> Patients </t>
    </r>
    <r>
      <rPr>
        <sz val="10"/>
        <color rgb="FF000000"/>
        <rFont val="Arial"/>
        <family val="2"/>
      </rPr>
      <t>with GP Summary Update Pending to be sent</t>
    </r>
  </si>
  <si>
    <t>Bulk-2</t>
  </si>
  <si>
    <t>NME-HSDID-017</t>
  </si>
  <si>
    <t>NME-SCR-018</t>
  </si>
  <si>
    <r>
      <t xml:space="preserve">There is a </t>
    </r>
    <r>
      <rPr>
        <b/>
        <sz val="10"/>
        <rFont val="Arial"/>
        <family val="2"/>
      </rPr>
      <t>risk</t>
    </r>
    <r>
      <rPr>
        <sz val="10"/>
        <rFont val="Arial"/>
        <family val="2"/>
      </rPr>
      <t xml:space="preserve"> that </t>
    </r>
    <r>
      <rPr>
        <b/>
        <sz val="10"/>
        <rFont val="Arial"/>
        <family val="2"/>
      </rPr>
      <t>unauthorised users</t>
    </r>
    <r>
      <rPr>
        <sz val="10"/>
        <rFont val="Arial"/>
        <family val="2"/>
      </rPr>
      <t xml:space="preserve"> are able to initiate the </t>
    </r>
    <r>
      <rPr>
        <b/>
        <sz val="10"/>
        <rFont val="Arial"/>
        <family val="2"/>
      </rPr>
      <t>Bulk Upload</t>
    </r>
    <r>
      <rPr>
        <sz val="10"/>
        <rFont val="Arial"/>
        <family val="2"/>
      </rPr>
      <t xml:space="preserve">
The </t>
    </r>
    <r>
      <rPr>
        <b/>
        <sz val="10"/>
        <rFont val="Arial"/>
        <family val="2"/>
      </rPr>
      <t>impact</t>
    </r>
    <r>
      <rPr>
        <sz val="10"/>
        <rFont val="Arial"/>
        <family val="2"/>
      </rPr>
      <t xml:space="preserve"> is that the </t>
    </r>
    <r>
      <rPr>
        <b/>
        <sz val="10"/>
        <rFont val="Arial"/>
        <family val="2"/>
      </rPr>
      <t>security issue</t>
    </r>
    <r>
      <rPr>
        <sz val="10"/>
        <rFont val="Arial"/>
        <family val="2"/>
      </rPr>
      <t xml:space="preserve"> </t>
    </r>
    <r>
      <rPr>
        <b/>
        <sz val="10"/>
        <rFont val="Arial"/>
        <family val="2"/>
      </rPr>
      <t>occurred</t>
    </r>
    <r>
      <rPr>
        <sz val="10"/>
        <rFont val="Arial"/>
        <family val="2"/>
      </rPr>
      <t xml:space="preserve"> for</t>
    </r>
    <r>
      <rPr>
        <b/>
        <sz val="10"/>
        <rFont val="Arial"/>
        <family val="2"/>
      </rPr>
      <t xml:space="preserve"> bulk upload</t>
    </r>
  </si>
  <si>
    <t>Invalid roles/permission
[3.5 Bulk Sending of GP Summary Updates &gt; GPS.243 Bulk Sending of GP Summary Updates]</t>
  </si>
  <si>
    <r>
      <rPr>
        <b/>
        <sz val="10"/>
        <color rgb="FF000000"/>
        <rFont val="Arial"/>
        <family val="2"/>
      </rPr>
      <t xml:space="preserve">a) </t>
    </r>
    <r>
      <rPr>
        <sz val="10"/>
        <color rgb="FF000000"/>
        <rFont val="Arial"/>
        <family val="2"/>
      </rPr>
      <t xml:space="preserve">Demonstrate that the system doesn’t allow unauthorised users to initiate the bulk upload process
</t>
    </r>
    <r>
      <rPr>
        <b/>
        <sz val="10"/>
        <color rgb="FF000000"/>
        <rFont val="Arial"/>
        <family val="2"/>
      </rPr>
      <t xml:space="preserve">a.1) </t>
    </r>
    <r>
      <rPr>
        <b/>
        <u/>
        <sz val="10"/>
        <color rgb="FF000000"/>
        <rFont val="Arial"/>
        <family val="2"/>
      </rPr>
      <t xml:space="preserve">Unauthorised Users:
</t>
    </r>
    <r>
      <rPr>
        <sz val="10"/>
        <color rgb="FF000000"/>
        <rFont val="Arial"/>
        <family val="2"/>
      </rPr>
      <t xml:space="preserve">1. System Administrator without correct RBAC Roles
2. User who is not a System Administrator
</t>
    </r>
    <r>
      <rPr>
        <b/>
        <sz val="10"/>
        <color rgb="FF000000"/>
        <rFont val="Arial"/>
        <family val="2"/>
      </rPr>
      <t xml:space="preserve">b) </t>
    </r>
    <r>
      <rPr>
        <sz val="10"/>
        <color rgb="FF000000"/>
        <rFont val="Arial"/>
        <family val="2"/>
      </rPr>
      <t xml:space="preserve">Demonstrate that the system allow authorised users to initiate the bulk upload process
</t>
    </r>
    <r>
      <rPr>
        <b/>
        <sz val="10"/>
        <color rgb="FF000000"/>
        <rFont val="Arial"/>
        <family val="2"/>
      </rPr>
      <t xml:space="preserve">b.1) </t>
    </r>
    <r>
      <rPr>
        <b/>
        <u/>
        <sz val="10"/>
        <color rgb="FF000000"/>
        <rFont val="Arial"/>
        <family val="2"/>
      </rPr>
      <t xml:space="preserve">Authorised Users:
</t>
    </r>
    <r>
      <rPr>
        <sz val="10"/>
        <color rgb="FF000000"/>
        <rFont val="Arial"/>
        <family val="2"/>
      </rPr>
      <t>1. System Administrator with correct RBAC Roles</t>
    </r>
  </si>
  <si>
    <r>
      <rPr>
        <b/>
        <u/>
        <sz val="10"/>
        <color rgb="FF000000"/>
        <rFont val="Arial"/>
        <family val="2"/>
      </rPr>
      <t xml:space="preserve">Test data:
a)
</t>
    </r>
    <r>
      <rPr>
        <b/>
        <sz val="10"/>
        <color rgb="FF000000"/>
        <rFont val="Arial"/>
        <family val="2"/>
      </rPr>
      <t xml:space="preserve">a.1) </t>
    </r>
    <r>
      <rPr>
        <b/>
        <u/>
        <sz val="10"/>
        <color rgb="FF000000"/>
        <rFont val="Arial"/>
        <family val="2"/>
      </rPr>
      <t xml:space="preserve">Unauthorised Users:
</t>
    </r>
    <r>
      <rPr>
        <sz val="10"/>
        <color rgb="FF000000"/>
        <rFont val="Arial"/>
        <family val="2"/>
      </rPr>
      <t xml:space="preserve">1.1. A Practice which contributes to SCR Update
1.2. System Administrator without correct RBAC Roles
1.3. Bulk upload patient details with
       - Eligible Patients with GP Summary Update Pending to be sent
       - Ineligible Patients with GP Summary Update Pending to be sent
</t>
    </r>
    <r>
      <rPr>
        <b/>
        <sz val="10"/>
        <color rgb="FF000000"/>
        <rFont val="Arial"/>
        <family val="2"/>
      </rPr>
      <t xml:space="preserve">
</t>
    </r>
    <r>
      <rPr>
        <sz val="10"/>
        <color rgb="FF000000"/>
        <rFont val="Arial"/>
        <family val="2"/>
      </rPr>
      <t>2.1. A Practice which contributes to SCR Update
2.2. User who is not a System Administrator
2.3. Bulk upload patient details with
       - Eligible</t>
    </r>
    <r>
      <rPr>
        <b/>
        <sz val="10"/>
        <color rgb="FF000000"/>
        <rFont val="Arial"/>
        <family val="2"/>
      </rPr>
      <t xml:space="preserve"> Patients</t>
    </r>
    <r>
      <rPr>
        <sz val="10"/>
        <color rgb="FF000000"/>
        <rFont val="Arial"/>
        <family val="2"/>
      </rPr>
      <t xml:space="preserve"> with GP Summary Update Pending to be sent
       - Ineligible</t>
    </r>
    <r>
      <rPr>
        <b/>
        <sz val="10"/>
        <color rgb="FF000000"/>
        <rFont val="Arial"/>
        <family val="2"/>
      </rPr>
      <t xml:space="preserve"> Patients </t>
    </r>
    <r>
      <rPr>
        <sz val="10"/>
        <color rgb="FF000000"/>
        <rFont val="Arial"/>
        <family val="2"/>
      </rPr>
      <t xml:space="preserve">with GP Summary Update Pending to be sent
</t>
    </r>
    <r>
      <rPr>
        <b/>
        <sz val="10"/>
        <color rgb="FF000000"/>
        <rFont val="Arial"/>
        <family val="2"/>
      </rPr>
      <t xml:space="preserve">
b)
b.1) </t>
    </r>
    <r>
      <rPr>
        <b/>
        <u/>
        <sz val="10"/>
        <color rgb="FF000000"/>
        <rFont val="Arial"/>
        <family val="2"/>
      </rPr>
      <t xml:space="preserve">Authorised Users:
</t>
    </r>
    <r>
      <rPr>
        <sz val="10"/>
        <color rgb="FF000000"/>
        <rFont val="Arial"/>
        <family val="2"/>
      </rPr>
      <t>1.1. A Practice which contributes to SCR Update
1.2. System Administrator with correct RBAC Roles
1.3. Bulk upload patient details with
       - Eligible Patients with GP Summary Update Pending to be sent
       - Ineligible Patients with GP Summary Update Pending to be sent</t>
    </r>
  </si>
  <si>
    <t>Bulk-3</t>
  </si>
  <si>
    <t>NME-HSDID-018</t>
  </si>
  <si>
    <t>NME-SCR-019</t>
  </si>
  <si>
    <r>
      <rPr>
        <sz val="10"/>
        <color rgb="FF000000"/>
        <rFont val="Arial"/>
        <family val="2"/>
      </rPr>
      <t xml:space="preserve">There is a </t>
    </r>
    <r>
      <rPr>
        <b/>
        <sz val="10"/>
        <color rgb="FF000000"/>
        <rFont val="Arial"/>
        <family val="2"/>
      </rPr>
      <t>risk</t>
    </r>
    <r>
      <rPr>
        <sz val="10"/>
        <color rgb="FF000000"/>
        <rFont val="Arial"/>
        <family val="2"/>
      </rPr>
      <t xml:space="preserve"> that the below</t>
    </r>
    <r>
      <rPr>
        <b/>
        <sz val="10"/>
        <color rgb="FF000000"/>
        <rFont val="Arial"/>
        <family val="2"/>
      </rPr>
      <t xml:space="preserve"> confirmation message</t>
    </r>
    <r>
      <rPr>
        <sz val="10"/>
        <color rgb="FF000000"/>
        <rFont val="Arial"/>
        <family val="2"/>
      </rPr>
      <t xml:space="preserve"> is </t>
    </r>
    <r>
      <rPr>
        <b/>
        <sz val="10"/>
        <color rgb="FF000000"/>
        <rFont val="Arial"/>
        <family val="2"/>
      </rPr>
      <t xml:space="preserve">not getting displayed </t>
    </r>
    <r>
      <rPr>
        <sz val="10"/>
        <color rgb="FF000000"/>
        <rFont val="Arial"/>
        <family val="2"/>
      </rPr>
      <t xml:space="preserve">before the </t>
    </r>
    <r>
      <rPr>
        <b/>
        <sz val="10"/>
        <color rgb="FF000000"/>
        <rFont val="Arial"/>
        <family val="2"/>
      </rPr>
      <t>bulk upload</t>
    </r>
    <r>
      <rPr>
        <sz val="10"/>
        <color rgb="FF000000"/>
        <rFont val="Arial"/>
        <family val="2"/>
      </rPr>
      <t xml:space="preserve"> is </t>
    </r>
    <r>
      <rPr>
        <b/>
        <sz val="10"/>
        <color rgb="FF000000"/>
        <rFont val="Arial"/>
        <family val="2"/>
      </rPr>
      <t>triggered</t>
    </r>
    <r>
      <rPr>
        <sz val="10"/>
        <color rgb="FF000000"/>
        <rFont val="Arial"/>
        <family val="2"/>
      </rPr>
      <t xml:space="preserve">.
</t>
    </r>
    <r>
      <rPr>
        <b/>
        <sz val="10"/>
        <color rgb="FF000000"/>
        <rFont val="Arial"/>
        <family val="2"/>
      </rPr>
      <t xml:space="preserve">"This action will manually send a GP summary update to the Summary Care Records of all eligible patients at this practice. Do you wish to proceed?" 
</t>
    </r>
    <r>
      <rPr>
        <sz val="10"/>
        <color rgb="FF000000"/>
        <rFont val="Arial"/>
        <family val="2"/>
      </rPr>
      <t xml:space="preserve">
The </t>
    </r>
    <r>
      <rPr>
        <b/>
        <sz val="10"/>
        <color rgb="FF000000"/>
        <rFont val="Arial"/>
        <family val="2"/>
      </rPr>
      <t>impact</t>
    </r>
    <r>
      <rPr>
        <sz val="10"/>
        <color rgb="FF000000"/>
        <rFont val="Arial"/>
        <family val="2"/>
      </rPr>
      <t xml:space="preserve"> is that the user was </t>
    </r>
    <r>
      <rPr>
        <b/>
        <sz val="10"/>
        <color rgb="FF000000"/>
        <rFont val="Arial"/>
        <family val="2"/>
      </rPr>
      <t>not prompted</t>
    </r>
    <r>
      <rPr>
        <sz val="10"/>
        <color rgb="FF000000"/>
        <rFont val="Arial"/>
        <family val="2"/>
      </rPr>
      <t xml:space="preserve"> with a </t>
    </r>
    <r>
      <rPr>
        <b/>
        <sz val="10"/>
        <color rgb="FF000000"/>
        <rFont val="Arial"/>
        <family val="2"/>
      </rPr>
      <t>warning</t>
    </r>
    <r>
      <rPr>
        <sz val="10"/>
        <color rgb="FF000000"/>
        <rFont val="Arial"/>
        <family val="2"/>
      </rPr>
      <t xml:space="preserve"> before </t>
    </r>
    <r>
      <rPr>
        <b/>
        <sz val="10"/>
        <color rgb="FF000000"/>
        <rFont val="Arial"/>
        <family val="2"/>
      </rPr>
      <t>performing an action</t>
    </r>
  </si>
  <si>
    <r>
      <rPr>
        <b/>
        <sz val="10"/>
        <color rgb="FF000000"/>
        <rFont val="Arial"/>
        <family val="2"/>
      </rPr>
      <t xml:space="preserve">a) </t>
    </r>
    <r>
      <rPr>
        <sz val="10"/>
        <color rgb="FF000000"/>
        <rFont val="Arial"/>
        <family val="2"/>
      </rPr>
      <t xml:space="preserve">Demonstrate that when a user triggers a bulk upload, the below confirmation message is getting displayed 
"This action will manually send a GP summary update to the Summary Care Records of all eligible patients at this practice. Do you wish to proceed?" </t>
    </r>
  </si>
  <si>
    <r>
      <rPr>
        <b/>
        <u/>
        <sz val="10"/>
        <color rgb="FF000000"/>
        <rFont val="Arial"/>
        <family val="2"/>
      </rPr>
      <t xml:space="preserve">Test data:
</t>
    </r>
    <r>
      <rPr>
        <b/>
        <sz val="10"/>
        <color rgb="FF000000"/>
        <rFont val="Arial"/>
        <family val="2"/>
      </rPr>
      <t xml:space="preserve">
</t>
    </r>
    <r>
      <rPr>
        <sz val="10"/>
        <color rgb="FF000000"/>
        <rFont val="Arial"/>
        <family val="2"/>
      </rPr>
      <t>1 .A Practice which contributes to SCR Update
2.. System Administrator with correct RBAC Roles
3. Bulk upload patient details with
       - Eligible Patients with GP Summary Update Pending to be sent
       - Ineligible Patients with GP Summary Update Pending to be sent</t>
    </r>
  </si>
  <si>
    <t>Bulk-4</t>
  </si>
  <si>
    <t>NME-HSDID-019</t>
  </si>
  <si>
    <r>
      <rPr>
        <sz val="10"/>
        <color rgb="FF000000"/>
        <rFont val="Arial"/>
        <family val="2"/>
      </rPr>
      <t xml:space="preserve">There is a </t>
    </r>
    <r>
      <rPr>
        <b/>
        <sz val="10"/>
        <color rgb="FF000000"/>
        <rFont val="Arial"/>
        <family val="2"/>
      </rPr>
      <t>risk</t>
    </r>
    <r>
      <rPr>
        <sz val="10"/>
        <color rgb="FF000000"/>
        <rFont val="Arial"/>
        <family val="2"/>
      </rPr>
      <t xml:space="preserve"> that during a </t>
    </r>
    <r>
      <rPr>
        <b/>
        <sz val="10"/>
        <color rgb="FF000000"/>
        <rFont val="Arial"/>
        <family val="2"/>
      </rPr>
      <t>Bulk Upload</t>
    </r>
    <r>
      <rPr>
        <sz val="10"/>
        <color rgb="FF000000"/>
        <rFont val="Arial"/>
        <family val="2"/>
      </rPr>
      <t xml:space="preserve"> the</t>
    </r>
    <r>
      <rPr>
        <b/>
        <sz val="10"/>
        <color rgb="FF000000"/>
        <rFont val="Arial"/>
        <family val="2"/>
      </rPr>
      <t xml:space="preserve"> author(Presentation Text) </t>
    </r>
    <r>
      <rPr>
        <sz val="10"/>
        <color rgb="FF000000"/>
        <rFont val="Arial"/>
        <family val="2"/>
      </rPr>
      <t xml:space="preserve">of the </t>
    </r>
    <r>
      <rPr>
        <b/>
        <sz val="10"/>
        <color rgb="FF000000"/>
        <rFont val="Arial"/>
        <family val="2"/>
      </rPr>
      <t>GP Summary update</t>
    </r>
    <r>
      <rPr>
        <sz val="10"/>
        <color rgb="FF000000"/>
        <rFont val="Arial"/>
        <family val="2"/>
      </rPr>
      <t xml:space="preserve"> messages do not contain '</t>
    </r>
    <r>
      <rPr>
        <b/>
        <sz val="10"/>
        <color rgb="FF000000"/>
        <rFont val="Arial"/>
        <family val="2"/>
      </rPr>
      <t xml:space="preserve">GP practice name'.
example: 
</t>
    </r>
    <r>
      <rPr>
        <sz val="10"/>
        <color rgb="FF000000"/>
        <rFont val="Arial"/>
        <family val="2"/>
      </rPr>
      <t xml:space="preserve">Created by: &lt;Practice name&gt; 
The </t>
    </r>
    <r>
      <rPr>
        <b/>
        <sz val="10"/>
        <color rgb="FF000000"/>
        <rFont val="Arial"/>
        <family val="2"/>
      </rPr>
      <t>impact</t>
    </r>
    <r>
      <rPr>
        <sz val="10"/>
        <color rgb="FF000000"/>
        <rFont val="Arial"/>
        <family val="2"/>
      </rPr>
      <t xml:space="preserve"> is that the</t>
    </r>
    <r>
      <rPr>
        <b/>
        <sz val="10"/>
        <color rgb="FF000000"/>
        <rFont val="Arial"/>
        <family val="2"/>
      </rPr>
      <t xml:space="preserve"> author elements contain something other than the GP Practice name </t>
    </r>
    <r>
      <rPr>
        <sz val="10"/>
        <color rgb="FF000000"/>
        <rFont val="Arial"/>
        <family val="2"/>
      </rPr>
      <t xml:space="preserve"> and the attribution of the SCR message is incorrect</t>
    </r>
  </si>
  <si>
    <t>The system has not correctly implemented requirements for Bulk Upload of GP Summary Updates and Author Element
[3.5 Bulk Sending of GP Summary Updates &gt; GPS.243 Bulk Sending of GP Summary Updates]
[Specification for author element and access mode &gt; 2. Bulk Upload]</t>
  </si>
  <si>
    <r>
      <rPr>
        <sz val="12"/>
        <color rgb="FF000000"/>
        <rFont val="Calibri"/>
        <family val="2"/>
        <scheme val="minor"/>
      </rPr>
      <t xml:space="preserve">a) Demonstrate that in SCR, in the case of the bulk upload, the author element is populated with GP Practice name
example: 
</t>
    </r>
    <r>
      <rPr>
        <b/>
        <sz val="12"/>
        <color rgb="FF000000"/>
        <rFont val="Calibri"/>
        <family val="2"/>
        <scheme val="minor"/>
      </rPr>
      <t xml:space="preserve">Created by: &lt;Practice name&gt; 
</t>
    </r>
    <r>
      <rPr>
        <sz val="12"/>
        <color rgb="FF000000"/>
        <rFont val="Calibri"/>
        <family val="2"/>
        <scheme val="minor"/>
      </rPr>
      <t xml:space="preserve">
b) Demonstrate that in SCR, in the case of the bulk upload, the author element is not populated with GP Practice Code
c) Validate that the correct GP Practice name is displayed as GP Practice
</t>
    </r>
  </si>
  <si>
    <r>
      <rPr>
        <b/>
        <u/>
        <sz val="10"/>
        <color rgb="FF000000"/>
        <rFont val="Arial"/>
        <family val="2"/>
      </rPr>
      <t xml:space="preserve">Test data:
</t>
    </r>
    <r>
      <rPr>
        <b/>
        <sz val="10"/>
        <color rgb="FF000000"/>
        <rFont val="Arial"/>
        <family val="2"/>
      </rPr>
      <t xml:space="preserve">
</t>
    </r>
    <r>
      <rPr>
        <sz val="10"/>
        <color rgb="FF000000"/>
        <rFont val="Arial"/>
        <family val="2"/>
      </rPr>
      <t>1. A Practice which contributes to SCR Update
2. System Administrator with correct RBAC Roles to perform Bulk Uploads
3. Bulk upload patient details with
    - Eligible Patients with GP Summary Update Pending to be sent</t>
    </r>
  </si>
  <si>
    <t>Bulk-5, [UpdateReq5-243-1], UpdateReq-6</t>
  </si>
  <si>
    <t>NME-HSDID-020</t>
  </si>
  <si>
    <t>Viewing and Printing GP Summaries - GP System</t>
  </si>
  <si>
    <r>
      <rPr>
        <sz val="10"/>
        <color rgb="FF000000"/>
        <rFont val="Arial"/>
        <family val="2"/>
      </rPr>
      <t xml:space="preserve">There is a </t>
    </r>
    <r>
      <rPr>
        <b/>
        <sz val="10"/>
        <color rgb="FF000000"/>
        <rFont val="Arial"/>
        <family val="2"/>
      </rPr>
      <t>risk</t>
    </r>
    <r>
      <rPr>
        <sz val="10"/>
        <color rgb="FF000000"/>
        <rFont val="Arial"/>
        <family val="2"/>
      </rPr>
      <t xml:space="preserve"> that during a </t>
    </r>
    <r>
      <rPr>
        <b/>
        <sz val="10"/>
        <color rgb="FF000000"/>
        <rFont val="Arial"/>
        <family val="2"/>
      </rPr>
      <t>Standard upload process of GP Summary</t>
    </r>
    <r>
      <rPr>
        <sz val="10"/>
        <color rgb="FF000000"/>
        <rFont val="Arial"/>
        <family val="2"/>
      </rPr>
      <t xml:space="preserve"> (e.g. The user makes an update to the GP Record which triggers a GP Summary Upload)</t>
    </r>
    <r>
      <rPr>
        <b/>
        <sz val="10"/>
        <color rgb="FF000000"/>
        <rFont val="Arial"/>
        <family val="2"/>
      </rPr>
      <t>,</t>
    </r>
    <r>
      <rPr>
        <sz val="10"/>
        <color rgb="FF000000"/>
        <rFont val="Arial"/>
        <family val="2"/>
      </rPr>
      <t xml:space="preserve"> the</t>
    </r>
    <r>
      <rPr>
        <b/>
        <sz val="10"/>
        <color rgb="FF000000"/>
        <rFont val="Arial"/>
        <family val="2"/>
      </rPr>
      <t xml:space="preserve"> author(Presentation Text) </t>
    </r>
    <r>
      <rPr>
        <sz val="10"/>
        <color rgb="FF000000"/>
        <rFont val="Arial"/>
        <family val="2"/>
      </rPr>
      <t xml:space="preserve">of the </t>
    </r>
    <r>
      <rPr>
        <b/>
        <sz val="10"/>
        <color rgb="FF000000"/>
        <rFont val="Arial"/>
        <family val="2"/>
      </rPr>
      <t>GP Summary update</t>
    </r>
    <r>
      <rPr>
        <sz val="10"/>
        <color rgb="FF000000"/>
        <rFont val="Arial"/>
        <family val="2"/>
      </rPr>
      <t xml:space="preserve"> message does not contain the</t>
    </r>
    <r>
      <rPr>
        <b/>
        <sz val="10"/>
        <color rgb="FF000000"/>
        <rFont val="Arial"/>
        <family val="2"/>
      </rPr>
      <t xml:space="preserve"> Created by</t>
    </r>
    <r>
      <rPr>
        <sz val="10"/>
        <color rgb="FF000000"/>
        <rFont val="Arial"/>
        <family val="2"/>
      </rPr>
      <t xml:space="preserve"> name as </t>
    </r>
    <r>
      <rPr>
        <b/>
        <sz val="10"/>
        <color rgb="FF000000"/>
        <rFont val="Arial"/>
        <family val="2"/>
      </rPr>
      <t xml:space="preserve">author-name (Name of the Smartcard Authenticated User)
E.g. </t>
    </r>
    <r>
      <rPr>
        <sz val="10"/>
        <color rgb="FF000000"/>
        <rFont val="Arial"/>
        <family val="2"/>
      </rPr>
      <t xml:space="preserve">Created By: RADFORD, Michelle (Mrs)
The </t>
    </r>
    <r>
      <rPr>
        <b/>
        <sz val="10"/>
        <color rgb="FF000000"/>
        <rFont val="Arial"/>
        <family val="2"/>
      </rPr>
      <t>impact</t>
    </r>
    <r>
      <rPr>
        <sz val="10"/>
        <color rgb="FF000000"/>
        <rFont val="Arial"/>
        <family val="2"/>
      </rPr>
      <t xml:space="preserve"> is that the</t>
    </r>
    <r>
      <rPr>
        <b/>
        <sz val="10"/>
        <color rgb="FF000000"/>
        <rFont val="Arial"/>
        <family val="2"/>
      </rPr>
      <t xml:space="preserve"> author elements contain something other than the author's name</t>
    </r>
    <r>
      <rPr>
        <sz val="10"/>
        <color rgb="FF000000"/>
        <rFont val="Arial"/>
        <family val="2"/>
      </rPr>
      <t xml:space="preserve">  and the attribution of the SCR message is incorrect</t>
    </r>
  </si>
  <si>
    <t>The system has not correctly implemented requirements for GP Summary Presentation Text Specification Refactored for SCR FHIR API v4.1 and Author Element
[GP Summary Presentation Text Specification Refactored for SCR FHIR API v4.1 &gt; Specification for Header Content of Message]
[Specification for author element and access mode &gt; 1. Standard Interaction]</t>
  </si>
  <si>
    <r>
      <rPr>
        <sz val="12"/>
        <color rgb="FF000000"/>
        <rFont val="Calibri"/>
        <family val="2"/>
        <scheme val="minor"/>
      </rPr>
      <t xml:space="preserve">a) Demonstrate that during a </t>
    </r>
    <r>
      <rPr>
        <b/>
        <sz val="12"/>
        <color rgb="FF000000"/>
        <rFont val="Calibri"/>
        <family val="2"/>
        <scheme val="minor"/>
      </rPr>
      <t xml:space="preserve">standard upload process of GP Summary </t>
    </r>
    <r>
      <rPr>
        <sz val="12"/>
        <color rgb="FF000000"/>
        <rFont val="Calibri"/>
        <family val="2"/>
        <scheme val="minor"/>
      </rPr>
      <t xml:space="preserve">(e.g. The user makes an update to the GP Record which triggers a GP Summary Upload), the </t>
    </r>
    <r>
      <rPr>
        <b/>
        <sz val="12"/>
        <color rgb="FF000000"/>
        <rFont val="Calibri"/>
        <family val="2"/>
        <scheme val="minor"/>
      </rPr>
      <t xml:space="preserve">author(Presentation Text) </t>
    </r>
    <r>
      <rPr>
        <sz val="12"/>
        <color rgb="FF000000"/>
        <rFont val="Calibri"/>
        <family val="2"/>
        <scheme val="minor"/>
      </rPr>
      <t xml:space="preserve">of the </t>
    </r>
    <r>
      <rPr>
        <b/>
        <sz val="12"/>
        <color rgb="FF000000"/>
        <rFont val="Calibri"/>
        <family val="2"/>
        <scheme val="minor"/>
      </rPr>
      <t>GP Summary update</t>
    </r>
    <r>
      <rPr>
        <sz val="12"/>
        <color rgb="FF000000"/>
        <rFont val="Calibri"/>
        <family val="2"/>
        <scheme val="minor"/>
      </rPr>
      <t xml:space="preserve"> message contain the </t>
    </r>
    <r>
      <rPr>
        <b/>
        <sz val="12"/>
        <color rgb="FF000000"/>
        <rFont val="Calibri"/>
        <family val="2"/>
        <scheme val="minor"/>
      </rPr>
      <t>Created by</t>
    </r>
    <r>
      <rPr>
        <sz val="12"/>
        <color rgb="FF000000"/>
        <rFont val="Calibri"/>
        <family val="2"/>
        <scheme val="minor"/>
      </rPr>
      <t xml:space="preserve"> name as </t>
    </r>
    <r>
      <rPr>
        <b/>
        <sz val="12"/>
        <color rgb="FF000000"/>
        <rFont val="Calibri"/>
        <family val="2"/>
        <scheme val="minor"/>
      </rPr>
      <t xml:space="preserve">author-name (Name of the Smartcard Authenticated User)
</t>
    </r>
    <r>
      <rPr>
        <sz val="12"/>
        <color rgb="FF000000"/>
        <rFont val="Calibri"/>
        <family val="2"/>
        <scheme val="minor"/>
      </rPr>
      <t>b) Validate that the</t>
    </r>
    <r>
      <rPr>
        <b/>
        <sz val="12"/>
        <color rgb="FF000000"/>
        <rFont val="Calibri"/>
        <family val="2"/>
        <scheme val="minor"/>
      </rPr>
      <t xml:space="preserve"> correct user</t>
    </r>
    <r>
      <rPr>
        <sz val="12"/>
        <color rgb="FF000000"/>
        <rFont val="Calibri"/>
        <family val="2"/>
        <scheme val="minor"/>
      </rPr>
      <t xml:space="preserve"> is displayed as </t>
    </r>
    <r>
      <rPr>
        <b/>
        <sz val="12"/>
        <color rgb="FF000000"/>
        <rFont val="Calibri"/>
        <family val="2"/>
        <scheme val="minor"/>
      </rPr>
      <t xml:space="preserve">author-name. 
</t>
    </r>
    <r>
      <rPr>
        <sz val="12"/>
        <color rgb="FF000000"/>
        <rFont val="Calibri"/>
        <family val="2"/>
        <scheme val="minor"/>
      </rPr>
      <t xml:space="preserve">
c) Ensure the format of the</t>
    </r>
    <r>
      <rPr>
        <b/>
        <sz val="12"/>
        <color rgb="FF000000"/>
        <rFont val="Calibri"/>
        <family val="2"/>
        <scheme val="minor"/>
      </rPr>
      <t xml:space="preserve"> author-name
Examples:
</t>
    </r>
    <r>
      <rPr>
        <sz val="12"/>
        <color rgb="FF000000"/>
        <rFont val="Calibri"/>
        <family val="2"/>
        <scheme val="minor"/>
      </rPr>
      <t>Created by: SURNAME, First name (Dr)
or
Created By: SURNAME, First name
Created By: RADFORD, Michelle (Mrs)
or
Created By: NICHOLLS, Teresa</t>
    </r>
  </si>
  <si>
    <r>
      <rPr>
        <b/>
        <u/>
        <sz val="10"/>
        <color rgb="FF000000"/>
        <rFont val="Arial"/>
        <family val="2"/>
      </rPr>
      <t xml:space="preserve">Test data:
</t>
    </r>
    <r>
      <rPr>
        <b/>
        <sz val="10"/>
        <color rgb="FF000000"/>
        <rFont val="Arial"/>
        <family val="2"/>
      </rPr>
      <t xml:space="preserve">a, b, c
</t>
    </r>
    <r>
      <rPr>
        <sz val="10"/>
        <color rgb="FF000000"/>
        <rFont val="Arial"/>
        <family val="2"/>
      </rPr>
      <t>1. A Practice which contributes to SCR Update
2. Smartcard Authenticated User with correct RBAC Roles to perform Uploads
3. Eligible Patients with existing SCR
4. Eligible Patients without existing SCR</t>
    </r>
  </si>
  <si>
    <r>
      <rPr>
        <sz val="10"/>
        <color rgb="FF000000"/>
        <rFont val="Arial"/>
        <family val="2"/>
      </rPr>
      <t xml:space="preserve">When a </t>
    </r>
    <r>
      <rPr>
        <b/>
        <sz val="10"/>
        <color rgb="FF000000"/>
        <rFont val="Arial"/>
        <family val="2"/>
      </rPr>
      <t>user purges the queue</t>
    </r>
    <r>
      <rPr>
        <sz val="10"/>
        <color rgb="FF000000"/>
        <rFont val="Arial"/>
        <family val="2"/>
      </rPr>
      <t xml:space="preserve"> and the </t>
    </r>
    <r>
      <rPr>
        <b/>
        <sz val="10"/>
        <color rgb="FF000000"/>
        <rFont val="Arial"/>
        <family val="2"/>
      </rPr>
      <t xml:space="preserve">SCR update </t>
    </r>
    <r>
      <rPr>
        <sz val="10"/>
        <color rgb="FF000000"/>
        <rFont val="Arial"/>
        <family val="2"/>
      </rPr>
      <t xml:space="preserve">does not already have an </t>
    </r>
    <r>
      <rPr>
        <b/>
        <sz val="10"/>
        <color rgb="FF000000"/>
        <rFont val="Arial"/>
        <family val="2"/>
      </rPr>
      <t>author,</t>
    </r>
    <r>
      <rPr>
        <sz val="10"/>
        <color rgb="FF000000"/>
        <rFont val="Arial"/>
        <family val="2"/>
      </rPr>
      <t xml:space="preserve"> there is a </t>
    </r>
    <r>
      <rPr>
        <b/>
        <sz val="10"/>
        <color rgb="FF000000"/>
        <rFont val="Arial"/>
        <family val="2"/>
      </rPr>
      <t>risk</t>
    </r>
    <r>
      <rPr>
        <sz val="10"/>
        <color rgb="FF000000"/>
        <rFont val="Arial"/>
        <family val="2"/>
      </rPr>
      <t xml:space="preserve"> that the </t>
    </r>
    <r>
      <rPr>
        <b/>
        <sz val="10"/>
        <color rgb="FF000000"/>
        <rFont val="Arial"/>
        <family val="2"/>
      </rPr>
      <t>system</t>
    </r>
    <r>
      <rPr>
        <sz val="10"/>
        <color rgb="FF000000"/>
        <rFont val="Arial"/>
        <family val="2"/>
      </rPr>
      <t xml:space="preserve"> does </t>
    </r>
    <r>
      <rPr>
        <b/>
        <sz val="10"/>
        <color rgb="FF000000"/>
        <rFont val="Arial"/>
        <family val="2"/>
      </rPr>
      <t xml:space="preserve">not set the author as  'System User'.
E.g.: Created by: System User 
</t>
    </r>
    <r>
      <rPr>
        <sz val="10"/>
        <color rgb="FF000000"/>
        <rFont val="Arial"/>
        <family val="2"/>
      </rPr>
      <t>The</t>
    </r>
    <r>
      <rPr>
        <b/>
        <sz val="10"/>
        <color rgb="FF000000"/>
        <rFont val="Arial"/>
        <family val="2"/>
      </rPr>
      <t xml:space="preserve"> impact</t>
    </r>
    <r>
      <rPr>
        <sz val="10"/>
        <color rgb="FF000000"/>
        <rFont val="Arial"/>
        <family val="2"/>
      </rPr>
      <t xml:space="preserve"> is that the</t>
    </r>
    <r>
      <rPr>
        <b/>
        <sz val="10"/>
        <color rgb="FF000000"/>
        <rFont val="Arial"/>
        <family val="2"/>
      </rPr>
      <t xml:space="preserve"> author elements </t>
    </r>
    <r>
      <rPr>
        <sz val="10"/>
        <color rgb="FF000000"/>
        <rFont val="Arial"/>
        <family val="2"/>
      </rPr>
      <t>are</t>
    </r>
    <r>
      <rPr>
        <b/>
        <sz val="10"/>
        <color rgb="FF000000"/>
        <rFont val="Arial"/>
        <family val="2"/>
      </rPr>
      <t xml:space="preserve"> not updated </t>
    </r>
    <r>
      <rPr>
        <sz val="10"/>
        <color rgb="FF000000"/>
        <rFont val="Arial"/>
        <family val="2"/>
      </rPr>
      <t>as</t>
    </r>
    <r>
      <rPr>
        <b/>
        <sz val="10"/>
        <color rgb="FF000000"/>
        <rFont val="Arial"/>
        <family val="2"/>
      </rPr>
      <t xml:space="preserve"> System User </t>
    </r>
    <r>
      <rPr>
        <sz val="10"/>
        <color rgb="FF000000"/>
        <rFont val="Arial"/>
        <family val="2"/>
      </rPr>
      <t>and attribution of the SCR message is incorrect</t>
    </r>
  </si>
  <si>
    <t>The system has not correctly implemented requirements for GP Summary Presentation Text Specification Refactored for SCR FHIR API v4.1 and Author Element
[GP Summary Presentation Text Specification Refactored for SCR FHIR API v4.1 &gt; Specification for Header Content of Message]
[Specification for author element and access mode &gt; 4. User without a smartcard]</t>
  </si>
  <si>
    <r>
      <rPr>
        <sz val="12"/>
        <color rgb="FF000000"/>
        <rFont val="Calibri"/>
        <family val="2"/>
        <scheme val="minor"/>
      </rPr>
      <t xml:space="preserve">Demonstrate that when a user purges the queue and the SCR update does not already have an author, the system automatically sets the author as  'System User'(Presentation Text).
</t>
    </r>
    <r>
      <rPr>
        <b/>
        <sz val="12"/>
        <color rgb="FF000000"/>
        <rFont val="Calibri"/>
        <family val="2"/>
        <scheme val="minor"/>
      </rPr>
      <t xml:space="preserve">E.g.: Created by: System User 
</t>
    </r>
    <r>
      <rPr>
        <sz val="12"/>
        <color rgb="FF000000"/>
        <rFont val="Calibri"/>
        <family val="2"/>
        <scheme val="minor"/>
      </rPr>
      <t xml:space="preserve">
</t>
    </r>
    <r>
      <rPr>
        <b/>
        <sz val="12"/>
        <color rgb="FF000000"/>
        <rFont val="Calibri"/>
        <family val="2"/>
        <scheme val="minor"/>
      </rPr>
      <t xml:space="preserve">Test Hints:
</t>
    </r>
    <r>
      <rPr>
        <sz val="12"/>
        <color rgb="FF000000"/>
        <rFont val="Calibri"/>
        <family val="2"/>
        <scheme val="minor"/>
      </rPr>
      <t xml:space="preserve">A user without Smartcard make changes to GP Record and sends a GP Summary Update(e.g. Locum Doctor). The Record will stay in Queue. When an Authenticated user logs in and purges the Queue, the GP Summary update will be sent.
</t>
    </r>
  </si>
  <si>
    <r>
      <rPr>
        <b/>
        <u/>
        <sz val="10"/>
        <color rgb="FF000000"/>
        <rFont val="Arial"/>
        <family val="2"/>
      </rPr>
      <t xml:space="preserve">Test data:
</t>
    </r>
    <r>
      <rPr>
        <b/>
        <sz val="10"/>
        <color rgb="FF000000"/>
        <rFont val="Arial"/>
        <family val="2"/>
      </rPr>
      <t xml:space="preserve">
</t>
    </r>
    <r>
      <rPr>
        <sz val="10"/>
        <color rgb="FF000000"/>
        <rFont val="Arial"/>
        <family val="2"/>
      </rPr>
      <t>1. A Practice which contributes to SCR Update
2. User without a Smartcard who triggers the GP Summary Updates that reside in the pending queue.
3. Authenticated user with correct RBAC Permissions who purges the queue.</t>
    </r>
  </si>
  <si>
    <t>NME-SCR-021</t>
  </si>
  <si>
    <r>
      <t xml:space="preserve">There is a </t>
    </r>
    <r>
      <rPr>
        <b/>
        <sz val="10"/>
        <rFont val="Arial"/>
        <family val="2"/>
      </rPr>
      <t>risk</t>
    </r>
    <r>
      <rPr>
        <sz val="10"/>
        <rFont val="Arial"/>
        <family val="2"/>
      </rPr>
      <t xml:space="preserve"> that the system administrator cannot start the Bulk upload process</t>
    </r>
    <r>
      <rPr>
        <b/>
        <sz val="10"/>
        <rFont val="Arial"/>
        <family val="2"/>
      </rPr>
      <t xml:space="preserve"> immediately.</t>
    </r>
    <r>
      <rPr>
        <sz val="10"/>
        <rFont val="Arial"/>
        <family val="2"/>
      </rPr>
      <t xml:space="preserve">
The </t>
    </r>
    <r>
      <rPr>
        <b/>
        <sz val="10"/>
        <rFont val="Arial"/>
        <family val="2"/>
      </rPr>
      <t>impact</t>
    </r>
    <r>
      <rPr>
        <sz val="10"/>
        <rFont val="Arial"/>
        <family val="2"/>
      </rPr>
      <t xml:space="preserve"> is that the </t>
    </r>
    <r>
      <rPr>
        <b/>
        <sz val="10"/>
        <rFont val="Arial"/>
        <family val="2"/>
      </rPr>
      <t>upload</t>
    </r>
    <r>
      <rPr>
        <sz val="10"/>
        <rFont val="Arial"/>
        <family val="2"/>
      </rPr>
      <t xml:space="preserve"> has</t>
    </r>
    <r>
      <rPr>
        <b/>
        <sz val="10"/>
        <rFont val="Arial"/>
        <family val="2"/>
      </rPr>
      <t xml:space="preserve"> not begun</t>
    </r>
    <r>
      <rPr>
        <sz val="10"/>
        <rFont val="Arial"/>
        <family val="2"/>
      </rPr>
      <t xml:space="preserve"> as expected</t>
    </r>
  </si>
  <si>
    <t>The system has not correctly implemented requirements for Bulk Upload of GP Summary Updates
[3.5 Bulk Sending of GP Summary Updates &gt; GPS.280 Starting a Bulk Upload of GP Summary Updates]</t>
  </si>
  <si>
    <r>
      <rPr>
        <b/>
        <sz val="10"/>
        <color theme="1"/>
        <rFont val="Arial"/>
        <family val="2"/>
      </rPr>
      <t xml:space="preserve">a) </t>
    </r>
    <r>
      <rPr>
        <sz val="10"/>
        <color theme="1"/>
        <rFont val="Arial"/>
        <family val="2"/>
      </rPr>
      <t>Demonstrate that the system administrator can start the Bulk upload process immediately.</t>
    </r>
  </si>
  <si>
    <r>
      <rPr>
        <b/>
        <u/>
        <sz val="10"/>
        <color theme="1"/>
        <rFont val="Arial"/>
        <family val="2"/>
      </rPr>
      <t xml:space="preserve">Test data:
</t>
    </r>
    <r>
      <rPr>
        <b/>
        <sz val="10"/>
        <color theme="1"/>
        <rFont val="Arial"/>
        <family val="2"/>
      </rPr>
      <t xml:space="preserve">
</t>
    </r>
    <r>
      <rPr>
        <sz val="10"/>
        <color theme="1"/>
        <rFont val="Arial"/>
        <family val="2"/>
      </rPr>
      <t>1. A Practice which contributes to SCR Update
2. System Administrator with correct RBAC Roles to perform Bulk Uploads
3. Bulk upload patient details with
    - Eligible Patients with GP Summary Update Pending to be sent
    - Ineligible Patients with GP Summary Update Pending to be sent</t>
    </r>
  </si>
  <si>
    <t>GPS.280 Starting a Bulk Upload of GP Summary Updates</t>
  </si>
  <si>
    <t>Bulk-7</t>
  </si>
  <si>
    <t>NME-HSDID-021</t>
  </si>
  <si>
    <t>NME-SCR-022</t>
  </si>
  <si>
    <r>
      <t xml:space="preserve">There is a </t>
    </r>
    <r>
      <rPr>
        <b/>
        <sz val="10"/>
        <rFont val="Arial"/>
        <family val="2"/>
      </rPr>
      <t>risk</t>
    </r>
    <r>
      <rPr>
        <sz val="10"/>
        <rFont val="Arial"/>
        <family val="2"/>
      </rPr>
      <t xml:space="preserve"> that the </t>
    </r>
    <r>
      <rPr>
        <b/>
        <sz val="10"/>
        <rFont val="Arial"/>
        <family val="2"/>
      </rPr>
      <t>ability</t>
    </r>
    <r>
      <rPr>
        <sz val="10"/>
        <rFont val="Arial"/>
        <family val="2"/>
      </rPr>
      <t xml:space="preserve"> to perform </t>
    </r>
    <r>
      <rPr>
        <b/>
        <sz val="10"/>
        <rFont val="Arial"/>
        <family val="2"/>
      </rPr>
      <t>ad-hoc SCR Bulk upload</t>
    </r>
    <r>
      <rPr>
        <sz val="10"/>
        <rFont val="Arial"/>
        <family val="2"/>
      </rPr>
      <t xml:space="preserve"> is </t>
    </r>
    <r>
      <rPr>
        <b/>
        <sz val="10"/>
        <rFont val="Arial"/>
        <family val="2"/>
      </rPr>
      <t>not available</t>
    </r>
    <r>
      <rPr>
        <sz val="10"/>
        <rFont val="Arial"/>
        <family val="2"/>
      </rPr>
      <t xml:space="preserve">
The </t>
    </r>
    <r>
      <rPr>
        <b/>
        <sz val="10"/>
        <rFont val="Arial"/>
        <family val="2"/>
      </rPr>
      <t>impact</t>
    </r>
    <r>
      <rPr>
        <sz val="10"/>
        <rFont val="Arial"/>
        <family val="2"/>
      </rPr>
      <t xml:space="preserve"> is that the user is</t>
    </r>
    <r>
      <rPr>
        <b/>
        <sz val="10"/>
        <rFont val="Arial"/>
        <family val="2"/>
      </rPr>
      <t xml:space="preserve"> not able </t>
    </r>
    <r>
      <rPr>
        <sz val="10"/>
        <rFont val="Arial"/>
        <family val="2"/>
      </rPr>
      <t xml:space="preserve">to perform the </t>
    </r>
    <r>
      <rPr>
        <b/>
        <sz val="10"/>
        <rFont val="Arial"/>
        <family val="2"/>
      </rPr>
      <t>upload</t>
    </r>
    <r>
      <rPr>
        <sz val="10"/>
        <rFont val="Arial"/>
        <family val="2"/>
      </rPr>
      <t xml:space="preserve"> </t>
    </r>
    <r>
      <rPr>
        <b/>
        <sz val="10"/>
        <rFont val="Arial"/>
        <family val="2"/>
      </rPr>
      <t>when required</t>
    </r>
  </si>
  <si>
    <t>Ad hoc upload functionality is not enabled or available
[3.5 Bulk Sending of GP Summary Updates &gt; GPS.281 Stopping and Restarting the Bulk Sending of GP Summary Updates]</t>
  </si>
  <si>
    <r>
      <rPr>
        <b/>
        <sz val="10"/>
        <color theme="1"/>
        <rFont val="Arial"/>
        <family val="2"/>
      </rPr>
      <t xml:space="preserve">a) </t>
    </r>
    <r>
      <rPr>
        <sz val="10"/>
        <color theme="1"/>
        <rFont val="Arial"/>
        <family val="2"/>
      </rPr>
      <t>Demonstrate that the user is able to perform ad-hoc SCR Bulk upload at any point of time</t>
    </r>
  </si>
  <si>
    <t>GPS.281 Stopping and Restarting the Bulk Sending of GP Summary Updates</t>
  </si>
  <si>
    <t>Bulk-7.1</t>
  </si>
  <si>
    <t>NME-HSDID-022</t>
  </si>
  <si>
    <t>NME-SCR-023</t>
  </si>
  <si>
    <r>
      <t xml:space="preserve">There is a </t>
    </r>
    <r>
      <rPr>
        <b/>
        <sz val="10"/>
        <rFont val="Arial"/>
        <family val="2"/>
      </rPr>
      <t>risk</t>
    </r>
    <r>
      <rPr>
        <sz val="10"/>
        <rFont val="Arial"/>
        <family val="2"/>
      </rPr>
      <t xml:space="preserve"> that the</t>
    </r>
    <r>
      <rPr>
        <b/>
        <sz val="10"/>
        <rFont val="Arial"/>
        <family val="2"/>
      </rPr>
      <t xml:space="preserve"> scheduled(today or any future dates)</t>
    </r>
    <r>
      <rPr>
        <sz val="10"/>
        <rFont val="Arial"/>
        <family val="2"/>
      </rPr>
      <t xml:space="preserve"> "</t>
    </r>
    <r>
      <rPr>
        <b/>
        <sz val="10"/>
        <rFont val="Arial"/>
        <family val="2"/>
      </rPr>
      <t>Bulk upload</t>
    </r>
    <r>
      <rPr>
        <sz val="10"/>
        <rFont val="Arial"/>
        <family val="2"/>
      </rPr>
      <t xml:space="preserve">" may </t>
    </r>
    <r>
      <rPr>
        <b/>
        <sz val="10"/>
        <rFont val="Arial"/>
        <family val="2"/>
      </rPr>
      <t>not begin</t>
    </r>
    <r>
      <rPr>
        <sz val="10"/>
        <rFont val="Arial"/>
        <family val="2"/>
      </rPr>
      <t xml:space="preserve"> on the</t>
    </r>
    <r>
      <rPr>
        <b/>
        <sz val="10"/>
        <rFont val="Arial"/>
        <family val="2"/>
      </rPr>
      <t xml:space="preserve"> exact date and time</t>
    </r>
    <r>
      <rPr>
        <sz val="10"/>
        <rFont val="Arial"/>
        <family val="2"/>
      </rPr>
      <t xml:space="preserve">.
The </t>
    </r>
    <r>
      <rPr>
        <b/>
        <sz val="10"/>
        <rFont val="Arial"/>
        <family val="2"/>
      </rPr>
      <t>impact</t>
    </r>
    <r>
      <rPr>
        <sz val="10"/>
        <rFont val="Arial"/>
        <family val="2"/>
      </rPr>
      <t xml:space="preserve"> is that the bulk upload doesn't run when expected.</t>
    </r>
  </si>
  <si>
    <t>Scheduling functionality is not enabled or available
[3.5 Bulk Sending of GP Summary Updates &gt; GPS.280 Starting a Bulk Upload of GP Summary Updates]</t>
  </si>
  <si>
    <r>
      <rPr>
        <b/>
        <sz val="10"/>
        <color theme="1"/>
        <rFont val="Arial"/>
        <family val="2"/>
      </rPr>
      <t xml:space="preserve">a) </t>
    </r>
    <r>
      <rPr>
        <sz val="10"/>
        <color theme="1"/>
        <rFont val="Arial"/>
        <family val="2"/>
      </rPr>
      <t xml:space="preserve">Demonstrate that the scheduled(today or any future dates) "Bulk upload" begins on the exact date and time scheduled. </t>
    </r>
  </si>
  <si>
    <t>Bulk-8</t>
  </si>
  <si>
    <t>NME-HSDID-023</t>
  </si>
  <si>
    <t>NME-SCR-024</t>
  </si>
  <si>
    <r>
      <t xml:space="preserve">There is a </t>
    </r>
    <r>
      <rPr>
        <b/>
        <sz val="10"/>
        <rFont val="Arial"/>
        <family val="2"/>
      </rPr>
      <t>risk</t>
    </r>
    <r>
      <rPr>
        <sz val="10"/>
        <rFont val="Arial"/>
        <family val="2"/>
      </rPr>
      <t xml:space="preserve"> that the </t>
    </r>
    <r>
      <rPr>
        <b/>
        <sz val="10"/>
        <rFont val="Arial"/>
        <family val="2"/>
      </rPr>
      <t>Bulk upload</t>
    </r>
    <r>
      <rPr>
        <sz val="10"/>
        <rFont val="Arial"/>
        <family val="2"/>
      </rPr>
      <t xml:space="preserve"> begins as per </t>
    </r>
    <r>
      <rPr>
        <b/>
        <sz val="10"/>
        <rFont val="Arial"/>
        <family val="2"/>
      </rPr>
      <t>scheduled</t>
    </r>
    <r>
      <rPr>
        <sz val="10"/>
        <rFont val="Arial"/>
        <family val="2"/>
      </rPr>
      <t>(</t>
    </r>
    <r>
      <rPr>
        <b/>
        <sz val="10"/>
        <rFont val="Arial"/>
        <family val="2"/>
      </rPr>
      <t>today or any future dates</t>
    </r>
    <r>
      <rPr>
        <sz val="10"/>
        <rFont val="Arial"/>
        <family val="2"/>
      </rPr>
      <t xml:space="preserve">) date when the </t>
    </r>
    <r>
      <rPr>
        <b/>
        <sz val="10"/>
        <rFont val="Arial"/>
        <family val="2"/>
      </rPr>
      <t>Switch</t>
    </r>
    <r>
      <rPr>
        <sz val="10"/>
        <rFont val="Arial"/>
        <family val="2"/>
      </rPr>
      <t xml:space="preserve"> is </t>
    </r>
    <r>
      <rPr>
        <b/>
        <sz val="10"/>
        <rFont val="Arial"/>
        <family val="2"/>
      </rPr>
      <t>Off</t>
    </r>
    <r>
      <rPr>
        <sz val="10"/>
        <rFont val="Arial"/>
        <family val="2"/>
      </rPr>
      <t xml:space="preserve">
The </t>
    </r>
    <r>
      <rPr>
        <b/>
        <sz val="10"/>
        <rFont val="Arial"/>
        <family val="2"/>
      </rPr>
      <t>Impact</t>
    </r>
    <r>
      <rPr>
        <sz val="10"/>
        <rFont val="Arial"/>
        <family val="2"/>
      </rPr>
      <t xml:space="preserve"> is that GP Summary updates are sent when they shouldn't be.</t>
    </r>
  </si>
  <si>
    <r>
      <rPr>
        <b/>
        <sz val="10"/>
        <color theme="1"/>
        <rFont val="Arial"/>
        <family val="2"/>
      </rPr>
      <t xml:space="preserve">a) </t>
    </r>
    <r>
      <rPr>
        <sz val="10"/>
        <color theme="1"/>
        <rFont val="Arial"/>
        <family val="2"/>
      </rPr>
      <t>Demonstrate that the scheduled(today or any future dates) "Bulk upload" does not begin when the switch is off.</t>
    </r>
  </si>
  <si>
    <t>Bulk-9</t>
  </si>
  <si>
    <t>NME-HSDID-024</t>
  </si>
  <si>
    <t>NME-SCR-025</t>
  </si>
  <si>
    <r>
      <rPr>
        <sz val="10"/>
        <color rgb="FF000000"/>
        <rFont val="Arial"/>
        <family val="2"/>
      </rPr>
      <t xml:space="preserve">There is a </t>
    </r>
    <r>
      <rPr>
        <b/>
        <sz val="10"/>
        <color rgb="FF000000"/>
        <rFont val="Arial"/>
        <family val="2"/>
      </rPr>
      <t>risk</t>
    </r>
    <r>
      <rPr>
        <sz val="10"/>
        <color rgb="FF000000"/>
        <rFont val="Arial"/>
        <family val="2"/>
      </rPr>
      <t xml:space="preserve"> that there might be </t>
    </r>
    <r>
      <rPr>
        <b/>
        <sz val="10"/>
        <color rgb="FF000000"/>
        <rFont val="Arial"/>
        <family val="2"/>
      </rPr>
      <t xml:space="preserve">loss </t>
    </r>
    <r>
      <rPr>
        <sz val="10"/>
        <color rgb="FF000000"/>
        <rFont val="Arial"/>
        <family val="2"/>
      </rPr>
      <t xml:space="preserve">or </t>
    </r>
    <r>
      <rPr>
        <b/>
        <sz val="10"/>
        <color rgb="FF000000"/>
        <rFont val="Arial"/>
        <family val="2"/>
      </rPr>
      <t xml:space="preserve">duplicate </t>
    </r>
    <r>
      <rPr>
        <sz val="10"/>
        <color rgb="FF000000"/>
        <rFont val="Arial"/>
        <family val="2"/>
      </rPr>
      <t xml:space="preserve">or </t>
    </r>
    <r>
      <rPr>
        <b/>
        <sz val="10"/>
        <color rgb="FF000000"/>
        <rFont val="Arial"/>
        <family val="2"/>
      </rPr>
      <t>data</t>
    </r>
    <r>
      <rPr>
        <sz val="10"/>
        <color rgb="FF000000"/>
        <rFont val="Arial"/>
        <family val="2"/>
      </rPr>
      <t xml:space="preserve"> </t>
    </r>
    <r>
      <rPr>
        <b/>
        <sz val="10"/>
        <color rgb="FF000000"/>
        <rFont val="Arial"/>
        <family val="2"/>
      </rPr>
      <t>corruption of</t>
    </r>
    <r>
      <rPr>
        <sz val="10"/>
        <color rgb="FF000000"/>
        <rFont val="Arial"/>
        <family val="2"/>
      </rPr>
      <t xml:space="preserve"> </t>
    </r>
    <r>
      <rPr>
        <b/>
        <sz val="10"/>
        <color rgb="FF000000"/>
        <rFont val="Arial"/>
        <family val="2"/>
      </rPr>
      <t xml:space="preserve">GP Summaries </t>
    </r>
    <r>
      <rPr>
        <sz val="10"/>
        <color rgb="FF000000"/>
        <rFont val="Arial"/>
        <family val="2"/>
      </rPr>
      <t xml:space="preserve">when the user </t>
    </r>
    <r>
      <rPr>
        <b/>
        <sz val="10"/>
        <color rgb="FF000000"/>
        <rFont val="Arial"/>
        <family val="2"/>
      </rPr>
      <t>terminates</t>
    </r>
    <r>
      <rPr>
        <sz val="10"/>
        <color rgb="FF000000"/>
        <rFont val="Arial"/>
        <family val="2"/>
      </rPr>
      <t xml:space="preserve"> the</t>
    </r>
    <r>
      <rPr>
        <b/>
        <sz val="10"/>
        <color rgb="FF000000"/>
        <rFont val="Arial"/>
        <family val="2"/>
      </rPr>
      <t xml:space="preserve"> bulk upload process</t>
    </r>
    <r>
      <rPr>
        <sz val="10"/>
        <color rgb="FF000000"/>
        <rFont val="Arial"/>
        <family val="2"/>
      </rPr>
      <t xml:space="preserve"> and </t>
    </r>
    <r>
      <rPr>
        <b/>
        <sz val="10"/>
        <color rgb="FF000000"/>
        <rFont val="Arial"/>
        <family val="2"/>
      </rPr>
      <t xml:space="preserve">restarts the bulk upload
</t>
    </r>
    <r>
      <rPr>
        <sz val="10"/>
        <color rgb="FF000000"/>
        <rFont val="Arial"/>
        <family val="2"/>
      </rPr>
      <t xml:space="preserve">
The possible </t>
    </r>
    <r>
      <rPr>
        <b/>
        <sz val="10"/>
        <color rgb="FF000000"/>
        <rFont val="Arial"/>
        <family val="2"/>
      </rPr>
      <t>impacts</t>
    </r>
    <r>
      <rPr>
        <sz val="10"/>
        <color rgb="FF000000"/>
        <rFont val="Arial"/>
        <family val="2"/>
      </rPr>
      <t xml:space="preserve"> are,
1. </t>
    </r>
    <r>
      <rPr>
        <b/>
        <sz val="10"/>
        <color rgb="FF000000"/>
        <rFont val="Arial"/>
        <family val="2"/>
      </rPr>
      <t>abnormal</t>
    </r>
    <r>
      <rPr>
        <sz val="10"/>
        <color rgb="FF000000"/>
        <rFont val="Arial"/>
        <family val="2"/>
      </rPr>
      <t xml:space="preserve"> termination leading to </t>
    </r>
    <r>
      <rPr>
        <b/>
        <sz val="10"/>
        <color rgb="FF000000"/>
        <rFont val="Arial"/>
        <family val="2"/>
      </rPr>
      <t xml:space="preserve">loss </t>
    </r>
    <r>
      <rPr>
        <sz val="10"/>
        <color rgb="FF000000"/>
        <rFont val="Arial"/>
        <family val="2"/>
      </rPr>
      <t>of GP Summary.
2. A GP Summary was p</t>
    </r>
    <r>
      <rPr>
        <b/>
        <sz val="10"/>
        <color rgb="FF000000"/>
        <rFont val="Arial"/>
        <family val="2"/>
      </rPr>
      <t>ushed multiple times</t>
    </r>
    <r>
      <rPr>
        <sz val="10"/>
        <color rgb="FF000000"/>
        <rFont val="Arial"/>
        <family val="2"/>
      </rPr>
      <t xml:space="preserve"> to the </t>
    </r>
    <r>
      <rPr>
        <b/>
        <sz val="10"/>
        <color rgb="FF000000"/>
        <rFont val="Arial"/>
        <family val="2"/>
      </rPr>
      <t>server</t>
    </r>
    <r>
      <rPr>
        <sz val="10"/>
        <color rgb="FF000000"/>
        <rFont val="Arial"/>
        <family val="2"/>
      </rPr>
      <t xml:space="preserve"> leading</t>
    </r>
    <r>
      <rPr>
        <b/>
        <sz val="10"/>
        <color rgb="FF000000"/>
        <rFont val="Arial"/>
        <family val="2"/>
      </rPr>
      <t xml:space="preserve"> to duplicating </t>
    </r>
    <r>
      <rPr>
        <sz val="10"/>
        <color rgb="FF000000"/>
        <rFont val="Arial"/>
        <family val="2"/>
      </rPr>
      <t>of the GP Summary.
3.</t>
    </r>
    <r>
      <rPr>
        <b/>
        <sz val="10"/>
        <color rgb="FF000000"/>
        <rFont val="Arial"/>
        <family val="2"/>
      </rPr>
      <t xml:space="preserve"> abnormal </t>
    </r>
    <r>
      <rPr>
        <sz val="10"/>
        <color rgb="FF000000"/>
        <rFont val="Arial"/>
        <family val="2"/>
      </rPr>
      <t>termination</t>
    </r>
    <r>
      <rPr>
        <b/>
        <sz val="10"/>
        <color rgb="FF000000"/>
        <rFont val="Arial"/>
        <family val="2"/>
      </rPr>
      <t xml:space="preserve"> </t>
    </r>
    <r>
      <rPr>
        <sz val="10"/>
        <color rgb="FF000000"/>
        <rFont val="Arial"/>
        <family val="2"/>
      </rPr>
      <t>leading to</t>
    </r>
    <r>
      <rPr>
        <b/>
        <sz val="10"/>
        <color rgb="FF000000"/>
        <rFont val="Arial"/>
        <family val="2"/>
      </rPr>
      <t xml:space="preserve"> corruption </t>
    </r>
    <r>
      <rPr>
        <sz val="10"/>
        <color rgb="FF000000"/>
        <rFont val="Arial"/>
        <family val="2"/>
      </rPr>
      <t>of GP Summary.</t>
    </r>
  </si>
  <si>
    <r>
      <rPr>
        <b/>
        <sz val="10"/>
        <color rgb="FF000000"/>
        <rFont val="Arial"/>
        <family val="2"/>
      </rPr>
      <t xml:space="preserve">a) </t>
    </r>
    <r>
      <rPr>
        <sz val="10"/>
        <color rgb="FF000000"/>
        <rFont val="Arial"/>
        <family val="2"/>
      </rPr>
      <t>Demonstrate that the GP Summary Update works perfectly when the user terminates the bulk upload process and the user is able to restart the bulk upload which doesn’t lead to loss or duplicate or data corruption of GP Summaries</t>
    </r>
  </si>
  <si>
    <r>
      <rPr>
        <b/>
        <u/>
        <sz val="10"/>
        <color rgb="FF000000"/>
        <rFont val="Arial"/>
        <family val="2"/>
      </rPr>
      <t xml:space="preserve">Test data:
</t>
    </r>
    <r>
      <rPr>
        <b/>
        <sz val="10"/>
        <color rgb="FF000000"/>
        <rFont val="Arial"/>
        <family val="2"/>
      </rPr>
      <t xml:space="preserve">
</t>
    </r>
    <r>
      <rPr>
        <sz val="10"/>
        <color rgb="FF000000"/>
        <rFont val="Arial"/>
        <family val="2"/>
      </rPr>
      <t>1. A Practice which contributes to SCR Update
2. System Administrator with correct RBAC Roles to perform Bulk Uploads
3. Bulk upload patient details with
    - Eligible Patients with GP Summary Update Pending to be sent
    - Ineligible Patients with GP Summary Update Pending to be sent</t>
    </r>
  </si>
  <si>
    <t>Bulk-10</t>
  </si>
  <si>
    <t>NME-HSDID-025</t>
  </si>
  <si>
    <t>NME-SCR-026</t>
  </si>
  <si>
    <r>
      <rPr>
        <sz val="10"/>
        <color rgb="FF000000"/>
        <rFont val="Arial"/>
        <family val="2"/>
      </rPr>
      <t xml:space="preserve">Once the </t>
    </r>
    <r>
      <rPr>
        <b/>
        <sz val="10"/>
        <color rgb="FF000000"/>
        <rFont val="Arial"/>
        <family val="2"/>
      </rPr>
      <t>Bulk upload is completed</t>
    </r>
    <r>
      <rPr>
        <sz val="10"/>
        <color rgb="FF000000"/>
        <rFont val="Arial"/>
        <family val="2"/>
      </rPr>
      <t xml:space="preserve"> there is a </t>
    </r>
    <r>
      <rPr>
        <b/>
        <sz val="10"/>
        <color rgb="FF000000"/>
        <rFont val="Arial"/>
        <family val="2"/>
      </rPr>
      <t xml:space="preserve">risk </t>
    </r>
    <r>
      <rPr>
        <sz val="10"/>
        <color rgb="FF000000"/>
        <rFont val="Arial"/>
        <family val="2"/>
      </rPr>
      <t xml:space="preserve">that it's </t>
    </r>
    <r>
      <rPr>
        <b/>
        <sz val="10"/>
        <color rgb="FF000000"/>
        <rFont val="Arial"/>
        <family val="2"/>
      </rPr>
      <t>not possible to run</t>
    </r>
    <r>
      <rPr>
        <sz val="10"/>
        <color rgb="FF000000"/>
        <rFont val="Arial"/>
        <family val="2"/>
      </rPr>
      <t xml:space="preserve"> it again at</t>
    </r>
    <r>
      <rPr>
        <b/>
        <sz val="10"/>
        <color rgb="FF000000"/>
        <rFont val="Arial"/>
        <family val="2"/>
      </rPr>
      <t xml:space="preserve"> any time (from the start)</t>
    </r>
    <r>
      <rPr>
        <sz val="10"/>
        <color rgb="FF000000"/>
        <rFont val="Arial"/>
        <family val="2"/>
      </rPr>
      <t xml:space="preserve"> for the </t>
    </r>
    <r>
      <rPr>
        <b/>
        <sz val="10"/>
        <color rgb="FF000000"/>
        <rFont val="Arial"/>
        <family val="2"/>
      </rPr>
      <t>whole practice</t>
    </r>
    <r>
      <rPr>
        <sz val="10"/>
        <color rgb="FF000000"/>
        <rFont val="Arial"/>
        <family val="2"/>
      </rPr>
      <t xml:space="preserve">.
The </t>
    </r>
    <r>
      <rPr>
        <b/>
        <sz val="10"/>
        <color rgb="FF000000"/>
        <rFont val="Arial"/>
        <family val="2"/>
      </rPr>
      <t>impact</t>
    </r>
    <r>
      <rPr>
        <sz val="10"/>
        <color rgb="FF000000"/>
        <rFont val="Arial"/>
        <family val="2"/>
      </rPr>
      <t xml:space="preserve"> is that the user is</t>
    </r>
    <r>
      <rPr>
        <b/>
        <sz val="10"/>
        <color rgb="FF000000"/>
        <rFont val="Arial"/>
        <family val="2"/>
      </rPr>
      <t xml:space="preserve"> not able to run another bulk upload </t>
    </r>
    <r>
      <rPr>
        <sz val="10"/>
        <color rgb="FF000000"/>
        <rFont val="Arial"/>
        <family val="2"/>
      </rPr>
      <t>as desired</t>
    </r>
  </si>
  <si>
    <t>The system has not correctly implemented requirements for initial upload of GP summaries
[3.5 Bulk Sending of GP Summary Updates &gt; GPS.280 Starting a Bulk Upload of GP Summary Updates]</t>
  </si>
  <si>
    <r>
      <rPr>
        <b/>
        <sz val="10"/>
        <color theme="1"/>
        <rFont val="Arial"/>
        <family val="2"/>
      </rPr>
      <t xml:space="preserve">a) </t>
    </r>
    <r>
      <rPr>
        <sz val="10"/>
        <color theme="1"/>
        <rFont val="Arial"/>
        <family val="2"/>
      </rPr>
      <t>Demonstrate that after the Bulk GP Summary Update, the user is able to run it again at any time (from the start) for the whole practice.</t>
    </r>
  </si>
  <si>
    <r>
      <rPr>
        <b/>
        <u/>
        <sz val="10"/>
        <color rgb="FF000000"/>
        <rFont val="Arial"/>
        <family val="2"/>
      </rPr>
      <t xml:space="preserve">Test data:
</t>
    </r>
    <r>
      <rPr>
        <b/>
        <sz val="10"/>
        <color rgb="FF000000"/>
        <rFont val="Arial"/>
        <family val="2"/>
      </rPr>
      <t xml:space="preserve">
</t>
    </r>
    <r>
      <rPr>
        <sz val="10"/>
        <color rgb="FF000000"/>
        <rFont val="Arial"/>
        <family val="2"/>
      </rPr>
      <t>1. System Administrator with correct RBAC Roles to perform Bulk Uploads
2. Bulk upload patient details with
    - Eligible Patients with GP Summary Update Pending to be sent
    - Ineligible Patients with GP Summary Update Pending to be sent</t>
    </r>
  </si>
  <si>
    <t>Bulk-11</t>
  </si>
  <si>
    <t>NME-HSDID-026</t>
  </si>
  <si>
    <t>NME-SCR-027</t>
  </si>
  <si>
    <t>SCR Bulk Upload – Non-Functional</t>
  </si>
  <si>
    <r>
      <t xml:space="preserve">There is a </t>
    </r>
    <r>
      <rPr>
        <b/>
        <sz val="10"/>
        <rFont val="Arial"/>
        <family val="2"/>
      </rPr>
      <t>risk</t>
    </r>
    <r>
      <rPr>
        <sz val="10"/>
        <rFont val="Arial"/>
        <family val="2"/>
      </rPr>
      <t xml:space="preserve"> that the </t>
    </r>
    <r>
      <rPr>
        <b/>
        <sz val="10"/>
        <rFont val="Arial"/>
        <family val="2"/>
      </rPr>
      <t xml:space="preserve">user </t>
    </r>
    <r>
      <rPr>
        <sz val="10"/>
        <rFont val="Arial"/>
        <family val="2"/>
      </rPr>
      <t xml:space="preserve">is </t>
    </r>
    <r>
      <rPr>
        <b/>
        <sz val="10"/>
        <rFont val="Arial"/>
        <family val="2"/>
      </rPr>
      <t>not able</t>
    </r>
    <r>
      <rPr>
        <sz val="10"/>
        <rFont val="Arial"/>
        <family val="2"/>
      </rPr>
      <t xml:space="preserve"> to Bulk upload a minimum of </t>
    </r>
    <r>
      <rPr>
        <b/>
        <sz val="10"/>
        <rFont val="Arial"/>
        <family val="2"/>
      </rPr>
      <t>10,000 records per hour during non-peak hours.
Note: peak hours: 7:30 AM - 8:30 AM</t>
    </r>
    <r>
      <rPr>
        <sz val="10"/>
        <rFont val="Arial"/>
        <family val="2"/>
      </rPr>
      <t xml:space="preserve">
The </t>
    </r>
    <r>
      <rPr>
        <b/>
        <sz val="10"/>
        <rFont val="Arial"/>
        <family val="2"/>
      </rPr>
      <t>impact</t>
    </r>
    <r>
      <rPr>
        <sz val="10"/>
        <rFont val="Arial"/>
        <family val="2"/>
      </rPr>
      <t xml:space="preserve"> is that the </t>
    </r>
    <r>
      <rPr>
        <b/>
        <sz val="10"/>
        <rFont val="Arial"/>
        <family val="2"/>
      </rPr>
      <t>performance issue</t>
    </r>
    <r>
      <rPr>
        <sz val="10"/>
        <rFont val="Arial"/>
        <family val="2"/>
      </rPr>
      <t xml:space="preserve"> is observed in </t>
    </r>
    <r>
      <rPr>
        <b/>
        <sz val="10"/>
        <rFont val="Arial"/>
        <family val="2"/>
      </rPr>
      <t>perception</t>
    </r>
    <r>
      <rPr>
        <sz val="10"/>
        <rFont val="Arial"/>
        <family val="2"/>
      </rPr>
      <t xml:space="preserve"> to </t>
    </r>
    <r>
      <rPr>
        <b/>
        <sz val="10"/>
        <rFont val="Arial"/>
        <family val="2"/>
      </rPr>
      <t>upload records</t>
    </r>
  </si>
  <si>
    <t>The system has not correctly implemented requirements for Bulk Upload of GP Summary Updates
[3.5 Bulk Sending of GP Summary Updates &gt; GPS.282 Bulk Sending of GP Summary Updates Upload Rate]</t>
  </si>
  <si>
    <r>
      <rPr>
        <b/>
        <sz val="10"/>
        <color theme="1"/>
        <rFont val="Arial"/>
        <family val="2"/>
      </rPr>
      <t xml:space="preserve">a) </t>
    </r>
    <r>
      <rPr>
        <sz val="10"/>
        <color theme="1"/>
        <rFont val="Arial"/>
        <family val="2"/>
      </rPr>
      <t xml:space="preserve">Demonstrate that during the Bulk GP Summary Upload, a minimum of 10,000 records are uploaded per hour
</t>
    </r>
    <r>
      <rPr>
        <b/>
        <sz val="10"/>
        <color theme="1"/>
        <rFont val="Arial"/>
        <family val="2"/>
      </rPr>
      <t xml:space="preserve">
Test Hints:
</t>
    </r>
    <r>
      <rPr>
        <sz val="10"/>
        <color theme="1"/>
        <rFont val="Arial"/>
        <family val="2"/>
      </rPr>
      <t>Check from the Spine side using Splunk and Check the system report to validate.</t>
    </r>
  </si>
  <si>
    <t>GPS.282 Bulk Sending of GP Summary Updates Upload Rate</t>
  </si>
  <si>
    <t>Bulk-12</t>
  </si>
  <si>
    <t>NME-HSDID-027</t>
  </si>
  <si>
    <t>NME-SCR-028</t>
  </si>
  <si>
    <r>
      <t xml:space="preserve">There is a </t>
    </r>
    <r>
      <rPr>
        <b/>
        <sz val="10"/>
        <rFont val="Arial"/>
        <family val="2"/>
      </rPr>
      <t>risk</t>
    </r>
    <r>
      <rPr>
        <sz val="10"/>
        <rFont val="Arial"/>
        <family val="2"/>
      </rPr>
      <t xml:space="preserve"> that the</t>
    </r>
    <r>
      <rPr>
        <b/>
        <sz val="10"/>
        <rFont val="Arial"/>
        <family val="2"/>
      </rPr>
      <t xml:space="preserve"> system is unable </t>
    </r>
    <r>
      <rPr>
        <sz val="10"/>
        <rFont val="Arial"/>
        <family val="2"/>
      </rPr>
      <t>to</t>
    </r>
    <r>
      <rPr>
        <b/>
        <sz val="10"/>
        <rFont val="Arial"/>
        <family val="2"/>
      </rPr>
      <t xml:space="preserve"> reupload the failed GP Summary </t>
    </r>
    <r>
      <rPr>
        <sz val="10"/>
        <rFont val="Arial"/>
        <family val="2"/>
      </rPr>
      <t>during</t>
    </r>
    <r>
      <rPr>
        <b/>
        <sz val="10"/>
        <rFont val="Arial"/>
        <family val="2"/>
      </rPr>
      <t xml:space="preserve"> Bulk Uploads </t>
    </r>
    <r>
      <rPr>
        <sz val="10"/>
        <rFont val="Arial"/>
        <family val="2"/>
      </rPr>
      <t>of</t>
    </r>
    <r>
      <rPr>
        <b/>
        <sz val="10"/>
        <rFont val="Arial"/>
        <family val="2"/>
      </rPr>
      <t xml:space="preserve"> eligible patients</t>
    </r>
    <r>
      <rPr>
        <sz val="10"/>
        <rFont val="Arial"/>
        <family val="2"/>
      </rPr>
      <t xml:space="preserve">
The </t>
    </r>
    <r>
      <rPr>
        <b/>
        <sz val="10"/>
        <rFont val="Arial"/>
        <family val="2"/>
      </rPr>
      <t>impact</t>
    </r>
    <r>
      <rPr>
        <sz val="10"/>
        <rFont val="Arial"/>
        <family val="2"/>
      </rPr>
      <t xml:space="preserve"> is that the system </t>
    </r>
    <r>
      <rPr>
        <b/>
        <sz val="10"/>
        <rFont val="Arial"/>
        <family val="2"/>
      </rPr>
      <t>failed</t>
    </r>
    <r>
      <rPr>
        <sz val="10"/>
        <rFont val="Arial"/>
        <family val="2"/>
      </rPr>
      <t xml:space="preserve"> to </t>
    </r>
    <r>
      <rPr>
        <b/>
        <sz val="10"/>
        <rFont val="Arial"/>
        <family val="2"/>
      </rPr>
      <t>reupload</t>
    </r>
    <r>
      <rPr>
        <sz val="10"/>
        <rFont val="Arial"/>
        <family val="2"/>
      </rPr>
      <t xml:space="preserve"> the patien</t>
    </r>
    <r>
      <rPr>
        <b/>
        <sz val="10"/>
        <rFont val="Arial"/>
        <family val="2"/>
      </rPr>
      <t>t GP Summary</t>
    </r>
    <r>
      <rPr>
        <sz val="10"/>
        <rFont val="Arial"/>
        <family val="2"/>
      </rPr>
      <t xml:space="preserve"> who are </t>
    </r>
    <r>
      <rPr>
        <b/>
        <sz val="10"/>
        <rFont val="Arial"/>
        <family val="2"/>
      </rPr>
      <t>eligible</t>
    </r>
  </si>
  <si>
    <t>The system has not correctly implemented requirements for Bulk Upload of GP Summary Updates
[3.5 Bulk Sending of GP Summary Updates &gt; GPS.284 Retrying Failed GP Summaries From Bulk upload of GP Summary Updates]</t>
  </si>
  <si>
    <r>
      <rPr>
        <b/>
        <sz val="10"/>
        <color theme="1"/>
        <rFont val="Arial"/>
        <family val="2"/>
      </rPr>
      <t xml:space="preserve">a) </t>
    </r>
    <r>
      <rPr>
        <sz val="10"/>
        <color theme="1"/>
        <rFont val="Arial"/>
        <family val="2"/>
      </rPr>
      <t>Demonstrate that the system is able to reupload the failed GP Summary during Bulk Uploads of eligible patients</t>
    </r>
  </si>
  <si>
    <t>GPS.284 Retrying Failed GP Summaries From Bulk upload of GP Summary Updates</t>
  </si>
  <si>
    <t>Bulk-14</t>
  </si>
  <si>
    <t>NME-HSDID-028</t>
  </si>
  <si>
    <t>NME-SCR-029</t>
  </si>
  <si>
    <r>
      <rPr>
        <sz val="10"/>
        <color rgb="FF000000"/>
        <rFont val="Arial"/>
        <family val="2"/>
      </rPr>
      <t xml:space="preserve">There is a </t>
    </r>
    <r>
      <rPr>
        <b/>
        <sz val="10"/>
        <color rgb="FF000000"/>
        <rFont val="Arial"/>
        <family val="2"/>
      </rPr>
      <t>risk</t>
    </r>
    <r>
      <rPr>
        <sz val="10"/>
        <color rgb="FF000000"/>
        <rFont val="Arial"/>
        <family val="2"/>
      </rPr>
      <t xml:space="preserve"> that the system administrator with appropriate permissions is not able to retry in bulk all failed GP Summary Updates from the bulk upload until all eligible patients at practice have an up-to-date GP summary in their Summary Care Record
The </t>
    </r>
    <r>
      <rPr>
        <b/>
        <sz val="10"/>
        <color rgb="FF000000"/>
        <rFont val="Arial"/>
        <family val="2"/>
      </rPr>
      <t>impact</t>
    </r>
    <r>
      <rPr>
        <sz val="10"/>
        <color rgb="FF000000"/>
        <rFont val="Arial"/>
        <family val="2"/>
      </rPr>
      <t xml:space="preserve"> is that not all eligible patients at the practice have an up to date GP Summary in their Summary Care Record</t>
    </r>
  </si>
  <si>
    <t>a) Demonstrate that the system administrator with appropriate permissions is able to retry in bulk all failed GP Summary Updates from the bulk upload until all eligible patients at the practice have an up-to-date GP summary in their Summary Care Record</t>
  </si>
  <si>
    <t>Test data:
1. A Practice which contributes to SCR Update
2. System Administrator with correct RBAC Roles to perform Bulk Uploads
3. Bulk upload patient details with
     - Eligible Patients with GP Summary Update Pending to be resent</t>
  </si>
  <si>
    <t>Bulk-15</t>
  </si>
  <si>
    <t>NME-HSDID-029</t>
  </si>
  <si>
    <t>NME-SCR-030</t>
  </si>
  <si>
    <r>
      <rPr>
        <sz val="10"/>
        <color rgb="FF000000"/>
        <rFont val="Arial"/>
        <family val="2"/>
      </rPr>
      <t>Following the</t>
    </r>
    <r>
      <rPr>
        <b/>
        <sz val="10"/>
        <color rgb="FF000000"/>
        <rFont val="Arial"/>
        <family val="2"/>
      </rPr>
      <t xml:space="preserve"> bulk upload,</t>
    </r>
    <r>
      <rPr>
        <sz val="10"/>
        <color rgb="FF000000"/>
        <rFont val="Arial"/>
        <family val="2"/>
      </rPr>
      <t xml:space="preserve"> there is a </t>
    </r>
    <r>
      <rPr>
        <b/>
        <sz val="10"/>
        <color rgb="FF000000"/>
        <rFont val="Arial"/>
        <family val="2"/>
      </rPr>
      <t>risk</t>
    </r>
    <r>
      <rPr>
        <sz val="10"/>
        <color rgb="FF000000"/>
        <rFont val="Arial"/>
        <family val="2"/>
      </rPr>
      <t xml:space="preserve"> that a log is not made easily available to the </t>
    </r>
    <r>
      <rPr>
        <b/>
        <sz val="10"/>
        <color rgb="FF000000"/>
        <rFont val="Arial"/>
        <family val="2"/>
      </rPr>
      <t>system administrator with appropriate permissions</t>
    </r>
    <r>
      <rPr>
        <sz val="10"/>
        <color rgb="FF000000"/>
        <rFont val="Arial"/>
        <family val="2"/>
      </rPr>
      <t xml:space="preserve"> to </t>
    </r>
    <r>
      <rPr>
        <b/>
        <sz val="10"/>
        <color rgb="FF000000"/>
        <rFont val="Arial"/>
        <family val="2"/>
      </rPr>
      <t xml:space="preserve">view and export to a spreadsheet
</t>
    </r>
    <r>
      <rPr>
        <sz val="10"/>
        <color rgb="FF000000"/>
        <rFont val="Arial"/>
        <family val="2"/>
      </rPr>
      <t xml:space="preserve">
The </t>
    </r>
    <r>
      <rPr>
        <b/>
        <sz val="10"/>
        <color rgb="FF000000"/>
        <rFont val="Arial"/>
        <family val="2"/>
      </rPr>
      <t>impact</t>
    </r>
    <r>
      <rPr>
        <sz val="10"/>
        <color rgb="FF000000"/>
        <rFont val="Arial"/>
        <family val="2"/>
      </rPr>
      <t xml:space="preserve"> is that the system administrator does not have access to the log after the bulk upload</t>
    </r>
  </si>
  <si>
    <t>The system has not correctly implemented requirements for Bulk Upload of GP Summary Updates
[3.5 Bulk Sending of GP Summary Updates &gt; GPS.289 Logging Messages Sent During Bulk Upload of GP Summary Updates]</t>
  </si>
  <si>
    <r>
      <rPr>
        <b/>
        <sz val="10"/>
        <color theme="1"/>
        <rFont val="Arial"/>
        <family val="2"/>
      </rPr>
      <t xml:space="preserve">a) </t>
    </r>
    <r>
      <rPr>
        <sz val="10"/>
        <color theme="1"/>
        <rFont val="Arial"/>
        <family val="2"/>
      </rPr>
      <t>Demonstrate that after the bulk upload, the log is made easily available to the system administrator with appropriate permissions to view and export to a spreadsheet.</t>
    </r>
  </si>
  <si>
    <t>GPS.289 Logging Messages Sent During Bulk Upload of GP Summary Updates</t>
  </si>
  <si>
    <t>Bulk-16</t>
  </si>
  <si>
    <t>NME-HSDID-030</t>
  </si>
  <si>
    <t>NME-SCR-031</t>
  </si>
  <si>
    <r>
      <t>Following the</t>
    </r>
    <r>
      <rPr>
        <b/>
        <sz val="10"/>
        <rFont val="Arial"/>
        <family val="2"/>
      </rPr>
      <t xml:space="preserve"> bulk upload,</t>
    </r>
    <r>
      <rPr>
        <sz val="10"/>
        <rFont val="Arial"/>
        <family val="2"/>
      </rPr>
      <t xml:space="preserve"> there is a </t>
    </r>
    <r>
      <rPr>
        <b/>
        <sz val="10"/>
        <rFont val="Arial"/>
        <family val="2"/>
      </rPr>
      <t>risk</t>
    </r>
    <r>
      <rPr>
        <sz val="10"/>
        <rFont val="Arial"/>
        <family val="2"/>
      </rPr>
      <t xml:space="preserve"> that the log does not contain all the required information in the view screen/downloaded</t>
    </r>
    <r>
      <rPr>
        <b/>
        <sz val="10"/>
        <rFont val="Arial"/>
        <family val="2"/>
      </rPr>
      <t xml:space="preserve"> spreadsheet</t>
    </r>
    <r>
      <rPr>
        <sz val="10"/>
        <rFont val="Arial"/>
        <family val="2"/>
      </rPr>
      <t xml:space="preserve">
The </t>
    </r>
    <r>
      <rPr>
        <b/>
        <sz val="10"/>
        <rFont val="Arial"/>
        <family val="2"/>
      </rPr>
      <t>impact</t>
    </r>
    <r>
      <rPr>
        <sz val="10"/>
        <rFont val="Arial"/>
        <family val="2"/>
      </rPr>
      <t xml:space="preserve"> is that audit information is missing.</t>
    </r>
  </si>
  <si>
    <r>
      <rPr>
        <b/>
        <sz val="10"/>
        <color rgb="FF000000"/>
        <rFont val="Arial"/>
        <family val="2"/>
      </rPr>
      <t xml:space="preserve">a) </t>
    </r>
    <r>
      <rPr>
        <sz val="10"/>
        <color rgb="FF000000"/>
        <rFont val="Arial"/>
        <family val="2"/>
      </rPr>
      <t xml:space="preserve"> Demonstrate that, following the bulk upload, the log contains all the required information in the </t>
    </r>
    <r>
      <rPr>
        <b/>
        <sz val="10"/>
        <color rgb="FF000000"/>
        <rFont val="Arial"/>
        <family val="2"/>
      </rPr>
      <t xml:space="preserve">view screen
</t>
    </r>
    <r>
      <rPr>
        <sz val="10"/>
        <color rgb="FF000000"/>
        <rFont val="Arial"/>
        <family val="2"/>
      </rPr>
      <t xml:space="preserve">1. The NHS numbers of patients eligible 
2. The number (quantity) of patients ineligible 
3. The number (quantity) of GP summary messages that failed to be created
4. The NHS numbers of GP summary messages that failed to be created, together with the reason for failure
5. The number (quantity) of GP summary messages that failed to be sent to the SCR FHIR API.
6. The NHS numbers of GP summary messages that failed to be sent to the SCR FHIR API, together with the reason for failure
7. The number (quantity) of GP summary messages that failed to be successfully processed by the Summary Care Record API
8. The NHS numbers of GP summary messages that failed to be successfully processed by the Summary Care Record API, together with the reason for failure
9. The number (quantity) of GP summary messages
10. The NHS numbers of GP summary messages
11. Start time and end time of the upload 
12. If multiple groups/batches are sent, then individual totals and cumulative totals of the above and log the above information during each retry 
13. The number (quantity) of patients eligible
</t>
    </r>
    <r>
      <rPr>
        <b/>
        <sz val="10"/>
        <color rgb="FF000000"/>
        <rFont val="Arial"/>
        <family val="2"/>
      </rPr>
      <t>b)</t>
    </r>
    <r>
      <rPr>
        <sz val="10"/>
        <color rgb="FF000000"/>
        <rFont val="Arial"/>
        <family val="2"/>
      </rPr>
      <t xml:space="preserve"> Provide evidence that, following the bulk upload, the log contains all the required information in the </t>
    </r>
    <r>
      <rPr>
        <b/>
        <sz val="10"/>
        <color rgb="FF000000"/>
        <rFont val="Arial"/>
        <family val="2"/>
      </rPr>
      <t xml:space="preserve">downloaded spreadsheet
</t>
    </r>
    <r>
      <rPr>
        <sz val="10"/>
        <color rgb="FF000000"/>
        <rFont val="Arial"/>
        <family val="2"/>
      </rPr>
      <t>1. The NHS numbers of patients eligible 
2. The number (quantity) of patients ineligible 
3. The number (quantity) of GP summary messages that failed to be created
4. The NHS numbers of GP summary messages that failed to be created, together with the reason for failure
5. The number (quantity) of GP summary messages that failed to be sent to the SCR FHIR API.
6. The NHS numbers of GP summary messages that failed to be sent to the SCR FHIR API, together with the reason for failure
7. The number (quantity) of GP summary messages that failed to be successfully processed by the Summary Care Record API
8. The NHS numbers of GP summary messages that failed to be successfully processed by the Summary Care Record API, together with the reason for failure
9. The number (quantity) of GP summary messages
10. The NHS numbers of GP summary messages
11. Start time and end time of the upload 
12. If multiple groups/batches are sent, then individual totals and cumulative totals of the above and log the above information during each retry 
13. The number (quantity) of patients eligible</t>
    </r>
  </si>
  <si>
    <r>
      <rPr>
        <b/>
        <u/>
        <sz val="10"/>
        <color theme="1"/>
        <rFont val="Arial"/>
        <family val="2"/>
      </rPr>
      <t xml:space="preserve">Test data:
</t>
    </r>
    <r>
      <rPr>
        <sz val="10"/>
        <color theme="1"/>
        <rFont val="Arial"/>
        <family val="2"/>
      </rPr>
      <t>1. A Practice which contributes to SCR Update
2. System Administrator with correct RBAC Roles to perform Bulk Uploads
3. Bulk uploaded patients to SCR</t>
    </r>
  </si>
  <si>
    <t>NME-HSDID-031</t>
  </si>
  <si>
    <t>NME-SCR-032</t>
  </si>
  <si>
    <r>
      <rPr>
        <sz val="10"/>
        <color rgb="FF000000"/>
        <rFont val="Arial"/>
        <family val="2"/>
      </rPr>
      <t xml:space="preserve">There is a </t>
    </r>
    <r>
      <rPr>
        <b/>
        <sz val="10"/>
        <color rgb="FF000000"/>
        <rFont val="Arial"/>
        <family val="2"/>
      </rPr>
      <t>risk</t>
    </r>
    <r>
      <rPr>
        <sz val="10"/>
        <color rgb="FF000000"/>
        <rFont val="Arial"/>
        <family val="2"/>
      </rPr>
      <t xml:space="preserve"> that during the </t>
    </r>
    <r>
      <rPr>
        <b/>
        <sz val="10"/>
        <color rgb="FF000000"/>
        <rFont val="Arial"/>
        <family val="2"/>
      </rPr>
      <t>bulk upload process</t>
    </r>
    <r>
      <rPr>
        <sz val="10"/>
        <color rgb="FF000000"/>
        <rFont val="Arial"/>
        <family val="2"/>
      </rPr>
      <t xml:space="preserve"> if an</t>
    </r>
    <r>
      <rPr>
        <b/>
        <sz val="10"/>
        <color rgb="FF000000"/>
        <rFont val="Arial"/>
        <family val="2"/>
      </rPr>
      <t xml:space="preserve"> error occurs on the local system</t>
    </r>
    <r>
      <rPr>
        <sz val="10"/>
        <color rgb="FF000000"/>
        <rFont val="Arial"/>
        <family val="2"/>
      </rPr>
      <t xml:space="preserve"> or </t>
    </r>
    <r>
      <rPr>
        <b/>
        <sz val="10"/>
        <color rgb="FF000000"/>
        <rFont val="Arial"/>
        <family val="2"/>
      </rPr>
      <t>an error response is received from the Spine</t>
    </r>
    <r>
      <rPr>
        <sz val="10"/>
        <color rgb="FF000000"/>
        <rFont val="Arial"/>
        <family val="2"/>
      </rPr>
      <t xml:space="preserve"> via the SCR FHIR API, the error </t>
    </r>
    <r>
      <rPr>
        <b/>
        <sz val="10"/>
        <color rgb="FF000000"/>
        <rFont val="Arial"/>
        <family val="2"/>
      </rPr>
      <t>may not</t>
    </r>
    <r>
      <rPr>
        <sz val="10"/>
        <color rgb="FF000000"/>
        <rFont val="Arial"/>
        <family val="2"/>
      </rPr>
      <t xml:space="preserve"> be </t>
    </r>
    <r>
      <rPr>
        <b/>
        <sz val="10"/>
        <color rgb="FF000000"/>
        <rFont val="Arial"/>
        <family val="2"/>
      </rPr>
      <t>logged</t>
    </r>
    <r>
      <rPr>
        <sz val="10"/>
        <color rgb="FF000000"/>
        <rFont val="Arial"/>
        <family val="2"/>
      </rPr>
      <t xml:space="preserve"> and the</t>
    </r>
    <r>
      <rPr>
        <b/>
        <sz val="10"/>
        <color rgb="FF000000"/>
        <rFont val="Arial"/>
        <family val="2"/>
      </rPr>
      <t xml:space="preserve"> bulk upload </t>
    </r>
    <r>
      <rPr>
        <sz val="10"/>
        <color rgb="FF000000"/>
        <rFont val="Arial"/>
        <family val="2"/>
      </rPr>
      <t xml:space="preserve">process </t>
    </r>
    <r>
      <rPr>
        <b/>
        <sz val="10"/>
        <color rgb="FF000000"/>
        <rFont val="Arial"/>
        <family val="2"/>
      </rPr>
      <t>does not</t>
    </r>
    <r>
      <rPr>
        <sz val="10"/>
        <color rgb="FF000000"/>
        <rFont val="Arial"/>
        <family val="2"/>
      </rPr>
      <t xml:space="preserve"> move onto the </t>
    </r>
    <r>
      <rPr>
        <b/>
        <sz val="10"/>
        <color rgb="FF000000"/>
        <rFont val="Arial"/>
        <family val="2"/>
      </rPr>
      <t xml:space="preserve">next patient record.
</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error isn't logged</t>
    </r>
    <r>
      <rPr>
        <sz val="10"/>
        <color rgb="FF000000"/>
        <rFont val="Arial"/>
        <family val="2"/>
      </rPr>
      <t xml:space="preserve"> and/or the process does not move on to the next patient record.</t>
    </r>
  </si>
  <si>
    <t>The system has not correctly implemented requirements for Bulk Upload of GP Summary Updates
[3.5 Bulk Sending of GP Summary Updates &gt; GPS.286 Errors During Bulk Upload of GP Summary Updates]</t>
  </si>
  <si>
    <r>
      <rPr>
        <b/>
        <sz val="10"/>
        <color theme="1"/>
        <rFont val="Arial"/>
        <family val="2"/>
      </rPr>
      <t xml:space="preserve">a) </t>
    </r>
    <r>
      <rPr>
        <sz val="10"/>
        <color theme="1"/>
        <rFont val="Arial"/>
        <family val="2"/>
      </rPr>
      <t>During the</t>
    </r>
    <r>
      <rPr>
        <b/>
        <sz val="10"/>
        <rFont val="Arial"/>
        <family val="2"/>
      </rPr>
      <t xml:space="preserve"> bulk upload process</t>
    </r>
    <r>
      <rPr>
        <sz val="10"/>
        <rFont val="Arial"/>
        <family val="2"/>
      </rPr>
      <t>, Provide evidence that the system</t>
    </r>
    <r>
      <rPr>
        <b/>
        <sz val="10"/>
        <rFont val="Arial"/>
        <family val="2"/>
      </rPr>
      <t xml:space="preserve"> moves on to the next patient record</t>
    </r>
    <r>
      <rPr>
        <sz val="10"/>
        <rFont val="Arial"/>
        <family val="2"/>
      </rPr>
      <t xml:space="preserve"> in the </t>
    </r>
    <r>
      <rPr>
        <b/>
        <sz val="10"/>
        <rFont val="Arial"/>
        <family val="2"/>
      </rPr>
      <t>event of errors on the local system</t>
    </r>
    <r>
      <rPr>
        <sz val="10"/>
        <rFont val="Arial"/>
        <family val="2"/>
      </rPr>
      <t xml:space="preserve"> or </t>
    </r>
    <r>
      <rPr>
        <b/>
        <sz val="10"/>
        <rFont val="Arial"/>
        <family val="2"/>
      </rPr>
      <t xml:space="preserve">an error response received </t>
    </r>
    <r>
      <rPr>
        <sz val="10"/>
        <rFont val="Arial"/>
        <family val="2"/>
      </rPr>
      <t xml:space="preserve">from the </t>
    </r>
    <r>
      <rPr>
        <b/>
        <sz val="10"/>
        <rFont val="Arial"/>
        <family val="2"/>
      </rPr>
      <t xml:space="preserve">SPINE </t>
    </r>
    <r>
      <rPr>
        <sz val="10"/>
        <rFont val="Arial"/>
        <family val="2"/>
      </rPr>
      <t>and</t>
    </r>
    <r>
      <rPr>
        <b/>
        <sz val="10"/>
        <rFont val="Arial"/>
        <family val="2"/>
      </rPr>
      <t xml:space="preserve"> both the error is logged.</t>
    </r>
  </si>
  <si>
    <t>GPS.286 Errors During Bulk Upload of GP Summary Updates</t>
  </si>
  <si>
    <t>Bulk-17</t>
  </si>
  <si>
    <t>NME-HSDID-032</t>
  </si>
  <si>
    <t>NME-SCR-033</t>
  </si>
  <si>
    <r>
      <t xml:space="preserve">There is a </t>
    </r>
    <r>
      <rPr>
        <b/>
        <sz val="10"/>
        <rFont val="Arial"/>
        <family val="2"/>
      </rPr>
      <t>risk</t>
    </r>
    <r>
      <rPr>
        <sz val="10"/>
        <rFont val="Arial"/>
        <family val="2"/>
      </rPr>
      <t xml:space="preserve"> that the </t>
    </r>
    <r>
      <rPr>
        <b/>
        <sz val="10"/>
        <rFont val="Arial"/>
        <family val="2"/>
      </rPr>
      <t>Bulk upload process</t>
    </r>
    <r>
      <rPr>
        <sz val="10"/>
        <rFont val="Arial"/>
        <family val="2"/>
      </rPr>
      <t xml:space="preserve"> is not </t>
    </r>
    <r>
      <rPr>
        <b/>
        <sz val="10"/>
        <rFont val="Arial"/>
        <family val="2"/>
      </rPr>
      <t xml:space="preserve">stopped </t>
    </r>
    <r>
      <rPr>
        <sz val="10"/>
        <rFont val="Arial"/>
        <family val="2"/>
      </rPr>
      <t>when</t>
    </r>
    <r>
      <rPr>
        <b/>
        <sz val="10"/>
        <rFont val="Arial"/>
        <family val="2"/>
      </rPr>
      <t xml:space="preserve"> more </t>
    </r>
    <r>
      <rPr>
        <sz val="10"/>
        <rFont val="Arial"/>
        <family val="2"/>
      </rPr>
      <t>than</t>
    </r>
    <r>
      <rPr>
        <b/>
        <sz val="10"/>
        <rFont val="Arial"/>
        <family val="2"/>
      </rPr>
      <t xml:space="preserve"> 50 consecutive errors occurred.</t>
    </r>
    <r>
      <rPr>
        <sz val="10"/>
        <rFont val="Arial"/>
        <family val="2"/>
      </rPr>
      <t xml:space="preserve">
The impact is that the</t>
    </r>
    <r>
      <rPr>
        <b/>
        <sz val="10"/>
        <rFont val="Arial"/>
        <family val="2"/>
      </rPr>
      <t xml:space="preserve"> failure rate of upload</t>
    </r>
    <r>
      <rPr>
        <sz val="10"/>
        <rFont val="Arial"/>
        <family val="2"/>
      </rPr>
      <t xml:space="preserve"> is </t>
    </r>
    <r>
      <rPr>
        <b/>
        <sz val="10"/>
        <rFont val="Arial"/>
        <family val="2"/>
      </rPr>
      <t>high</t>
    </r>
    <r>
      <rPr>
        <sz val="10"/>
        <rFont val="Arial"/>
        <family val="2"/>
      </rPr>
      <t xml:space="preserve"> and will take a</t>
    </r>
    <r>
      <rPr>
        <b/>
        <sz val="10"/>
        <rFont val="Arial"/>
        <family val="2"/>
      </rPr>
      <t xml:space="preserve"> long time to troubleshoot</t>
    </r>
    <r>
      <rPr>
        <sz val="10"/>
        <rFont val="Arial"/>
        <family val="2"/>
      </rPr>
      <t xml:space="preserve"> the </t>
    </r>
    <r>
      <rPr>
        <b/>
        <sz val="10"/>
        <rFont val="Arial"/>
        <family val="2"/>
      </rPr>
      <t>reason</t>
    </r>
    <r>
      <rPr>
        <sz val="10"/>
        <rFont val="Arial"/>
        <family val="2"/>
      </rPr>
      <t xml:space="preserve"> for failure</t>
    </r>
  </si>
  <si>
    <r>
      <rPr>
        <b/>
        <sz val="10"/>
        <color rgb="FF000000"/>
        <rFont val="Arial"/>
        <family val="2"/>
      </rPr>
      <t xml:space="preserve">a) </t>
    </r>
    <r>
      <rPr>
        <sz val="10"/>
        <color rgb="FF000000"/>
        <rFont val="Arial"/>
        <family val="2"/>
      </rPr>
      <t>Test scenarios:
1. First 50 fail to upload - reupload from the scratch
2. failure from 101 to 149 records -and after successful upload, then validate the error message for failures and for the pending records, system should show the validation error messages and pending items to be reupload
Boundary testing for
1. 49,50, 51 failures</t>
    </r>
  </si>
  <si>
    <r>
      <rPr>
        <b/>
        <u/>
        <sz val="10"/>
        <color rgb="FF000000"/>
        <rFont val="Arial"/>
        <family val="2"/>
      </rPr>
      <t xml:space="preserve">Test data:
</t>
    </r>
    <r>
      <rPr>
        <b/>
        <sz val="10"/>
        <color rgb="FF000000"/>
        <rFont val="Arial"/>
        <family val="2"/>
      </rPr>
      <t xml:space="preserve">
</t>
    </r>
    <r>
      <rPr>
        <sz val="10"/>
        <color rgb="FF000000"/>
        <rFont val="Arial"/>
        <family val="2"/>
      </rPr>
      <t>1. A Practice which contributes to SCR Update
2. System Administrator with correct RBAC Roles to perform Bulk Uploads
3. Bulk upload patient details with
    - Ineligible 50 Patients with GP Summary Update Pending to be sent
    - Ineligible 50 Patients with GP Summary Update Pending to be sent from 101 to 149 after eligible patients.
    -  Ineligible 49 Patients with GP Summary Update Pending to be sent followed by eligible few pending patient GP Summary update records</t>
    </r>
  </si>
  <si>
    <t>Bulk-18</t>
  </si>
  <si>
    <t>NME-HSDID-033</t>
  </si>
  <si>
    <t>NME-SCR-034</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</si>
  <si>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Bulk upload process</t>
    </r>
    <r>
      <rPr>
        <sz val="10"/>
        <color rgb="FF000000"/>
        <rFont val="Arial"/>
        <family val="2"/>
      </rPr>
      <t xml:space="preserve"> </t>
    </r>
    <r>
      <rPr>
        <b/>
        <sz val="10"/>
        <color rgb="FF000000"/>
        <rFont val="Arial"/>
        <family val="2"/>
      </rPr>
      <t xml:space="preserve">terminates </t>
    </r>
    <r>
      <rPr>
        <sz val="10"/>
        <color rgb="FF000000"/>
        <rFont val="Arial"/>
        <family val="2"/>
      </rPr>
      <t>when less than</t>
    </r>
    <r>
      <rPr>
        <b/>
        <sz val="10"/>
        <color rgb="FF000000"/>
        <rFont val="Arial"/>
        <family val="2"/>
      </rPr>
      <t xml:space="preserve"> 50 consecutive errors occurred.
</t>
    </r>
    <r>
      <rPr>
        <sz val="10"/>
        <color rgb="FF000000"/>
        <rFont val="Arial"/>
        <family val="2"/>
      </rPr>
      <t xml:space="preserve">
The </t>
    </r>
    <r>
      <rPr>
        <b/>
        <sz val="10"/>
        <color rgb="FF000000"/>
        <rFont val="Arial"/>
        <family val="2"/>
      </rPr>
      <t>impact</t>
    </r>
    <r>
      <rPr>
        <sz val="10"/>
        <color rgb="FF000000"/>
        <rFont val="Arial"/>
        <family val="2"/>
      </rPr>
      <t xml:space="preserve"> is that the user needs to restart from the start </t>
    </r>
    <r>
      <rPr>
        <b/>
        <sz val="10"/>
        <color rgb="FF000000"/>
        <rFont val="Arial"/>
        <family val="2"/>
      </rPr>
      <t>which eventually leads to a delay</t>
    </r>
  </si>
  <si>
    <r>
      <rPr>
        <b/>
        <sz val="10"/>
        <color rgb="FF000000"/>
        <rFont val="Arial"/>
        <family val="2"/>
      </rPr>
      <t xml:space="preserve">a) </t>
    </r>
    <r>
      <rPr>
        <sz val="10"/>
        <color rgb="FF000000"/>
        <rFont val="Arial"/>
        <family val="2"/>
      </rPr>
      <t xml:space="preserve">Provide evidence for the following </t>
    </r>
    <r>
      <rPr>
        <b/>
        <sz val="10"/>
        <color rgb="FF000000"/>
        <rFont val="Arial"/>
        <family val="2"/>
      </rPr>
      <t xml:space="preserve">Test scenarios:
</t>
    </r>
    <r>
      <rPr>
        <sz val="10"/>
        <color rgb="FF000000"/>
        <rFont val="Arial"/>
        <family val="2"/>
      </rPr>
      <t xml:space="preserve">1. First 49 consecutive Bulk upload failures - the system should continue with the bulk upload process and after successful upload, then validate the error message for failures and for the pending records, the system should show the validation error messages and pending item to reupload
2. Failure from 101 to 148 records -  the system should continue with the bulk upload process and after successful upload, then validate the error message for failures and for the pending records, the system should show the validation error messages and pending item to reupload
3.  First 50 consecutive Bulk upload failures - the system should stop the bulk upload process.
4.  Failure from 151 to 201 consecutive Bulk upload failures - the system should stop the bulk upload process.
</t>
    </r>
  </si>
  <si>
    <t>Test data:
1. A Practice which contributes to SCR Update
2. System Administrator with correct RBAC Roles to perform Bulk Uploads
3. Bulk upload patient details with
    - Ineligible 50 Patients with GP Summary Update Pending to be sent
    - Ineligible 50 Patients with GP Summary Update Pending to be sent from 101 to 149 after eligible patients.
    -  Ineligible 49 Patients with GP Summary Update Pending to be sent followed by eligible few pending patient GP Summary update records</t>
  </si>
  <si>
    <t>Bulk-19</t>
  </si>
  <si>
    <t>NME-HSDID-034</t>
  </si>
  <si>
    <t>NME-SCR-035</t>
  </si>
  <si>
    <t>SCR Creation - GP System</t>
  </si>
  <si>
    <r>
      <t xml:space="preserve">There is a </t>
    </r>
    <r>
      <rPr>
        <b/>
        <sz val="10"/>
        <rFont val="Arial"/>
        <family val="2"/>
      </rPr>
      <t>risk</t>
    </r>
    <r>
      <rPr>
        <sz val="10"/>
        <rFont val="Arial"/>
        <family val="2"/>
      </rPr>
      <t xml:space="preserve"> that</t>
    </r>
    <r>
      <rPr>
        <b/>
        <sz val="10"/>
        <rFont val="Arial"/>
        <family val="2"/>
      </rPr>
      <t xml:space="preserve"> GP Summary Update may not </t>
    </r>
    <r>
      <rPr>
        <sz val="10"/>
        <rFont val="Arial"/>
        <family val="2"/>
      </rPr>
      <t xml:space="preserve">be </t>
    </r>
    <r>
      <rPr>
        <b/>
        <sz val="10"/>
        <rFont val="Arial"/>
        <family val="2"/>
      </rPr>
      <t>created</t>
    </r>
    <r>
      <rPr>
        <sz val="10"/>
        <rFont val="Arial"/>
        <family val="2"/>
      </rPr>
      <t xml:space="preserve"> for</t>
    </r>
    <r>
      <rPr>
        <b/>
        <sz val="10"/>
        <rFont val="Arial"/>
        <family val="2"/>
      </rPr>
      <t xml:space="preserve"> a new/existing patient</t>
    </r>
    <r>
      <rPr>
        <sz val="10"/>
        <rFont val="Arial"/>
        <family val="2"/>
      </rPr>
      <t xml:space="preserve">.
The </t>
    </r>
    <r>
      <rPr>
        <b/>
        <sz val="10"/>
        <rFont val="Arial"/>
        <family val="2"/>
      </rPr>
      <t>impact</t>
    </r>
    <r>
      <rPr>
        <sz val="10"/>
        <rFont val="Arial"/>
        <family val="2"/>
      </rPr>
      <t xml:space="preserve"> is that the </t>
    </r>
    <r>
      <rPr>
        <b/>
        <sz val="10"/>
        <rFont val="Arial"/>
        <family val="2"/>
      </rPr>
      <t>eligible</t>
    </r>
    <r>
      <rPr>
        <sz val="10"/>
        <rFont val="Arial"/>
        <family val="2"/>
      </rPr>
      <t xml:space="preserve"> patient's GP Summary records are </t>
    </r>
    <r>
      <rPr>
        <b/>
        <sz val="10"/>
        <rFont val="Arial"/>
        <family val="2"/>
      </rPr>
      <t>not up-to-date</t>
    </r>
  </si>
  <si>
    <t>The system is not adhering to the rules required for creation of SCR for a new patient
[General &gt; General]</t>
  </si>
  <si>
    <r>
      <rPr>
        <b/>
        <u/>
        <sz val="10"/>
        <color rgb="FF000000"/>
        <rFont val="Arial"/>
        <family val="2"/>
      </rPr>
      <t xml:space="preserve">a). New Patients
</t>
    </r>
    <r>
      <rPr>
        <b/>
        <sz val="10"/>
        <color rgb="FF000000"/>
        <rFont val="Arial"/>
        <family val="2"/>
      </rPr>
      <t xml:space="preserve">1. </t>
    </r>
    <r>
      <rPr>
        <sz val="10"/>
        <color rgb="FF000000"/>
        <rFont val="Arial"/>
        <family val="2"/>
      </rPr>
      <t xml:space="preserve"> Demonstrate that the GP Summary Update is created for a new patient when SCR is not present (GPS. 257) on SPINE
</t>
    </r>
    <r>
      <rPr>
        <b/>
        <sz val="10"/>
        <color rgb="FF000000"/>
        <rFont val="Arial"/>
        <family val="2"/>
      </rPr>
      <t>2.</t>
    </r>
    <r>
      <rPr>
        <sz val="10"/>
        <color rgb="FF000000"/>
        <rFont val="Arial"/>
        <family val="2"/>
      </rPr>
      <t xml:space="preserve"> Demonstrate that the GP Summary Update is created for a new patient when SCR is present on SPINE
</t>
    </r>
    <r>
      <rPr>
        <b/>
        <sz val="10"/>
        <color rgb="FF000000"/>
        <rFont val="Arial"/>
        <family val="2"/>
      </rPr>
      <t>b)</t>
    </r>
    <r>
      <rPr>
        <b/>
        <u/>
        <sz val="10"/>
        <color rgb="FF000000"/>
        <rFont val="Arial"/>
        <family val="2"/>
      </rPr>
      <t xml:space="preserve">. Existing Patients
</t>
    </r>
    <r>
      <rPr>
        <b/>
        <sz val="10"/>
        <color rgb="FF000000"/>
        <rFont val="Arial"/>
        <family val="2"/>
      </rPr>
      <t xml:space="preserve">1. </t>
    </r>
    <r>
      <rPr>
        <sz val="10"/>
        <color rgb="FF000000"/>
        <rFont val="Arial"/>
        <family val="2"/>
      </rPr>
      <t xml:space="preserve"> Provide evidence that the GP Summary Update is created for existing patients  when SCR is not present on SPINE
</t>
    </r>
    <r>
      <rPr>
        <b/>
        <sz val="10"/>
        <color rgb="FF000000"/>
        <rFont val="Arial"/>
        <family val="2"/>
      </rPr>
      <t>2.</t>
    </r>
    <r>
      <rPr>
        <sz val="10"/>
        <color rgb="FF000000"/>
        <rFont val="Arial"/>
        <family val="2"/>
      </rPr>
      <t xml:space="preserve"> Provide evidence that the GP Summary Update is created for existing patients  when SCR is present on SPINE</t>
    </r>
  </si>
  <si>
    <r>
      <rPr>
        <b/>
        <u/>
        <sz val="10"/>
        <color rgb="FF000000"/>
        <rFont val="Arial"/>
        <family val="2"/>
      </rPr>
      <t xml:space="preserve">Test data:
</t>
    </r>
    <r>
      <rPr>
        <b/>
        <sz val="10"/>
        <color rgb="FF000000"/>
        <rFont val="Arial"/>
        <family val="2"/>
      </rPr>
      <t xml:space="preserve">
a) 
</t>
    </r>
    <r>
      <rPr>
        <sz val="10"/>
        <color rgb="FF000000"/>
        <rFont val="Arial"/>
        <family val="2"/>
      </rPr>
      <t xml:space="preserve">1. New Eligible patient when SCR is not present
2. New Eligible patient when SCR is present
</t>
    </r>
    <r>
      <rPr>
        <b/>
        <sz val="10"/>
        <color rgb="FF000000"/>
        <rFont val="Arial"/>
        <family val="2"/>
      </rPr>
      <t xml:space="preserve">b)
</t>
    </r>
    <r>
      <rPr>
        <sz val="10"/>
        <color rgb="FF000000"/>
        <rFont val="Arial"/>
        <family val="2"/>
      </rPr>
      <t>1. Existing Eligible patient when SCR is not present
2. Existing Eligible patient when SCR is present</t>
    </r>
  </si>
  <si>
    <t>General</t>
  </si>
  <si>
    <t>NME-HSDID-035</t>
  </si>
  <si>
    <t>NME-SCR-036</t>
  </si>
  <si>
    <r>
      <rPr>
        <sz val="10"/>
        <color rgb="FF000000"/>
        <rFont val="Arial"/>
        <family val="2"/>
      </rPr>
      <t xml:space="preserve">There is a </t>
    </r>
    <r>
      <rPr>
        <b/>
        <sz val="10"/>
        <color rgb="FF000000"/>
        <rFont val="Arial"/>
        <family val="2"/>
      </rPr>
      <t>risk</t>
    </r>
    <r>
      <rPr>
        <sz val="10"/>
        <color rgb="FF000000"/>
        <rFont val="Arial"/>
        <family val="2"/>
      </rPr>
      <t xml:space="preserve"> that </t>
    </r>
    <r>
      <rPr>
        <b/>
        <sz val="10"/>
        <color rgb="FF000000"/>
        <rFont val="Arial"/>
        <family val="2"/>
      </rPr>
      <t>authorised RBAC users</t>
    </r>
    <r>
      <rPr>
        <sz val="10"/>
        <color rgb="FF000000"/>
        <rFont val="Arial"/>
        <family val="2"/>
      </rPr>
      <t xml:space="preserve"> may</t>
    </r>
    <r>
      <rPr>
        <b/>
        <sz val="10"/>
        <color rgb="FF000000"/>
        <rFont val="Arial"/>
        <family val="2"/>
      </rPr>
      <t xml:space="preserve"> not be able to update </t>
    </r>
    <r>
      <rPr>
        <sz val="10"/>
        <color rgb="FF000000"/>
        <rFont val="Arial"/>
        <family val="2"/>
      </rPr>
      <t xml:space="preserve">a </t>
    </r>
    <r>
      <rPr>
        <b/>
        <sz val="10"/>
        <color rgb="FF000000"/>
        <rFont val="Arial"/>
        <family val="2"/>
      </rPr>
      <t xml:space="preserve"> patient consent</t>
    </r>
    <r>
      <rPr>
        <sz val="10"/>
        <color rgb="FF000000"/>
        <rFont val="Arial"/>
        <family val="2"/>
      </rPr>
      <t xml:space="preserve"> by either 
1. entering the </t>
    </r>
    <r>
      <rPr>
        <b/>
        <sz val="10"/>
        <color rgb="FF000000"/>
        <rFont val="Arial"/>
        <family val="2"/>
      </rPr>
      <t>SNOMED codes</t>
    </r>
    <r>
      <rPr>
        <sz val="10"/>
        <color rgb="FF000000"/>
        <rFont val="Arial"/>
        <family val="2"/>
      </rPr>
      <t xml:space="preserve"> or 
2. by </t>
    </r>
    <r>
      <rPr>
        <b/>
        <sz val="10"/>
        <color rgb="FF000000"/>
        <rFont val="Arial"/>
        <family val="2"/>
      </rPr>
      <t>SCR Consent Preference Screen</t>
    </r>
    <r>
      <rPr>
        <sz val="10"/>
        <color rgb="FF000000"/>
        <rFont val="Arial"/>
        <family val="2"/>
      </rPr>
      <t xml:space="preserve"> options
The </t>
    </r>
    <r>
      <rPr>
        <b/>
        <sz val="10"/>
        <color rgb="FF000000"/>
        <rFont val="Arial"/>
        <family val="2"/>
      </rPr>
      <t>impact</t>
    </r>
    <r>
      <rPr>
        <sz val="10"/>
        <color rgb="FF000000"/>
        <rFont val="Arial"/>
        <family val="2"/>
      </rPr>
      <t xml:space="preserve"> is that the</t>
    </r>
    <r>
      <rPr>
        <b/>
        <sz val="10"/>
        <color rgb="FF000000"/>
        <rFont val="Arial"/>
        <family val="2"/>
      </rPr>
      <t xml:space="preserve"> SCR Consent Preference</t>
    </r>
    <r>
      <rPr>
        <sz val="10"/>
        <color rgb="FF000000"/>
        <rFont val="Arial"/>
        <family val="2"/>
      </rPr>
      <t xml:space="preserve"> of the </t>
    </r>
    <r>
      <rPr>
        <b/>
        <sz val="10"/>
        <color rgb="FF000000"/>
        <rFont val="Arial"/>
        <family val="2"/>
      </rPr>
      <t>patient</t>
    </r>
    <r>
      <rPr>
        <sz val="10"/>
        <color rgb="FF000000"/>
        <rFont val="Arial"/>
        <family val="2"/>
      </rPr>
      <t xml:space="preserve"> could</t>
    </r>
    <r>
      <rPr>
        <b/>
        <sz val="10"/>
        <color rgb="FF000000"/>
        <rFont val="Arial"/>
        <family val="2"/>
      </rPr>
      <t xml:space="preserve"> not be changed</t>
    </r>
  </si>
  <si>
    <t>The system does not allow viewing of the SCR consent dialog screen
[3.7 SCR Consent Preference &gt; GPS.226 Recording the SCR Consent Preference]</t>
  </si>
  <si>
    <t>a) Demonstrate that the authorised RBAC users are able to update a patient consent by entering the SNOMED codes (6 Codes to test)
b) Provide evidence that the authorised RBAC users are able to update a patient consent by entering SCR Consent Preference Screen options (3 available Options - Implied consent on screen should be there but not selectable)
To Supplier:
All SCR Consent SNOMED Codes need to be evidenced and function correctly
Negative tests need to be performed
e.g. for the legacy codes and for the implied consents.
Need to test that, what happens when these codes are entered.</t>
  </si>
  <si>
    <r>
      <rPr>
        <b/>
        <u/>
        <sz val="10"/>
        <color rgb="FF000000"/>
        <rFont val="Arial"/>
        <family val="2"/>
      </rPr>
      <t xml:space="preserve">Test data:
</t>
    </r>
    <r>
      <rPr>
        <b/>
        <sz val="10"/>
        <color rgb="FF000000"/>
        <rFont val="Arial"/>
        <family val="2"/>
      </rPr>
      <t xml:space="preserve">
a) 
</t>
    </r>
    <r>
      <rPr>
        <sz val="10"/>
        <color rgb="FF000000"/>
        <rFont val="Arial"/>
        <family val="2"/>
      </rPr>
      <t xml:space="preserve">1. System Administrator with correct RBAC Roles
2. Patient with SCR Consent preference: SNOMED code 777441000000102 ("Express dissent for Summary Care Record dataset upload")
3. Patient with SCR Consent preference: SNOMED code 416308001  ("The patient does not want to have a Summary Care Record")
4. Patient with SCR Consent preference: SNOMED code 773011000000101   ("Implied consent for core Summary Care Record dataset upload")
5. Patient with SCR Consent preference: SNOMED code 773031000000109    ("Express consent for core Summary Care Record dataset upload")
6. Patient with SCR Consent preference: SNOMED code 417370002 ("The patient wants to have a Summary Care Record")
7. Patient with SCR Consent preference: SNOMED code 773051000000102   ("Express consent for core and additional Summary Care Record dataset upload")
</t>
    </r>
    <r>
      <rPr>
        <b/>
        <sz val="10"/>
        <color rgb="FF000000"/>
        <rFont val="Arial"/>
        <family val="2"/>
      </rPr>
      <t xml:space="preserve">b)
</t>
    </r>
    <r>
      <rPr>
        <sz val="10"/>
        <color rgb="FF000000"/>
        <rFont val="Arial"/>
        <family val="2"/>
      </rPr>
      <t>1. System Administrator with correct RBAC Roles
2. Patient with SCR Consent preference: "Implied consent for medication, allergies, and adverse reactions only"(Not Selectable)
3 Patient with SCR Consent preference: "Express consent for medication, allergies, and adverse reactions only"
4. Patient with SCR Consent preference: "Express consent for medication, allergies, adverse reactions, AND additional information"
Patient with SCR Consent preference: "Express dissent (opted out) - Patient does not want a Summary Care Record"</t>
    </r>
  </si>
  <si>
    <t>3.7 SCR Consent Preference</t>
  </si>
  <si>
    <t>GPS.226 Recording the SCR Consent Preference</t>
  </si>
  <si>
    <t>SCR-1</t>
  </si>
  <si>
    <t>NME-HSDID-036</t>
  </si>
  <si>
    <t>NME-SCR-037</t>
  </si>
  <si>
    <r>
      <rPr>
        <b/>
        <sz val="10"/>
        <color rgb="FF000000"/>
        <rFont val="Arial"/>
        <family val="2"/>
      </rPr>
      <t>SCR Consent Preference setting</t>
    </r>
    <r>
      <rPr>
        <sz val="10"/>
        <color rgb="FF000000"/>
        <rFont val="Arial"/>
        <family val="2"/>
      </rPr>
      <t xml:space="preserve"> in </t>
    </r>
    <r>
      <rPr>
        <b/>
        <sz val="10"/>
        <color rgb="FF000000"/>
        <rFont val="Arial"/>
        <family val="2"/>
      </rPr>
      <t>GP Practice</t>
    </r>
    <r>
      <rPr>
        <sz val="10"/>
        <color rgb="FF000000"/>
        <rFont val="Arial"/>
        <family val="2"/>
      </rPr>
      <t xml:space="preserve"> may </t>
    </r>
    <r>
      <rPr>
        <b/>
        <sz val="10"/>
        <color rgb="FF000000"/>
        <rFont val="Arial"/>
        <family val="2"/>
      </rPr>
      <t>not be upheld correctly</t>
    </r>
    <r>
      <rPr>
        <sz val="10"/>
        <color rgb="FF000000"/>
        <rFont val="Arial"/>
        <family val="2"/>
      </rPr>
      <t xml:space="preserve"> which might lead to the </t>
    </r>
    <r>
      <rPr>
        <b/>
        <sz val="10"/>
        <color rgb="FF000000"/>
        <rFont val="Arial"/>
        <family val="2"/>
      </rPr>
      <t>risk</t>
    </r>
    <r>
      <rPr>
        <sz val="10"/>
        <color rgb="FF000000"/>
        <rFont val="Arial"/>
        <family val="2"/>
      </rPr>
      <t xml:space="preserve"> of</t>
    </r>
    <r>
      <rPr>
        <b/>
        <sz val="10"/>
        <color rgb="FF000000"/>
        <rFont val="Arial"/>
        <family val="2"/>
      </rPr>
      <t xml:space="preserve"> incorrect GP Summary Update</t>
    </r>
    <r>
      <rPr>
        <sz val="10"/>
        <color rgb="FF000000"/>
        <rFont val="Arial"/>
        <family val="2"/>
      </rPr>
      <t xml:space="preserve"> sent to </t>
    </r>
    <r>
      <rPr>
        <b/>
        <sz val="10"/>
        <color rgb="FF000000"/>
        <rFont val="Arial"/>
        <family val="2"/>
      </rPr>
      <t xml:space="preserve">spine
</t>
    </r>
    <r>
      <rPr>
        <sz val="10"/>
        <color rgb="FF000000"/>
        <rFont val="Arial"/>
        <family val="2"/>
      </rPr>
      <t xml:space="preserve">
The </t>
    </r>
    <r>
      <rPr>
        <b/>
        <sz val="10"/>
        <color rgb="FF000000"/>
        <rFont val="Arial"/>
        <family val="2"/>
      </rPr>
      <t>impact</t>
    </r>
    <r>
      <rPr>
        <sz val="10"/>
        <color rgb="FF000000"/>
        <rFont val="Arial"/>
        <family val="2"/>
      </rPr>
      <t xml:space="preserve"> is that the incorrect </t>
    </r>
    <r>
      <rPr>
        <b/>
        <sz val="10"/>
        <color rgb="FF000000"/>
        <rFont val="Arial"/>
        <family val="2"/>
      </rPr>
      <t>GP Summary update</t>
    </r>
    <r>
      <rPr>
        <sz val="10"/>
        <color rgb="FF000000"/>
        <rFont val="Arial"/>
        <family val="2"/>
      </rPr>
      <t xml:space="preserve"> is </t>
    </r>
    <r>
      <rPr>
        <b/>
        <sz val="10"/>
        <color rgb="FF000000"/>
        <rFont val="Arial"/>
        <family val="2"/>
      </rPr>
      <t>sent to the spine</t>
    </r>
  </si>
  <si>
    <t>The system has not correctly implemented requirements for SCR consent preference
[3.7 SCR Consent Preference &gt; GPS.226 Recording the SCR Consent Preference]</t>
  </si>
  <si>
    <r>
      <rPr>
        <b/>
        <sz val="10"/>
        <color theme="1"/>
        <rFont val="Arial"/>
        <family val="2"/>
      </rPr>
      <t xml:space="preserve">a) </t>
    </r>
    <r>
      <rPr>
        <sz val="10"/>
        <color theme="1"/>
        <rFont val="Arial"/>
        <family val="2"/>
      </rPr>
      <t>Demonstrate that the SCR Consent Preference setting in GP Practice is configured correctly</t>
    </r>
  </si>
  <si>
    <r>
      <rPr>
        <b/>
        <u/>
        <sz val="10"/>
        <color theme="1"/>
        <rFont val="Arial"/>
        <family val="2"/>
      </rPr>
      <t xml:space="preserve">Test data:
</t>
    </r>
    <r>
      <rPr>
        <b/>
        <sz val="10"/>
        <color theme="1"/>
        <rFont val="Arial"/>
        <family val="2"/>
      </rPr>
      <t xml:space="preserve">
</t>
    </r>
    <r>
      <rPr>
        <sz val="10"/>
        <color theme="1"/>
        <rFont val="Arial"/>
        <family val="2"/>
      </rPr>
      <t>1. A Practice which contributes to SCR Update
2.  A Practice which no longer contributes to SCR Update</t>
    </r>
  </si>
  <si>
    <t>SCR-2</t>
  </si>
  <si>
    <t>NME-HSDID-037</t>
  </si>
  <si>
    <t>NME-SCR-038</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</si>
  <si>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user</t>
    </r>
    <r>
      <rPr>
        <sz val="10"/>
        <color rgb="FF000000"/>
        <rFont val="Arial"/>
        <family val="2"/>
      </rPr>
      <t xml:space="preserve"> may </t>
    </r>
    <r>
      <rPr>
        <b/>
        <sz val="10"/>
        <color rgb="FF000000"/>
        <rFont val="Arial"/>
        <family val="2"/>
      </rPr>
      <t>not be able to set</t>
    </r>
    <r>
      <rPr>
        <sz val="10"/>
        <color rgb="FF000000"/>
        <rFont val="Arial"/>
        <family val="2"/>
      </rPr>
      <t xml:space="preserve"> the SCR </t>
    </r>
    <r>
      <rPr>
        <b/>
        <sz val="10"/>
        <color rgb="FF000000"/>
        <rFont val="Arial"/>
        <family val="2"/>
      </rPr>
      <t xml:space="preserve">Consent Preference </t>
    </r>
    <r>
      <rPr>
        <sz val="10"/>
        <color rgb="FF000000"/>
        <rFont val="Arial"/>
        <family val="2"/>
      </rPr>
      <t xml:space="preserve">by using the </t>
    </r>
    <r>
      <rPr>
        <b/>
        <sz val="10"/>
        <color rgb="FF000000"/>
        <rFont val="Arial"/>
        <family val="2"/>
      </rPr>
      <t xml:space="preserve">SCR consent dialogue screen
</t>
    </r>
    <r>
      <rPr>
        <sz val="10"/>
        <color rgb="FF000000"/>
        <rFont val="Arial"/>
        <family val="2"/>
      </rPr>
      <t xml:space="preserve">(1) "Express consent for medication, allergies, and adverse reactions only"
(2) "Express consent for medication, allergies, adverse reactions, AND additional information"
(3) "Express dissent (opted out) - Patient does not want a Summary Care Record"
The </t>
    </r>
    <r>
      <rPr>
        <b/>
        <sz val="10"/>
        <color rgb="FF000000"/>
        <rFont val="Arial"/>
        <family val="2"/>
      </rPr>
      <t>impact</t>
    </r>
    <r>
      <rPr>
        <sz val="10"/>
        <color rgb="FF000000"/>
        <rFont val="Arial"/>
        <family val="2"/>
      </rPr>
      <t xml:space="preserve"> is that the</t>
    </r>
    <r>
      <rPr>
        <b/>
        <sz val="10"/>
        <color rgb="FF000000"/>
        <rFont val="Arial"/>
        <family val="2"/>
      </rPr>
      <t xml:space="preserve"> authorised user</t>
    </r>
    <r>
      <rPr>
        <sz val="10"/>
        <color rgb="FF000000"/>
        <rFont val="Arial"/>
        <family val="2"/>
      </rPr>
      <t xml:space="preserve"> is</t>
    </r>
    <r>
      <rPr>
        <b/>
        <sz val="10"/>
        <color rgb="FF000000"/>
        <rFont val="Arial"/>
        <family val="2"/>
      </rPr>
      <t xml:space="preserve"> not able to set the SCR Preference</t>
    </r>
    <r>
      <rPr>
        <sz val="10"/>
        <color rgb="FF000000"/>
        <rFont val="Arial"/>
        <family val="2"/>
      </rPr>
      <t xml:space="preserve"> for a patient.</t>
    </r>
  </si>
  <si>
    <t>The system has not correctly implemented requirements for SCR consent preference
[3.7 SCR Consent Preference &gt; GPS.227 SCR Consent Preference Screen]</t>
  </si>
  <si>
    <r>
      <rPr>
        <b/>
        <sz val="10"/>
        <color rgb="FF000000"/>
        <rFont val="Arial"/>
        <family val="2"/>
      </rPr>
      <t xml:space="preserve">a) </t>
    </r>
    <r>
      <rPr>
        <sz val="10"/>
        <color rgb="FF000000"/>
        <rFont val="Arial"/>
        <family val="2"/>
      </rPr>
      <t xml:space="preserve"> Demonstrate that the user is able to set the SCR Consent Preference by using the SCR consent dialogue screen for the following,
(1) "Express consent for medication, allergies, and adverse reactions only"
 - Drug Allergy via SNOMED code screen, more than 6 months ago
(2) "Express consent for medication, allergies, adverse reactions, AND additional information"
 - Non-Drug Allergy via SNOMED code screen, more than 6 months ago
(3) "Express dissent (opted out) - Patient does not want a Summary Care Record"
(4) "Implied consent for medication, allergies, and adverse reactions only"
 - Drug Allergy via SNOMED code screen, within 6 months ago
 - Non-Drug Allergy via SNOMED code screen, within 6 months ago
</t>
    </r>
    <r>
      <rPr>
        <b/>
        <sz val="10"/>
        <color rgb="FF000000"/>
        <rFont val="Arial"/>
        <family val="2"/>
      </rPr>
      <t xml:space="preserve">b) </t>
    </r>
    <r>
      <rPr>
        <sz val="10"/>
        <color rgb="FF000000"/>
        <rFont val="Arial"/>
        <family val="2"/>
      </rPr>
      <t>Demonstrate that the user is not able to set 
Implied consent for medication, allergies, and adverse reactions only" using the SCR Consent preference screen.</t>
    </r>
  </si>
  <si>
    <r>
      <rPr>
        <b/>
        <u/>
        <sz val="10"/>
        <color rgb="FF000000"/>
        <rFont val="Arial"/>
        <family val="2"/>
      </rPr>
      <t xml:space="preserve">Test data:
</t>
    </r>
    <r>
      <rPr>
        <b/>
        <sz val="10"/>
        <color rgb="FF000000"/>
        <rFont val="Arial"/>
        <family val="2"/>
      </rPr>
      <t xml:space="preserve">
a)
</t>
    </r>
    <r>
      <rPr>
        <sz val="10"/>
        <color rgb="FF000000"/>
        <rFont val="Arial"/>
        <family val="2"/>
      </rPr>
      <t xml:space="preserve">1. New Eligible patient when SCR is not present
2. New Eligible patient when SCR is present
</t>
    </r>
    <r>
      <rPr>
        <b/>
        <sz val="10"/>
        <color rgb="FF000000"/>
        <rFont val="Arial"/>
        <family val="2"/>
      </rPr>
      <t xml:space="preserve">b)
</t>
    </r>
    <r>
      <rPr>
        <sz val="10"/>
        <color rgb="FF000000"/>
        <rFont val="Arial"/>
        <family val="2"/>
      </rPr>
      <t xml:space="preserve">1. Existing Eligible patient when SCR is not present
2. Existing Eligible patient when SCR is present
3. Existing Ineligible patient when SCR is not present 
4. Existing Ineligible patient when SCR is present </t>
    </r>
  </si>
  <si>
    <t>GPS.227 SCR Consent Preference Screen</t>
  </si>
  <si>
    <t>SCR-5</t>
  </si>
  <si>
    <t>NME-HSDID-038</t>
  </si>
  <si>
    <t>NME-SCR-039</t>
  </si>
  <si>
    <r>
      <rPr>
        <sz val="10"/>
        <color rgb="FF000000"/>
        <rFont val="Arial"/>
        <family val="2"/>
      </rPr>
      <t xml:space="preserve">When the system checks the eligibility criteria for GP Summary Update at the point when the Patient's record is opened, there is a </t>
    </r>
    <r>
      <rPr>
        <b/>
        <sz val="10"/>
        <color rgb="FF000000"/>
        <rFont val="Arial"/>
        <family val="2"/>
      </rPr>
      <t>risk</t>
    </r>
    <r>
      <rPr>
        <sz val="10"/>
        <color rgb="FF000000"/>
        <rFont val="Arial"/>
        <family val="2"/>
      </rPr>
      <t xml:space="preserve"> that the system does </t>
    </r>
    <r>
      <rPr>
        <b/>
        <sz val="10"/>
        <color rgb="FF000000"/>
        <rFont val="Arial"/>
        <family val="2"/>
      </rPr>
      <t xml:space="preserve">not prompt </t>
    </r>
    <r>
      <rPr>
        <sz val="10"/>
        <color rgb="FF000000"/>
        <rFont val="Arial"/>
        <family val="2"/>
      </rPr>
      <t>the user with "</t>
    </r>
    <r>
      <rPr>
        <b/>
        <sz val="10"/>
        <color rgb="FF000000"/>
        <rFont val="Arial"/>
        <family val="2"/>
      </rPr>
      <t xml:space="preserve">Please confirm the patient's SCR Consent Preference with the patient as soon as possible, and record it on the system. The patient will not receive updates to their GP summary until this has been done" when </t>
    </r>
    <r>
      <rPr>
        <sz val="10"/>
        <color rgb="FF000000"/>
        <rFont val="Arial"/>
        <family val="2"/>
      </rPr>
      <t xml:space="preserve">the </t>
    </r>
    <r>
      <rPr>
        <b/>
        <sz val="10"/>
        <color rgb="FF000000"/>
        <rFont val="Arial"/>
        <family val="2"/>
      </rPr>
      <t xml:space="preserve">patient's SCR Consent Preference held locally </t>
    </r>
    <r>
      <rPr>
        <sz val="10"/>
        <color rgb="FF000000"/>
        <rFont val="Arial"/>
        <family val="2"/>
      </rPr>
      <t>is</t>
    </r>
    <r>
      <rPr>
        <b/>
        <sz val="10"/>
        <color rgb="FF000000"/>
        <rFont val="Arial"/>
        <family val="2"/>
      </rPr>
      <t xml:space="preserve"> different to that held on spine
</t>
    </r>
    <r>
      <rPr>
        <sz val="10"/>
        <color rgb="FF000000"/>
        <rFont val="Arial"/>
        <family val="2"/>
      </rPr>
      <t xml:space="preserve">
The </t>
    </r>
    <r>
      <rPr>
        <b/>
        <sz val="10"/>
        <color rgb="FF000000"/>
        <rFont val="Arial"/>
        <family val="2"/>
      </rPr>
      <t>impact</t>
    </r>
    <r>
      <rPr>
        <sz val="10"/>
        <color rgb="FF000000"/>
        <rFont val="Arial"/>
        <family val="2"/>
      </rPr>
      <t xml:space="preserve"> is that the patient's</t>
    </r>
    <r>
      <rPr>
        <b/>
        <sz val="10"/>
        <color rgb="FF000000"/>
        <rFont val="Arial"/>
        <family val="2"/>
      </rPr>
      <t xml:space="preserve"> SCR will not be updated </t>
    </r>
    <r>
      <rPr>
        <sz val="10"/>
        <color rgb="FF000000"/>
        <rFont val="Arial"/>
        <family val="2"/>
      </rPr>
      <t>and the user be unaware of the difference between the local system and the ACS</t>
    </r>
  </si>
  <si>
    <t>Using the SCR consent preference screen to record a patient's SCR consent preference does not record the corresponding locally-held code, non-compliance to specification.
[3.7 SCR Consent Preference &gt; GPS.226 Recording the SCR Consent Preference]</t>
  </si>
  <si>
    <r>
      <rPr>
        <b/>
        <u/>
        <sz val="10"/>
        <color rgb="FF000000"/>
        <rFont val="Arial"/>
        <family val="2"/>
      </rPr>
      <t xml:space="preserve">a). Consent or no value on the local system, dissent on Spine:
</t>
    </r>
    <r>
      <rPr>
        <sz val="10"/>
        <color rgb="FF000000"/>
        <rFont val="Arial"/>
        <family val="2"/>
      </rPr>
      <t xml:space="preserve">
</t>
    </r>
    <r>
      <rPr>
        <b/>
        <sz val="10"/>
        <color rgb="FF000000"/>
        <rFont val="Arial"/>
        <family val="2"/>
      </rPr>
      <t>1.</t>
    </r>
    <r>
      <rPr>
        <sz val="10"/>
        <color rgb="FF000000"/>
        <rFont val="Arial"/>
        <family val="2"/>
      </rPr>
      <t xml:space="preserve"> Demonstrate that, when the patient's SCR Consent Preference held locally is the following,
</t>
    </r>
    <r>
      <rPr>
        <b/>
        <sz val="10"/>
        <color rgb="FF000000"/>
        <rFont val="Arial"/>
        <family val="2"/>
      </rPr>
      <t>1.1</t>
    </r>
    <r>
      <rPr>
        <sz val="10"/>
        <color rgb="FF000000"/>
        <rFont val="Arial"/>
        <family val="2"/>
      </rPr>
      <t xml:space="preserve"> SNOMED code 773011000000101 ("Implied consent for core Summary Care Record dataset upload") </t>
    </r>
    <r>
      <rPr>
        <b/>
        <sz val="10"/>
        <color rgb="FF000000"/>
        <rFont val="Arial"/>
        <family val="2"/>
      </rPr>
      <t>or
1.2</t>
    </r>
    <r>
      <rPr>
        <sz val="10"/>
        <color rgb="FF000000"/>
        <rFont val="Arial"/>
        <family val="2"/>
      </rPr>
      <t xml:space="preserve"> SNOMED code 773031000000109 ("Express consent for core Summary Care Record dataset upload") </t>
    </r>
    <r>
      <rPr>
        <b/>
        <sz val="10"/>
        <color rgb="FF000000"/>
        <rFont val="Arial"/>
        <family val="2"/>
      </rPr>
      <t>or
1.3</t>
    </r>
    <r>
      <rPr>
        <sz val="10"/>
        <color rgb="FF000000"/>
        <rFont val="Arial"/>
        <family val="2"/>
      </rPr>
      <t xml:space="preserve"> SNOMED code 773051000000102 ("Express consent for core and additional Summary Care Record dataset upload") </t>
    </r>
    <r>
      <rPr>
        <b/>
        <sz val="10"/>
        <color rgb="FF000000"/>
        <rFont val="Arial"/>
        <family val="2"/>
      </rPr>
      <t>or
1.4</t>
    </r>
    <r>
      <rPr>
        <sz val="10"/>
        <color rgb="FF000000"/>
        <rFont val="Arial"/>
        <family val="2"/>
      </rPr>
      <t xml:space="preserve"> SNOMED code 417370002 ("The patient wants to have a Summary Care Record")
and the patient's SCR Consent Preference held on ACS on the Spine is </t>
    </r>
    <r>
      <rPr>
        <b/>
        <sz val="10"/>
        <color rgb="FF000000"/>
        <rFont val="Arial"/>
        <family val="2"/>
      </rPr>
      <t xml:space="preserve">"The patient does not have a Summary Care Record"
</t>
    </r>
    <r>
      <rPr>
        <sz val="10"/>
        <color rgb="FF000000"/>
        <rFont val="Arial"/>
        <family val="2"/>
      </rPr>
      <t xml:space="preserve">
then the </t>
    </r>
    <r>
      <rPr>
        <b/>
        <sz val="10"/>
        <color rgb="FF000000"/>
        <rFont val="Arial"/>
        <family val="2"/>
      </rPr>
      <t>prompt</t>
    </r>
    <r>
      <rPr>
        <sz val="10"/>
        <color rgb="FF000000"/>
        <rFont val="Arial"/>
        <family val="2"/>
      </rPr>
      <t xml:space="preserve"> is displayed with
</t>
    </r>
    <r>
      <rPr>
        <b/>
        <sz val="10"/>
        <color rgb="FF000000"/>
        <rFont val="Arial"/>
        <family val="2"/>
      </rPr>
      <t xml:space="preserve">
"Please confirm the patient's SCR Consent Preference with the patient as soon as possible, and record it on the system. The patient will not receive updates to their GP summary until this has been done" </t>
    </r>
    <r>
      <rPr>
        <sz val="10"/>
        <color rgb="FF000000"/>
        <rFont val="Arial"/>
        <family val="2"/>
      </rPr>
      <t xml:space="preserve">and then the prompt contains </t>
    </r>
    <r>
      <rPr>
        <b/>
        <sz val="10"/>
        <color rgb="FF000000"/>
        <rFont val="Arial"/>
        <family val="2"/>
      </rPr>
      <t>two options for the user</t>
    </r>
    <r>
      <rPr>
        <sz val="10"/>
        <color rgb="FF000000"/>
        <rFont val="Arial"/>
        <family val="2"/>
      </rPr>
      <t xml:space="preserve"> to select: 
"</t>
    </r>
    <r>
      <rPr>
        <b/>
        <sz val="10"/>
        <color rgb="FF000000"/>
        <rFont val="Arial"/>
        <family val="2"/>
      </rPr>
      <t>Continue" and "Record Patient's SCR Consent Preference</t>
    </r>
    <r>
      <rPr>
        <sz val="10"/>
        <color rgb="FF000000"/>
        <rFont val="Arial"/>
        <family val="2"/>
      </rPr>
      <t xml:space="preserve">". 
The first option </t>
    </r>
    <r>
      <rPr>
        <b/>
        <sz val="10"/>
        <color rgb="FF000000"/>
        <rFont val="Arial"/>
        <family val="2"/>
      </rPr>
      <t>closes</t>
    </r>
    <r>
      <rPr>
        <sz val="10"/>
        <color rgb="FF000000"/>
        <rFont val="Arial"/>
        <family val="2"/>
      </rPr>
      <t xml:space="preserve"> the prompt and allows the user to </t>
    </r>
    <r>
      <rPr>
        <b/>
        <sz val="10"/>
        <color rgb="FF000000"/>
        <rFont val="Arial"/>
        <family val="2"/>
      </rPr>
      <t>continue</t>
    </r>
    <r>
      <rPr>
        <sz val="10"/>
        <color rgb="FF000000"/>
        <rFont val="Arial"/>
        <family val="2"/>
      </rPr>
      <t xml:space="preserve">, 
The second option takes the </t>
    </r>
    <r>
      <rPr>
        <b/>
        <sz val="10"/>
        <color rgb="FF000000"/>
        <rFont val="Arial"/>
        <family val="2"/>
      </rPr>
      <t xml:space="preserve">user directly to the SCR Consent Preference Screen 
</t>
    </r>
    <r>
      <rPr>
        <sz val="10"/>
        <color rgb="FF000000"/>
        <rFont val="Arial"/>
        <family val="2"/>
      </rPr>
      <t xml:space="preserve">
</t>
    </r>
    <r>
      <rPr>
        <b/>
        <u/>
        <sz val="10"/>
        <color rgb="FF000000"/>
        <rFont val="Arial"/>
        <family val="2"/>
      </rPr>
      <t xml:space="preserve">2. Dissent on the local system, consent on the Spine:
</t>
    </r>
    <r>
      <rPr>
        <sz val="10"/>
        <color rgb="FF000000"/>
        <rFont val="Arial"/>
        <family val="2"/>
      </rPr>
      <t xml:space="preserve">(b) Demonstrate that when the patient's SCR Consent Preference held locally is the following,
</t>
    </r>
    <r>
      <rPr>
        <b/>
        <u/>
        <sz val="10"/>
        <color rgb="FF000000"/>
        <rFont val="Arial"/>
        <family val="2"/>
      </rPr>
      <t xml:space="preserve">
</t>
    </r>
    <r>
      <rPr>
        <sz val="10"/>
        <color rgb="FF000000"/>
        <rFont val="Arial"/>
        <family val="2"/>
      </rPr>
      <t xml:space="preserve">- SNOMED code 777441000000102 ("Express dissent for Summary Care Record dataset upload") </t>
    </r>
    <r>
      <rPr>
        <b/>
        <sz val="10"/>
        <color rgb="FF000000"/>
        <rFont val="Arial"/>
        <family val="2"/>
      </rPr>
      <t xml:space="preserve">or
</t>
    </r>
    <r>
      <rPr>
        <sz val="10"/>
        <color rgb="FF000000"/>
        <rFont val="Arial"/>
        <family val="2"/>
      </rPr>
      <t xml:space="preserve">- SNOMED code 416308001 ("The patient does not want to have a Summary Care Record")
and the patient's SCR Consent Preference held on ACS on the Spine is </t>
    </r>
    <r>
      <rPr>
        <b/>
        <sz val="10"/>
        <color rgb="FF000000"/>
        <rFont val="Arial"/>
        <family val="2"/>
      </rPr>
      <t xml:space="preserve">"Permission to view required"
</t>
    </r>
    <r>
      <rPr>
        <b/>
        <u/>
        <sz val="10"/>
        <color rgb="FF000000"/>
        <rFont val="Arial"/>
        <family val="2"/>
      </rPr>
      <t xml:space="preserve">
</t>
    </r>
    <r>
      <rPr>
        <sz val="10"/>
        <color rgb="FF000000"/>
        <rFont val="Arial"/>
        <family val="2"/>
      </rPr>
      <t xml:space="preserve">then the prompt is displayed with
</t>
    </r>
    <r>
      <rPr>
        <b/>
        <sz val="10"/>
        <color rgb="FF000000"/>
        <rFont val="Arial"/>
        <family val="2"/>
      </rPr>
      <t xml:space="preserve">"Please confirm the patient's SCR Consent Preference with the patient as soon as possible, and record it on the system. The patient will not receive updates to their GP summary until this has been done" </t>
    </r>
    <r>
      <rPr>
        <sz val="10"/>
        <color rgb="FF000000"/>
        <rFont val="Arial"/>
        <family val="2"/>
      </rPr>
      <t>and then</t>
    </r>
    <r>
      <rPr>
        <b/>
        <sz val="10"/>
        <color rgb="FF000000"/>
        <rFont val="Arial"/>
        <family val="2"/>
      </rPr>
      <t xml:space="preserve"> </t>
    </r>
    <r>
      <rPr>
        <sz val="10"/>
        <color rgb="FF000000"/>
        <rFont val="Arial"/>
        <family val="2"/>
      </rPr>
      <t>the prompt contains two options for the user to select:</t>
    </r>
    <r>
      <rPr>
        <b/>
        <sz val="10"/>
        <color rgb="FF000000"/>
        <rFont val="Arial"/>
        <family val="2"/>
      </rPr>
      <t xml:space="preserve"> 
"Continue" and "Record Patient's SCR Consent Preference". 
</t>
    </r>
    <r>
      <rPr>
        <sz val="10"/>
        <color rgb="FF000000"/>
        <rFont val="Arial"/>
        <family val="2"/>
      </rPr>
      <t>The first option</t>
    </r>
    <r>
      <rPr>
        <b/>
        <sz val="10"/>
        <color rgb="FF000000"/>
        <rFont val="Arial"/>
        <family val="2"/>
      </rPr>
      <t xml:space="preserve"> closes the prompt and allows</t>
    </r>
    <r>
      <rPr>
        <sz val="10"/>
        <color rgb="FF000000"/>
        <rFont val="Arial"/>
        <family val="2"/>
      </rPr>
      <t xml:space="preserve"> the user to </t>
    </r>
    <r>
      <rPr>
        <b/>
        <sz val="10"/>
        <color rgb="FF000000"/>
        <rFont val="Arial"/>
        <family val="2"/>
      </rPr>
      <t xml:space="preserve">continue, 
</t>
    </r>
    <r>
      <rPr>
        <sz val="10"/>
        <color rgb="FF000000"/>
        <rFont val="Arial"/>
        <family val="2"/>
      </rPr>
      <t>The second option</t>
    </r>
    <r>
      <rPr>
        <b/>
        <sz val="10"/>
        <color rgb="FF000000"/>
        <rFont val="Arial"/>
        <family val="2"/>
      </rPr>
      <t xml:space="preserve"> takes the user </t>
    </r>
    <r>
      <rPr>
        <sz val="10"/>
        <color rgb="FF000000"/>
        <rFont val="Arial"/>
        <family val="2"/>
      </rPr>
      <t>directly to the</t>
    </r>
    <r>
      <rPr>
        <b/>
        <sz val="10"/>
        <color rgb="FF000000"/>
        <rFont val="Arial"/>
        <family val="2"/>
      </rPr>
      <t xml:space="preserve"> SCR Consent Preference Screen 
Note:
</t>
    </r>
    <r>
      <rPr>
        <sz val="10"/>
        <color rgb="FF000000"/>
        <rFont val="Arial"/>
        <family val="2"/>
      </rPr>
      <t xml:space="preserve">1. On the </t>
    </r>
    <r>
      <rPr>
        <b/>
        <sz val="10"/>
        <color rgb="FF000000"/>
        <rFont val="Arial"/>
        <family val="2"/>
      </rPr>
      <t>Spine</t>
    </r>
    <r>
      <rPr>
        <sz val="10"/>
        <color rgb="FF000000"/>
        <rFont val="Arial"/>
        <family val="2"/>
      </rPr>
      <t xml:space="preserve"> - there are 2 consent preference
2. but on </t>
    </r>
    <r>
      <rPr>
        <b/>
        <sz val="10"/>
        <color rgb="FF000000"/>
        <rFont val="Arial"/>
        <family val="2"/>
      </rPr>
      <t>Local</t>
    </r>
    <r>
      <rPr>
        <sz val="10"/>
        <color rgb="FF000000"/>
        <rFont val="Arial"/>
        <family val="2"/>
      </rPr>
      <t xml:space="preserve">, there are 6 possible consent preferences including 2 legacy codes.
3. </t>
    </r>
    <r>
      <rPr>
        <b/>
        <sz val="10"/>
        <color rgb="FF000000"/>
        <rFont val="Arial"/>
        <family val="2"/>
      </rPr>
      <t>12</t>
    </r>
    <r>
      <rPr>
        <sz val="10"/>
        <color rgb="FF000000"/>
        <rFont val="Arial"/>
        <family val="2"/>
      </rPr>
      <t xml:space="preserve"> tests need to be performed. (</t>
    </r>
    <r>
      <rPr>
        <b/>
        <sz val="10"/>
        <color rgb="FF000000"/>
        <rFont val="Arial"/>
        <family val="2"/>
      </rPr>
      <t>6 Tests</t>
    </r>
    <r>
      <rPr>
        <sz val="10"/>
        <color rgb="FF000000"/>
        <rFont val="Arial"/>
        <family val="2"/>
      </rPr>
      <t xml:space="preserve"> will display the prompt and </t>
    </r>
    <r>
      <rPr>
        <b/>
        <sz val="10"/>
        <color rgb="FF000000"/>
        <rFont val="Arial"/>
        <family val="2"/>
      </rPr>
      <t>6 tests</t>
    </r>
    <r>
      <rPr>
        <sz val="10"/>
        <color rgb="FF000000"/>
        <rFont val="Arial"/>
        <family val="2"/>
      </rPr>
      <t xml:space="preserve"> won't display the prompt)
</t>
    </r>
  </si>
  <si>
    <t>12 Tests need to be performed for this scenario
Read the note for more information</t>
  </si>
  <si>
    <t>SCR-7</t>
  </si>
  <si>
    <t>NME-HSDID-039</t>
  </si>
  <si>
    <t>NME-SCR-040</t>
  </si>
  <si>
    <r>
      <rPr>
        <sz val="10"/>
        <color rgb="FF000000"/>
        <rFont val="Arial"/>
        <family val="2"/>
      </rPr>
      <t xml:space="preserve">There is a </t>
    </r>
    <r>
      <rPr>
        <b/>
        <sz val="10"/>
        <color rgb="FF000000"/>
        <rFont val="Arial"/>
        <family val="2"/>
      </rPr>
      <t>risk</t>
    </r>
    <r>
      <rPr>
        <sz val="10"/>
        <color rgb="FF000000"/>
        <rFont val="Arial"/>
        <family val="2"/>
      </rPr>
      <t xml:space="preserve"> that the system does </t>
    </r>
    <r>
      <rPr>
        <b/>
        <sz val="10"/>
        <color rgb="FF000000"/>
        <rFont val="Arial"/>
        <family val="2"/>
      </rPr>
      <t xml:space="preserve">not update the patient's SCR Consent Preference on ACS </t>
    </r>
    <r>
      <rPr>
        <sz val="10"/>
        <color rgb="FF000000"/>
        <rFont val="Arial"/>
        <family val="2"/>
      </rPr>
      <t xml:space="preserve">to </t>
    </r>
    <r>
      <rPr>
        <b/>
        <sz val="10"/>
        <color rgb="FF000000"/>
        <rFont val="Arial"/>
        <family val="2"/>
      </rPr>
      <t xml:space="preserve">"The patient must be asked every time for permission to view their Summary Care Record".
</t>
    </r>
    <r>
      <rPr>
        <sz val="10"/>
        <color rgb="FF000000"/>
        <rFont val="Arial"/>
        <family val="2"/>
      </rPr>
      <t xml:space="preserve">when a user directly enters one of the following SCR Consent Preference codes,
1. Implied consent for core
2. Express consent for core
3. Express consent for core and additional information
4. The patient wants to have a Summary Care Record (Legacy code)
The </t>
    </r>
    <r>
      <rPr>
        <b/>
        <sz val="10"/>
        <color rgb="FF000000"/>
        <rFont val="Arial"/>
        <family val="2"/>
      </rPr>
      <t>impact</t>
    </r>
    <r>
      <rPr>
        <sz val="10"/>
        <color rgb="FF000000"/>
        <rFont val="Arial"/>
        <family val="2"/>
      </rPr>
      <t xml:space="preserve"> is that the </t>
    </r>
    <r>
      <rPr>
        <b/>
        <sz val="10"/>
        <color rgb="FF000000"/>
        <rFont val="Arial"/>
        <family val="2"/>
      </rPr>
      <t>patient's preferences are not followed</t>
    </r>
    <r>
      <rPr>
        <sz val="10"/>
        <color rgb="FF000000"/>
        <rFont val="Arial"/>
        <family val="2"/>
      </rPr>
      <t xml:space="preserve"> which leads to </t>
    </r>
    <r>
      <rPr>
        <b/>
        <sz val="10"/>
        <color rgb="FF000000"/>
        <rFont val="Arial"/>
        <family val="2"/>
      </rPr>
      <t>privacy issues</t>
    </r>
    <r>
      <rPr>
        <sz val="10"/>
        <color rgb="FF000000"/>
        <rFont val="Arial"/>
        <family val="2"/>
      </rPr>
      <t xml:space="preserve"> of the </t>
    </r>
    <r>
      <rPr>
        <b/>
        <sz val="10"/>
        <color rgb="FF000000"/>
        <rFont val="Arial"/>
        <family val="2"/>
      </rPr>
      <t>patient</t>
    </r>
    <r>
      <rPr>
        <sz val="10"/>
        <color rgb="FF000000"/>
        <rFont val="Arial"/>
        <family val="2"/>
      </rPr>
      <t xml:space="preserve"> who is willing to have a</t>
    </r>
    <r>
      <rPr>
        <b/>
        <sz val="10"/>
        <color rgb="FF000000"/>
        <rFont val="Arial"/>
        <family val="2"/>
      </rPr>
      <t xml:space="preserve"> GP Summary</t>
    </r>
  </si>
  <si>
    <r>
      <rPr>
        <b/>
        <sz val="10"/>
        <color rgb="FF000000"/>
        <rFont val="Arial"/>
        <family val="2"/>
      </rPr>
      <t xml:space="preserve">a) </t>
    </r>
    <r>
      <rPr>
        <sz val="10"/>
        <color rgb="FF000000"/>
        <rFont val="Arial"/>
        <family val="2"/>
      </rPr>
      <t xml:space="preserve"> Provide evidence of how the system will record a locally-held code and update the patient's SCR Consent Preference on ACS, on the Spine ACS via SCR FHIR API when the below listed SNOMED codes are directly entered into the system by the user:
- SNOMED code 773011000000101 ("Implied consent for core Summary Care Record dataset upload")
- SNOMED code 773031000000109 ("Express consent for core Summary Care Record dataset upload")
- SNOMED code 773051000000102 ("Express consent for core and additional Summary Care Record dataset upload")
- SNOMED code 417370002 ("The patient wants to have a Summary Care Record")
</t>
    </r>
    <r>
      <rPr>
        <b/>
        <sz val="10"/>
        <color rgb="FF000000"/>
        <rFont val="Arial"/>
        <family val="2"/>
      </rPr>
      <t xml:space="preserve">Note:
</t>
    </r>
    <r>
      <rPr>
        <sz val="10"/>
        <color rgb="FF000000"/>
        <rFont val="Arial"/>
        <family val="2"/>
      </rPr>
      <t xml:space="preserve">"Implied consent for medication, allergies, and adverse reactions only" cannot be set once the default option is changed.
</t>
    </r>
  </si>
  <si>
    <r>
      <rPr>
        <b/>
        <u/>
        <sz val="10"/>
        <color rgb="FF000000"/>
        <rFont val="Arial"/>
        <family val="2"/>
      </rPr>
      <t xml:space="preserve">Test data:
</t>
    </r>
    <r>
      <rPr>
        <b/>
        <sz val="10"/>
        <color rgb="FF000000"/>
        <rFont val="Arial"/>
        <family val="2"/>
      </rPr>
      <t xml:space="preserve">
</t>
    </r>
    <r>
      <rPr>
        <sz val="10"/>
        <color rgb="FF000000"/>
        <rFont val="Arial"/>
        <family val="2"/>
      </rPr>
      <t xml:space="preserve">1. New Eligible patient when SCR is not present
2. New Eligible patient when SCR is present
3. New Ineligible patient when SCR is not present 
4. New Ineligible patient when SCR is present 
5. Existing Eligible patient when SCR is not present
6. Existing Eligible patient when SCR is present
7. Existing Ineligible patient when SCR is not present 
8. Existing Ineligible patient when SCR is present </t>
    </r>
  </si>
  <si>
    <t>SCR-8</t>
  </si>
  <si>
    <t>NME-HSDID-040</t>
  </si>
  <si>
    <r>
      <rPr>
        <sz val="10"/>
        <color rgb="FF000000"/>
        <rFont val="Arial"/>
        <family val="2"/>
      </rPr>
      <t xml:space="preserve">There is a </t>
    </r>
    <r>
      <rPr>
        <b/>
        <sz val="10"/>
        <color rgb="FF000000"/>
        <rFont val="Arial"/>
        <family val="2"/>
      </rPr>
      <t>risk</t>
    </r>
    <r>
      <rPr>
        <sz val="10"/>
        <color rgb="FF000000"/>
        <rFont val="Arial"/>
        <family val="2"/>
      </rPr>
      <t xml:space="preserve"> that the system does </t>
    </r>
    <r>
      <rPr>
        <b/>
        <sz val="10"/>
        <color rgb="FF000000"/>
        <rFont val="Arial"/>
        <family val="2"/>
      </rPr>
      <t>not update patient's SCR Consent Preference on ACS</t>
    </r>
    <r>
      <rPr>
        <sz val="10"/>
        <color rgb="FF000000"/>
        <rFont val="Arial"/>
        <family val="2"/>
      </rPr>
      <t xml:space="preserve"> to </t>
    </r>
    <r>
      <rPr>
        <b/>
        <sz val="10"/>
        <color rgb="FF000000"/>
        <rFont val="Arial"/>
        <family val="2"/>
      </rPr>
      <t xml:space="preserve">"The patient does not have a Summary Care Record (has opted out)".
</t>
    </r>
    <r>
      <rPr>
        <sz val="10"/>
        <color rgb="FF000000"/>
        <rFont val="Arial"/>
        <family val="2"/>
      </rPr>
      <t xml:space="preserve">when a user directly enters one of the following two codes,
1. Express dissent, 
2. The patient does not want to have a Summary Care Record (Legacy code)
The </t>
    </r>
    <r>
      <rPr>
        <b/>
        <sz val="10"/>
        <color rgb="FF000000"/>
        <rFont val="Arial"/>
        <family val="2"/>
      </rPr>
      <t>impact</t>
    </r>
    <r>
      <rPr>
        <sz val="10"/>
        <color rgb="FF000000"/>
        <rFont val="Arial"/>
        <family val="2"/>
      </rPr>
      <t xml:space="preserve"> is that the </t>
    </r>
    <r>
      <rPr>
        <b/>
        <sz val="10"/>
        <color rgb="FF000000"/>
        <rFont val="Arial"/>
        <family val="2"/>
      </rPr>
      <t>patient's preferences are not followed</t>
    </r>
    <r>
      <rPr>
        <sz val="10"/>
        <color rgb="FF000000"/>
        <rFont val="Arial"/>
        <family val="2"/>
      </rPr>
      <t xml:space="preserve"> which leads to </t>
    </r>
    <r>
      <rPr>
        <b/>
        <sz val="10"/>
        <color rgb="FF000000"/>
        <rFont val="Arial"/>
        <family val="2"/>
      </rPr>
      <t>privacy issues</t>
    </r>
    <r>
      <rPr>
        <sz val="10"/>
        <color rgb="FF000000"/>
        <rFont val="Arial"/>
        <family val="2"/>
      </rPr>
      <t xml:space="preserve"> of the patient who is </t>
    </r>
    <r>
      <rPr>
        <b/>
        <sz val="10"/>
        <color rgb="FF000000"/>
        <rFont val="Arial"/>
        <family val="2"/>
      </rPr>
      <t>not</t>
    </r>
    <r>
      <rPr>
        <sz val="10"/>
        <color rgb="FF000000"/>
        <rFont val="Arial"/>
        <family val="2"/>
      </rPr>
      <t xml:space="preserve"> willing to have a</t>
    </r>
    <r>
      <rPr>
        <b/>
        <sz val="10"/>
        <color rgb="FF000000"/>
        <rFont val="Arial"/>
        <family val="2"/>
      </rPr>
      <t xml:space="preserve"> GP Summary</t>
    </r>
  </si>
  <si>
    <t>The system has not correctly implemented requirements for SCR consent preference
[3.7 SCR Consent Preference &gt; GPS.226 Recording the SCR Consent Preference &amp; GPS.210 Patient Dissents to a Summary Care Record]</t>
  </si>
  <si>
    <t>a) Provide evidence that the system records the code and change the patient's SCR Consent Preference on ACS to The patient does not have a Summary Care Record (has opted out) when user enters the below SCR Consent Preference code directly either of the below SCR Consent codes:
- SNOMED code 777441000000102 ("Express dissent for Summary Care Record dataset upload")
- SNOMED code 416308001 ("The patient does not want to have a Summary Care Record") (Legacy code)
b) Provide evidence that the system does not withdraw any GP summaries and does not send a GP summary update when the user changes a patient's locally-held SCR Consent Preference to any of the following
- SNOMED code 777441000000102 ("Express dissent for Summary Care Record dataset upload")
- SNOMED code 416308001 ("The patient does not want to have a Summary Care Record")</t>
  </si>
  <si>
    <r>
      <rPr>
        <b/>
        <u/>
        <sz val="10"/>
        <color rgb="FF000000"/>
        <rFont val="Arial"/>
        <family val="2"/>
      </rPr>
      <t xml:space="preserve">Test data:
</t>
    </r>
    <r>
      <rPr>
        <b/>
        <sz val="10"/>
        <color rgb="FF000000"/>
        <rFont val="Arial"/>
        <family val="2"/>
      </rPr>
      <t xml:space="preserve">
a &amp; b)
</t>
    </r>
    <r>
      <rPr>
        <sz val="10"/>
        <color rgb="FF000000"/>
        <rFont val="Arial"/>
        <family val="2"/>
      </rPr>
      <t xml:space="preserve">1. New Eligible patient when SCR is not present
2. New Eligible patient when SCR is present
3. New Ineligible patient when SCR is not present 
4. New Ineligible patient when SCR is present 
5. Existing Eligible patient when SCR is not present
6. Existing Eligible patient when SCR is present
7. Existing Ineligible patient when SCR is not present 
8. Existing Ineligible patient when SCR is present </t>
    </r>
  </si>
  <si>
    <t>Testing Hints
Error code validation needs to be implemented
1. Timeout and retry after 5 secs
2. Supplier' design automatically retries transient errors. A number of retries and for how long haven't been determined on their end yet. Persistent errors will be posted to their error capture and alerting system for investigation by their Ops team. 
3. frequent error states need to be validated
03/05/2023 - SA Comment. Removing this test hints as this scenario is already covered in 
1. NME-SCR-130
2. NME-SCR-219
3. NME-SCR-136</t>
  </si>
  <si>
    <t>GPS.226 Recording the SCR Consent Preference &amp;
GPS.210 Patient Dissents to a Summary Care Record</t>
  </si>
  <si>
    <t>SCR-9</t>
  </si>
  <si>
    <t>NME-HSDID-041</t>
  </si>
  <si>
    <t>NME-SCR-042</t>
  </si>
  <si>
    <r>
      <rPr>
        <sz val="10"/>
        <color rgb="FF000000"/>
        <rFont val="Arial"/>
        <family val="2"/>
      </rPr>
      <t xml:space="preserve">There is a </t>
    </r>
    <r>
      <rPr>
        <b/>
        <sz val="10"/>
        <color rgb="FF000000"/>
        <rFont val="Arial"/>
        <family val="2"/>
      </rPr>
      <t>risk</t>
    </r>
    <r>
      <rPr>
        <sz val="10"/>
        <color rgb="FF000000"/>
        <rFont val="Arial"/>
        <family val="2"/>
      </rPr>
      <t xml:space="preserve"> that</t>
    </r>
    <r>
      <rPr>
        <b/>
        <sz val="10"/>
        <color rgb="FF000000"/>
        <rFont val="Arial"/>
        <family val="2"/>
      </rPr>
      <t xml:space="preserve"> no alert is prompted</t>
    </r>
    <r>
      <rPr>
        <sz val="10"/>
        <color rgb="FF000000"/>
        <rFont val="Arial"/>
        <family val="2"/>
      </rPr>
      <t xml:space="preserve"> prior</t>
    </r>
    <r>
      <rPr>
        <b/>
        <sz val="10"/>
        <color rgb="FF000000"/>
        <rFont val="Arial"/>
        <family val="2"/>
      </rPr>
      <t xml:space="preserve"> </t>
    </r>
    <r>
      <rPr>
        <sz val="10"/>
        <color rgb="FF000000"/>
        <rFont val="Arial"/>
        <family val="2"/>
      </rPr>
      <t>to</t>
    </r>
    <r>
      <rPr>
        <b/>
        <sz val="10"/>
        <color rgb="FF000000"/>
        <rFont val="Arial"/>
        <family val="2"/>
      </rPr>
      <t xml:space="preserve"> confirm </t>
    </r>
    <r>
      <rPr>
        <sz val="10"/>
        <color rgb="FF000000"/>
        <rFont val="Arial"/>
        <family val="2"/>
      </rPr>
      <t>their</t>
    </r>
    <r>
      <rPr>
        <b/>
        <sz val="10"/>
        <color rgb="FF000000"/>
        <rFont val="Arial"/>
        <family val="2"/>
      </rPr>
      <t xml:space="preserve"> action</t>
    </r>
    <r>
      <rPr>
        <sz val="10"/>
        <color rgb="FF000000"/>
        <rFont val="Arial"/>
        <family val="2"/>
      </rPr>
      <t xml:space="preserve"> when the user </t>
    </r>
    <r>
      <rPr>
        <b/>
        <sz val="10"/>
        <color rgb="FF000000"/>
        <rFont val="Arial"/>
        <family val="2"/>
      </rPr>
      <t>changes</t>
    </r>
    <r>
      <rPr>
        <sz val="10"/>
        <color rgb="FF000000"/>
        <rFont val="Arial"/>
        <family val="2"/>
      </rPr>
      <t xml:space="preserve"> the selection on the </t>
    </r>
    <r>
      <rPr>
        <b/>
        <sz val="10"/>
        <color rgb="FF000000"/>
        <rFont val="Arial"/>
        <family val="2"/>
      </rPr>
      <t xml:space="preserve">SCR consent dialogue screen
</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erroneous action</t>
    </r>
    <r>
      <rPr>
        <sz val="10"/>
        <color rgb="FF000000"/>
        <rFont val="Arial"/>
        <family val="2"/>
      </rPr>
      <t xml:space="preserve"> may take place.</t>
    </r>
  </si>
  <si>
    <r>
      <rPr>
        <b/>
        <sz val="10"/>
        <color rgb="FF000000"/>
        <rFont val="Arial"/>
        <family val="2"/>
      </rPr>
      <t xml:space="preserve">a) </t>
    </r>
    <r>
      <rPr>
        <sz val="10"/>
        <color rgb="FF000000"/>
        <rFont val="Arial"/>
        <family val="2"/>
      </rPr>
      <t>Demonstrate that an alert is prompted to user to confirm the action when it changes the selection of SCR consent preference.</t>
    </r>
  </si>
  <si>
    <t>SCR-13</t>
  </si>
  <si>
    <t>NME-HSDID-042</t>
  </si>
  <si>
    <t>NME-SCR-043</t>
  </si>
  <si>
    <r>
      <rPr>
        <sz val="10"/>
        <color rgb="FF000000"/>
        <rFont val="Arial"/>
        <family val="2"/>
      </rPr>
      <t xml:space="preserve">There is a </t>
    </r>
    <r>
      <rPr>
        <b/>
        <sz val="10"/>
        <color rgb="FF000000"/>
        <rFont val="Arial"/>
        <family val="2"/>
      </rPr>
      <t>risk</t>
    </r>
    <r>
      <rPr>
        <sz val="10"/>
        <color rgb="FF000000"/>
        <rFont val="Arial"/>
        <family val="2"/>
      </rPr>
      <t xml:space="preserve"> that the system </t>
    </r>
    <r>
      <rPr>
        <b/>
        <sz val="10"/>
        <color rgb="FF000000"/>
        <rFont val="Arial"/>
        <family val="2"/>
      </rPr>
      <t xml:space="preserve">doesn't enable </t>
    </r>
    <r>
      <rPr>
        <sz val="10"/>
        <color rgb="FF000000"/>
        <rFont val="Arial"/>
        <family val="2"/>
      </rPr>
      <t xml:space="preserve">a </t>
    </r>
    <r>
      <rPr>
        <b/>
        <sz val="10"/>
        <color rgb="FF000000"/>
        <rFont val="Arial"/>
        <family val="2"/>
      </rPr>
      <t>free-text area for recording supplementary information</t>
    </r>
    <r>
      <rPr>
        <sz val="10"/>
        <color rgb="FF000000"/>
        <rFont val="Arial"/>
        <family val="2"/>
      </rPr>
      <t xml:space="preserve"> when the user changes the selection</t>
    </r>
    <r>
      <rPr>
        <b/>
        <sz val="10"/>
        <color rgb="FF000000"/>
        <rFont val="Arial"/>
        <family val="2"/>
      </rPr>
      <t xml:space="preserve"> on the SCR consent dialogue screen.
</t>
    </r>
    <r>
      <rPr>
        <sz val="10"/>
        <color rgb="FF000000"/>
        <rFont val="Arial"/>
        <family val="2"/>
      </rPr>
      <t xml:space="preserve">
The </t>
    </r>
    <r>
      <rPr>
        <b/>
        <sz val="10"/>
        <color rgb="FF000000"/>
        <rFont val="Arial"/>
        <family val="2"/>
      </rPr>
      <t>impact</t>
    </r>
    <r>
      <rPr>
        <sz val="10"/>
        <color rgb="FF000000"/>
        <rFont val="Arial"/>
        <family val="2"/>
      </rPr>
      <t xml:space="preserve"> is that the audit information may be missing</t>
    </r>
  </si>
  <si>
    <r>
      <rPr>
        <b/>
        <sz val="10"/>
        <color rgb="FF000000"/>
        <rFont val="Arial"/>
        <family val="2"/>
      </rPr>
      <t>a)</t>
    </r>
    <r>
      <rPr>
        <sz val="10"/>
        <color rgb="FF000000"/>
        <rFont val="Arial"/>
        <family val="2"/>
      </rPr>
      <t xml:space="preserve"> Demonstrate that the system enables a free-text area for recording supplementary information when the user changes the selection on the SCR consent dialogue screen.
</t>
    </r>
    <r>
      <rPr>
        <b/>
        <sz val="10"/>
        <color rgb="FF000000"/>
        <rFont val="Arial"/>
        <family val="2"/>
      </rPr>
      <t>b)</t>
    </r>
    <r>
      <rPr>
        <sz val="10"/>
        <color rgb="FF000000"/>
        <rFont val="Arial"/>
        <family val="2"/>
      </rPr>
      <t xml:space="preserve"> Provide evidence that the free-text area is user friendly to enter data and works as expected to capture supplementary information</t>
    </r>
  </si>
  <si>
    <r>
      <rPr>
        <b/>
        <u/>
        <sz val="10"/>
        <color rgb="FF000000"/>
        <rFont val="Arial"/>
        <family val="2"/>
      </rPr>
      <t xml:space="preserve">Test data:
</t>
    </r>
    <r>
      <rPr>
        <b/>
        <sz val="10"/>
        <color rgb="FF000000"/>
        <rFont val="Arial"/>
        <family val="2"/>
      </rPr>
      <t xml:space="preserve">
a) &amp; b)
</t>
    </r>
    <r>
      <rPr>
        <sz val="10"/>
        <color rgb="FF000000"/>
        <rFont val="Arial"/>
        <family val="2"/>
      </rPr>
      <t xml:space="preserve">1. New Eligible patient when SCR is not present
2. New Eligible patient when SCR is present
3. New Ineligible patient when SCR is not present 
4. New Ineligible patient when SCR is present 
5. Existing Eligible patient when SCR is not present
6. Existing Eligible patient when SCR is present
7. Existing Ineligible patient when SCR is not present 
8. Existing Ineligible patient when SCR is present 
</t>
    </r>
    <r>
      <rPr>
        <b/>
        <sz val="10"/>
        <color rgb="FF000000"/>
        <rFont val="Arial"/>
        <family val="2"/>
      </rPr>
      <t xml:space="preserve">Pre-requisite
</t>
    </r>
    <r>
      <rPr>
        <sz val="10"/>
        <color rgb="FF000000"/>
        <rFont val="Arial"/>
        <family val="2"/>
      </rPr>
      <t>- Enter some items as Problems, with some free text supporting information
- Enter a problem with a linkage to another item (the item identified as a problem).</t>
    </r>
  </si>
  <si>
    <t>SCR-14</t>
  </si>
  <si>
    <t>NME-HSDID-043</t>
  </si>
  <si>
    <t>NME-SCR-044</t>
  </si>
  <si>
    <r>
      <t xml:space="preserve">There is a </t>
    </r>
    <r>
      <rPr>
        <b/>
        <sz val="10"/>
        <rFont val="Arial"/>
        <family val="2"/>
      </rPr>
      <t>risk</t>
    </r>
    <r>
      <rPr>
        <sz val="10"/>
        <rFont val="Arial"/>
        <family val="2"/>
      </rPr>
      <t xml:space="preserve"> that the</t>
    </r>
    <r>
      <rPr>
        <b/>
        <sz val="10"/>
        <rFont val="Arial"/>
        <family val="2"/>
      </rPr>
      <t xml:space="preserve"> Date &amp; Time, along with supplementary information</t>
    </r>
    <r>
      <rPr>
        <sz val="10"/>
        <rFont val="Arial"/>
        <family val="2"/>
      </rPr>
      <t xml:space="preserve"> is </t>
    </r>
    <r>
      <rPr>
        <b/>
        <sz val="10"/>
        <rFont val="Arial"/>
        <family val="2"/>
      </rPr>
      <t xml:space="preserve">not available </t>
    </r>
    <r>
      <rPr>
        <sz val="10"/>
        <rFont val="Arial"/>
        <family val="2"/>
      </rPr>
      <t xml:space="preserve">in the patient's SCR consent history.
The </t>
    </r>
    <r>
      <rPr>
        <b/>
        <sz val="10"/>
        <rFont val="Arial"/>
        <family val="2"/>
      </rPr>
      <t>impact</t>
    </r>
    <r>
      <rPr>
        <sz val="10"/>
        <rFont val="Arial"/>
        <family val="2"/>
      </rPr>
      <t xml:space="preserve"> is that the audit information may be missing.</t>
    </r>
  </si>
  <si>
    <t>The system does not have the functionality to view the locally held history of the patients SCR consent preference
[3.7 SCR Consent Preference &gt; GPS.228 Viewing SCR Consent Preference History]</t>
  </si>
  <si>
    <r>
      <rPr>
        <b/>
        <sz val="10"/>
        <color rgb="FF000000"/>
        <rFont val="Arial"/>
        <family val="2"/>
      </rPr>
      <t xml:space="preserve">a) </t>
    </r>
    <r>
      <rPr>
        <sz val="10"/>
        <color rgb="FF000000"/>
        <rFont val="Arial"/>
        <family val="2"/>
      </rPr>
      <t xml:space="preserve">Provide evidence that user is able to view the following information on the SCR Consent Preference screen:
- Any supplementary information provided for each change of SCR Consent Preference 
- The time and date that each SCR Consent Preference (or legacy SCR consent code) was recorded on the system
</t>
    </r>
  </si>
  <si>
    <t>GPS.228 Viewing SCR Consent Preference History</t>
  </si>
  <si>
    <t>SCR-16</t>
  </si>
  <si>
    <t>NME-HSDID-044</t>
  </si>
  <si>
    <r>
      <rPr>
        <sz val="10"/>
        <color rgb="FF000000"/>
        <rFont val="Arial"/>
        <family val="2"/>
      </rPr>
      <t xml:space="preserve">There is a risk that the </t>
    </r>
    <r>
      <rPr>
        <b/>
        <sz val="10"/>
        <color rgb="FF000000"/>
        <rFont val="Arial"/>
        <family val="2"/>
      </rPr>
      <t xml:space="preserve">SCR contains </t>
    </r>
    <r>
      <rPr>
        <sz val="10"/>
        <color rgb="FF000000"/>
        <rFont val="Arial"/>
        <family val="2"/>
      </rPr>
      <t>the</t>
    </r>
    <r>
      <rPr>
        <b/>
        <sz val="10"/>
        <color rgb="FF000000"/>
        <rFont val="Arial"/>
        <family val="2"/>
      </rPr>
      <t xml:space="preserve"> non-core data items</t>
    </r>
    <r>
      <rPr>
        <sz val="10"/>
        <color rgb="FF000000"/>
        <rFont val="Arial"/>
        <family val="2"/>
      </rPr>
      <t xml:space="preserve"> which are </t>
    </r>
    <r>
      <rPr>
        <b/>
        <sz val="10"/>
        <color rgb="FF000000"/>
        <rFont val="Arial"/>
        <family val="2"/>
      </rPr>
      <t>marked</t>
    </r>
    <r>
      <rPr>
        <sz val="10"/>
        <color rgb="FF000000"/>
        <rFont val="Arial"/>
        <family val="2"/>
      </rPr>
      <t xml:space="preserve"> as </t>
    </r>
    <r>
      <rPr>
        <b/>
        <sz val="10"/>
        <color rgb="FF000000"/>
        <rFont val="Arial"/>
        <family val="2"/>
      </rPr>
      <t>included</t>
    </r>
    <r>
      <rPr>
        <sz val="10"/>
        <color rgb="FF000000"/>
        <rFont val="Arial"/>
        <family val="2"/>
      </rPr>
      <t xml:space="preserve"> when the patient's</t>
    </r>
    <r>
      <rPr>
        <b/>
        <sz val="10"/>
        <color rgb="FF000000"/>
        <rFont val="Arial"/>
        <family val="2"/>
      </rPr>
      <t xml:space="preserve"> SCR consent preference</t>
    </r>
    <r>
      <rPr>
        <sz val="10"/>
        <color rgb="FF000000"/>
        <rFont val="Arial"/>
        <family val="2"/>
      </rPr>
      <t xml:space="preserve"> is</t>
    </r>
    <r>
      <rPr>
        <b/>
        <sz val="10"/>
        <color rgb="FF000000"/>
        <rFont val="Arial"/>
        <family val="2"/>
      </rPr>
      <t xml:space="preserve"> set to</t>
    </r>
    <r>
      <rPr>
        <sz val="10"/>
        <color rgb="FF000000"/>
        <rFont val="Arial"/>
        <family val="2"/>
      </rPr>
      <t xml:space="preserve"> one of the following after the</t>
    </r>
    <r>
      <rPr>
        <b/>
        <sz val="10"/>
        <color rgb="FF000000"/>
        <rFont val="Arial"/>
        <family val="2"/>
      </rPr>
      <t xml:space="preserve"> GP Summary Update</t>
    </r>
    <r>
      <rPr>
        <sz val="10"/>
        <color rgb="FF000000"/>
        <rFont val="Arial"/>
        <family val="2"/>
      </rPr>
      <t xml:space="preserve"> by the</t>
    </r>
    <r>
      <rPr>
        <b/>
        <sz val="10"/>
        <color rgb="FF000000"/>
        <rFont val="Arial"/>
        <family val="2"/>
      </rPr>
      <t xml:space="preserve"> General Upload/Bulk Upload process.
</t>
    </r>
    <r>
      <rPr>
        <sz val="10"/>
        <color rgb="FF000000"/>
        <rFont val="Arial"/>
        <family val="2"/>
      </rPr>
      <t xml:space="preserve">
1. Express dissent 
2. Patient does not want to have a Summary Care Record 
3. Implied consent for core </t>
    </r>
    <r>
      <rPr>
        <b/>
        <sz val="10"/>
        <color rgb="FF000000"/>
        <rFont val="Arial"/>
        <family val="2"/>
      </rPr>
      <t xml:space="preserve">(except Covid19 Additional Information which is temporary)
</t>
    </r>
    <r>
      <rPr>
        <sz val="10"/>
        <color rgb="FF000000"/>
        <rFont val="Arial"/>
        <family val="2"/>
      </rPr>
      <t xml:space="preserve">4. Express consent for core 
The </t>
    </r>
    <r>
      <rPr>
        <b/>
        <sz val="10"/>
        <color rgb="FF000000"/>
        <rFont val="Arial"/>
        <family val="2"/>
      </rPr>
      <t>impact</t>
    </r>
    <r>
      <rPr>
        <sz val="10"/>
        <color rgb="FF000000"/>
        <rFont val="Arial"/>
        <family val="2"/>
      </rPr>
      <t xml:space="preserve"> is that the patient's preferences are not followed which leads to privacy issues for the patient who is not willing to have additional information for a GP Summary</t>
    </r>
  </si>
  <si>
    <t>The system has not correctly implemented requirements for SCR consent preference
[3.7 SCR Consent Preference &gt; GPS.230 Patient Consents to Additional Information]</t>
  </si>
  <si>
    <r>
      <t xml:space="preserve">a) Demonstrate that the SCR doesn't contain the non-core data items which are marked as included when the patient's SCR consent preference is set to Express dissent after the GP Summary Update by the General Upload 
b) Demonstrate that the SCR doesn't contain the non-core data items which are marked as included when the patient's SCR consent preference is set to Express dissent after the GP Summary Update by the Bulk Upload process.
c) Provide evidence that the SCR doesn't contain the non-core data items which are marked as included when the patient's SCR consent preference is set to one of the following after the GP Summary Update by the General Upload/Bulk Upload process.
1. Patient does not want to have a Summary Care Record 
2. Implied consent for core (except Covid19 Additional Information which is temporary and will be always included during Implied consent)
3. Express consent for the core.
d) Provide evidence that the non-core data items that have been marked as included or excluded that are still marked as included or excluded even though, according to the consent preference selected, the non-core data items may not appear in the SCR.
</t>
    </r>
    <r>
      <rPr>
        <b/>
        <u/>
        <sz val="10"/>
        <rFont val="Arial"/>
        <family val="2"/>
      </rPr>
      <t xml:space="preserve">Discuss with Supplier: 
</t>
    </r>
    <r>
      <rPr>
        <sz val="10"/>
        <rFont val="Arial"/>
        <family val="2"/>
      </rPr>
      <t>We assume that the system is implemented according to the Covid-19 SCR requirement for patient's with implied consent to have a core and additional information SCR, however, how do we assure that the system would work correctly if this requirement were not applied? This is important when testing the content of an SCR for a patient with Implied Consent. Further information can be found: https://digital.nhs.uk/services/summary-care-records-scr/summary-care-record-supplementary-transparency-notice#change-to-information-held-in-your-summary-care-record - Please see Col AD 'Requirment Details'</t>
    </r>
  </si>
  <si>
    <r>
      <rPr>
        <b/>
        <sz val="10"/>
        <color rgb="FF000000"/>
        <rFont val="Arial"/>
        <family val="2"/>
      </rPr>
      <t xml:space="preserve">(a), (b): 
</t>
    </r>
    <r>
      <rPr>
        <sz val="10"/>
        <color rgb="FF000000"/>
        <rFont val="Arial"/>
        <family val="2"/>
      </rPr>
      <t xml:space="preserve">Patient with SCR Consent preference: SNOMED code 777441000000102 ("Express dissent for Summary Care Record dataset upload")
</t>
    </r>
    <r>
      <rPr>
        <b/>
        <sz val="10"/>
        <color rgb="FF000000"/>
        <rFont val="Arial"/>
        <family val="2"/>
      </rPr>
      <t>(c), (d):</t>
    </r>
    <r>
      <rPr>
        <sz val="10"/>
        <color rgb="FF000000"/>
        <rFont val="Arial"/>
        <family val="2"/>
      </rPr>
      <t xml:space="preserve"> 
1. Patient with SCR Consent preference: SNOMED code 416308001  ("The patient does not want to have a Summary Care Record")
2. Patient with SCR Consent preference: SNOMED code 773011000000101   ("Implied consent for core Summary Care Record dataset upload")
3. Patient with SCR Consent preference: SNOMED code 773031000000109    ("Express consent for core Summary Care Record dataset upload")
Enter a few non-core data items and select to include or exclude any of these items.</t>
    </r>
  </si>
  <si>
    <t>GPS.230 Patient Consents to Additional Information</t>
  </si>
  <si>
    <t>SCR-21</t>
  </si>
  <si>
    <t>NME-HSDID-045</t>
  </si>
  <si>
    <t>NME-SCR-046</t>
  </si>
  <si>
    <t>There is a risk that the SCR may not contain the non-core data items which are marked as included when the patient's SCR consent preference is set to one of the following after the GP Summary Update by the General Upload/Bulk Upload process.
1. Implied consent for core Summary Care Record dataset upload (to include Additional Information)
2. Express consent for core and additional Summary Care Record dataset upload 
3. The patient wants to have a Summary Care Record
The impact is that the patient's preferences are not followed which leads to privacy issues for the patient who is willing/not willing to have a GP Summary</t>
  </si>
  <si>
    <r>
      <t xml:space="preserve">(a) Demonstrate that the SCR contains the non-core data items which are marked as included when the patient's SCR consent preference is set to Express consent for core and additional Summary Care Record dataset upload  after the GP Summary Update by the General Upload 
b) Demonstrate that the SCR contains the non-core data items which are marked as included when the patient's SCR consent preference is set to Express consent for core and additional Summary Care Record dataset upload after the GP Summary Update by the Bulk Upload process.
c) Provide evidence that the SCR contain the non-core data items which are marked as included when the patient's SCR consent preference is set to Implied consent for core Summary Care Record dataset upload (except Covid19 Additional Information which is temporary) after the GP Summary Update by the General Upload
d) Provide evidence that the SCR contain the non-core data items which are marked as included when the patient's SCR consent preference is set to Implied consent for core Summary Care Record dataset upload (except Covid19 Additional Information which is temporary). after the GP Summary Update by the Bulk Upload process.
e) Provide evidence that the SCR contain the non-core data items which are marked as included when the patient's SCR consent preference is set to The patient wants to have a Summary Care Record after the GP Summary Update by the Bulk Upload process.
</t>
    </r>
    <r>
      <rPr>
        <b/>
        <u/>
        <sz val="10"/>
        <rFont val="Arial"/>
        <family val="2"/>
      </rPr>
      <t xml:space="preserve">Discuss with Supplier: 
</t>
    </r>
    <r>
      <rPr>
        <sz val="10"/>
        <rFont val="Arial"/>
        <family val="2"/>
      </rPr>
      <t xml:space="preserve">we assume that the system is implemented according to the Covid-19 SCR requirements, however, how do we assure that the system would work correctly if the Covid-19 requirements were not applied? This is important when testing the content of an SCR for a patient with Implied Consent. Further information can be found: https://digital.nhs.uk/services/summary-care-records-scr/summary-care-record-supplementary-transparency-notice#change-to-information-held-in-your-summary-care-record - Please see Col AD 'Requirment Details'
</t>
    </r>
  </si>
  <si>
    <r>
      <rPr>
        <b/>
        <sz val="10"/>
        <color rgb="FF000000"/>
        <rFont val="Arial"/>
        <family val="2"/>
      </rPr>
      <t xml:space="preserve">(a), (b): 
</t>
    </r>
    <r>
      <rPr>
        <sz val="10"/>
        <color rgb="FF000000"/>
        <rFont val="Arial"/>
        <family val="2"/>
      </rPr>
      <t xml:space="preserve">Patient with SCR Consent preference: SNOMED code 773051000000102   ("Express consent for core and additional Summary Care Record dataset upload")
</t>
    </r>
    <r>
      <rPr>
        <b/>
        <sz val="10"/>
        <color rgb="FF000000"/>
        <rFont val="Arial"/>
        <family val="2"/>
      </rPr>
      <t xml:space="preserve">(c), (d):
</t>
    </r>
    <r>
      <rPr>
        <sz val="10"/>
        <color rgb="FF000000"/>
        <rFont val="Arial"/>
        <family val="2"/>
      </rPr>
      <t xml:space="preserve">Patient with SCR Consent preference: SNOMED code 773011000000101   ("Implied consent for core Summary Care Record dataset upload")
</t>
    </r>
    <r>
      <rPr>
        <b/>
        <sz val="10"/>
        <color rgb="FF000000"/>
        <rFont val="Arial"/>
        <family val="2"/>
      </rPr>
      <t xml:space="preserve">(e):
</t>
    </r>
    <r>
      <rPr>
        <sz val="10"/>
        <color rgb="FF000000"/>
        <rFont val="Arial"/>
        <family val="2"/>
      </rPr>
      <t>Patient with SCR Consent preference: SNOMED code 417370002 ("The patient wants to have a Summary Care Record")</t>
    </r>
  </si>
  <si>
    <t>SCR-22</t>
  </si>
  <si>
    <t>NME-HSDID-046</t>
  </si>
  <si>
    <t>NME-SCR-047</t>
  </si>
  <si>
    <r>
      <rPr>
        <sz val="10"/>
        <color rgb="FF000000"/>
        <rFont val="Arial"/>
        <family val="2"/>
      </rPr>
      <t xml:space="preserve">There is a </t>
    </r>
    <r>
      <rPr>
        <b/>
        <sz val="10"/>
        <color rgb="FF000000"/>
        <rFont val="Arial"/>
        <family val="2"/>
      </rPr>
      <t>risk</t>
    </r>
    <r>
      <rPr>
        <sz val="10"/>
        <color rgb="FF000000"/>
        <rFont val="Arial"/>
        <family val="2"/>
      </rPr>
      <t xml:space="preserve"> that the user is </t>
    </r>
    <r>
      <rPr>
        <b/>
        <sz val="10"/>
        <color rgb="FF000000"/>
        <rFont val="Arial"/>
        <family val="2"/>
      </rPr>
      <t xml:space="preserve">not able to view </t>
    </r>
    <r>
      <rPr>
        <sz val="10"/>
        <color rgb="FF000000"/>
        <rFont val="Arial"/>
        <family val="2"/>
      </rPr>
      <t xml:space="preserve">the </t>
    </r>
    <r>
      <rPr>
        <b/>
        <sz val="10"/>
        <color rgb="FF000000"/>
        <rFont val="Arial"/>
        <family val="2"/>
      </rPr>
      <t>current locally held</t>
    </r>
    <r>
      <rPr>
        <sz val="10"/>
        <color rgb="FF000000"/>
        <rFont val="Arial"/>
        <family val="2"/>
      </rPr>
      <t xml:space="preserve"> SCR consent preference of the </t>
    </r>
    <r>
      <rPr>
        <b/>
        <sz val="10"/>
        <color rgb="FF000000"/>
        <rFont val="Arial"/>
        <family val="2"/>
      </rPr>
      <t>patient</t>
    </r>
    <r>
      <rPr>
        <sz val="10"/>
        <color rgb="FF000000"/>
        <rFont val="Arial"/>
        <family val="2"/>
      </rPr>
      <t xml:space="preserve">. Options are
</t>
    </r>
    <r>
      <rPr>
        <b/>
        <sz val="10"/>
        <color rgb="FF000000"/>
        <rFont val="Arial"/>
        <family val="2"/>
      </rPr>
      <t xml:space="preserve">
1. locally-held SCR Consent Preference code (4 Options)
2. locally-held legacy SCR consent code (2 Options)
3. the patient doesn't have a code
</t>
    </r>
    <r>
      <rPr>
        <sz val="10"/>
        <color rgb="FF000000"/>
        <rFont val="Arial"/>
        <family val="2"/>
      </rPr>
      <t xml:space="preserve">
The impact is that the missing information which could potentially have an adverse impact on patient care</t>
    </r>
  </si>
  <si>
    <t>The system has not correctly implemented requirements for SCR consent preference
[3.7 SCR Consent Preference &gt; GPS.231 Indicate SCR Consent Preference to Users]</t>
  </si>
  <si>
    <r>
      <rPr>
        <b/>
        <sz val="10"/>
        <color rgb="FF000000"/>
        <rFont val="Arial"/>
        <family val="2"/>
      </rPr>
      <t xml:space="preserve">a) </t>
    </r>
    <r>
      <rPr>
        <sz val="10"/>
        <color rgb="FF000000"/>
        <rFont val="Arial"/>
        <family val="2"/>
      </rPr>
      <t>Provide evidence that when the user is viewing a patient's locally held record then, the system should indicate either one of the appropriate options listed below:
- patient's current locally-held SCR Consent Preference code (4 Options)
- locally-held legacy SCR consent code (2 Options)
- doesn't have a code</t>
    </r>
  </si>
  <si>
    <r>
      <rPr>
        <b/>
        <u/>
        <sz val="10"/>
        <color rgb="FF000000"/>
        <rFont val="Arial"/>
        <family val="2"/>
      </rPr>
      <t xml:space="preserve">Test data:
</t>
    </r>
    <r>
      <rPr>
        <b/>
        <sz val="10"/>
        <color rgb="FF000000"/>
        <rFont val="Arial"/>
        <family val="2"/>
      </rPr>
      <t xml:space="preserve">
</t>
    </r>
    <r>
      <rPr>
        <sz val="10"/>
        <color rgb="FF000000"/>
        <rFont val="Arial"/>
        <family val="2"/>
      </rPr>
      <t>1. A Practice which contributes to SCR Update
2. System Administrator with correct RBAC Roles to view patient's locally held record
3.1 Eligible Patients with GP Summary Update Pending to be sent
3.2 Ineligible Patients with GP Summary Update Pending to be sent</t>
    </r>
  </si>
  <si>
    <t>GPS.231 Indicate SCR Consent Preference to Users</t>
  </si>
  <si>
    <t>SCR-28</t>
  </si>
  <si>
    <t>NME-HSDID-047</t>
  </si>
  <si>
    <r>
      <rPr>
        <sz val="10"/>
        <color rgb="FF000000"/>
        <rFont val="Arial"/>
        <family val="2"/>
      </rPr>
      <t xml:space="preserve">There is a </t>
    </r>
    <r>
      <rPr>
        <b/>
        <sz val="10"/>
        <color rgb="FF000000"/>
        <rFont val="Arial"/>
        <family val="2"/>
      </rPr>
      <t>risk</t>
    </r>
    <r>
      <rPr>
        <sz val="10"/>
        <color rgb="FF000000"/>
        <rFont val="Arial"/>
        <family val="2"/>
      </rPr>
      <t xml:space="preserve"> that the system is </t>
    </r>
    <r>
      <rPr>
        <b/>
        <sz val="10"/>
        <color rgb="FF000000"/>
        <rFont val="Arial"/>
        <family val="2"/>
      </rPr>
      <t xml:space="preserve">not able </t>
    </r>
    <r>
      <rPr>
        <sz val="10"/>
        <color rgb="FF000000"/>
        <rFont val="Arial"/>
        <family val="2"/>
      </rPr>
      <t>to</t>
    </r>
    <r>
      <rPr>
        <b/>
        <sz val="10"/>
        <color rgb="FF000000"/>
        <rFont val="Arial"/>
        <family val="2"/>
      </rPr>
      <t xml:space="preserve"> provide functionality</t>
    </r>
    <r>
      <rPr>
        <sz val="10"/>
        <color rgb="FF000000"/>
        <rFont val="Arial"/>
        <family val="2"/>
      </rPr>
      <t xml:space="preserve"> for </t>
    </r>
    <r>
      <rPr>
        <b/>
        <sz val="10"/>
        <color rgb="FF000000"/>
        <rFont val="Arial"/>
        <family val="2"/>
      </rPr>
      <t>users</t>
    </r>
    <r>
      <rPr>
        <sz val="10"/>
        <color rgb="FF000000"/>
        <rFont val="Arial"/>
        <family val="2"/>
      </rPr>
      <t xml:space="preserve"> to run a </t>
    </r>
    <r>
      <rPr>
        <b/>
        <sz val="10"/>
        <color rgb="FF000000"/>
        <rFont val="Arial"/>
        <family val="2"/>
      </rPr>
      <t xml:space="preserve">per-practice report / all patients report.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audit</t>
    </r>
    <r>
      <rPr>
        <sz val="10"/>
        <color rgb="FF000000"/>
        <rFont val="Arial"/>
        <family val="2"/>
      </rPr>
      <t xml:space="preserve"> information may be </t>
    </r>
    <r>
      <rPr>
        <b/>
        <sz val="10"/>
        <color rgb="FF000000"/>
        <rFont val="Arial"/>
        <family val="2"/>
      </rPr>
      <t>lost.</t>
    </r>
  </si>
  <si>
    <t>Poor system performance impacts reporting functionality
[3.7 SCR Consent Preference &gt; GPS.237 Summary Care Record Consent Report]</t>
  </si>
  <si>
    <r>
      <rPr>
        <sz val="10"/>
        <color rgb="FF000000"/>
        <rFont val="Arial"/>
        <family val="2"/>
      </rPr>
      <t>Provide evidence that the system is able to provide functionality for users to run a per-practice report</t>
    </r>
    <r>
      <rPr>
        <b/>
        <sz val="10"/>
        <color rgb="FF000000"/>
        <rFont val="Arial"/>
        <family val="2"/>
      </rPr>
      <t xml:space="preserve"> for all patients</t>
    </r>
    <r>
      <rPr>
        <sz val="10"/>
        <color rgb="FF000000"/>
        <rFont val="Arial"/>
        <family val="2"/>
      </rPr>
      <t xml:space="preserve"> containing "A list of all the individual NHS numbers, surnames and forenames of patients for each of the SCR Consent Preferences below
</t>
    </r>
    <r>
      <rPr>
        <b/>
        <sz val="10"/>
        <color rgb="FF000000"/>
        <rFont val="Arial"/>
        <family val="2"/>
      </rPr>
      <t>a)</t>
    </r>
    <r>
      <rPr>
        <sz val="10"/>
        <color rgb="FF000000"/>
        <rFont val="Arial"/>
        <family val="2"/>
      </rPr>
      <t xml:space="preserve"> SNOMED code is 773011000000101 ("Implied consent for core Summary Care Record dataset upload")
</t>
    </r>
    <r>
      <rPr>
        <b/>
        <sz val="10"/>
        <color rgb="FF000000"/>
        <rFont val="Arial"/>
        <family val="2"/>
      </rPr>
      <t>b)</t>
    </r>
    <r>
      <rPr>
        <sz val="10"/>
        <color rgb="FF000000"/>
        <rFont val="Arial"/>
        <family val="2"/>
      </rPr>
      <t xml:space="preserve"> SNOMED code is 773031000000109 ("Express consent for core Summary Care Record dataset upload")
</t>
    </r>
    <r>
      <rPr>
        <b/>
        <sz val="10"/>
        <color rgb="FF000000"/>
        <rFont val="Arial"/>
        <family val="2"/>
      </rPr>
      <t>c)</t>
    </r>
    <r>
      <rPr>
        <sz val="10"/>
        <color rgb="FF000000"/>
        <rFont val="Arial"/>
        <family val="2"/>
      </rPr>
      <t xml:space="preserve"> SNOMED code is 773051000000102 ("Express consent for core and additional Summary Care Record dataset upload")
</t>
    </r>
    <r>
      <rPr>
        <b/>
        <sz val="10"/>
        <color rgb="FF000000"/>
        <rFont val="Arial"/>
        <family val="2"/>
      </rPr>
      <t>d)</t>
    </r>
    <r>
      <rPr>
        <sz val="10"/>
        <color rgb="FF000000"/>
        <rFont val="Arial"/>
        <family val="2"/>
      </rPr>
      <t xml:space="preserve"> SNOMED code is 777441000000102 ("Express dissent for Summary Care Record dataset upload")
</t>
    </r>
    <r>
      <rPr>
        <b/>
        <sz val="10"/>
        <color rgb="FF000000"/>
        <rFont val="Arial"/>
        <family val="2"/>
      </rPr>
      <t xml:space="preserve">e) </t>
    </r>
    <r>
      <rPr>
        <sz val="10"/>
        <color rgb="FF000000"/>
        <rFont val="Arial"/>
        <family val="2"/>
      </rPr>
      <t xml:space="preserve">SNOMED code is 417370002 ("The patient wants to have a Summary Care Record")
</t>
    </r>
    <r>
      <rPr>
        <b/>
        <sz val="10"/>
        <color rgb="FF000000"/>
        <rFont val="Arial"/>
        <family val="2"/>
      </rPr>
      <t xml:space="preserve">f) </t>
    </r>
    <r>
      <rPr>
        <sz val="10"/>
        <color rgb="FF000000"/>
        <rFont val="Arial"/>
        <family val="2"/>
      </rPr>
      <t xml:space="preserve">SNOMED code is 416308001 ("The patient does not want to have a Summary Care Record")
</t>
    </r>
    <r>
      <rPr>
        <b/>
        <sz val="10"/>
        <color rgb="FF000000"/>
        <rFont val="Arial"/>
        <family val="2"/>
      </rPr>
      <t>g)</t>
    </r>
    <r>
      <rPr>
        <sz val="10"/>
        <color rgb="FF000000"/>
        <rFont val="Arial"/>
        <family val="2"/>
      </rPr>
      <t xml:space="preserve"> SNOMED code is 417753008 ("Shared electronic record administration")
</t>
    </r>
    <r>
      <rPr>
        <b/>
        <sz val="10"/>
        <color rgb="FF000000"/>
        <rFont val="Arial"/>
        <family val="2"/>
      </rPr>
      <t>Validate</t>
    </r>
    <r>
      <rPr>
        <sz val="10"/>
        <color rgb="FF000000"/>
        <rFont val="Arial"/>
        <family val="2"/>
      </rPr>
      <t xml:space="preserve"> all figures within the report and check that the system</t>
    </r>
    <r>
      <rPr>
        <b/>
        <sz val="10"/>
        <color rgb="FF000000"/>
        <rFont val="Arial"/>
        <family val="2"/>
      </rPr>
      <t xml:space="preserve"> also displays</t>
    </r>
    <r>
      <rPr>
        <sz val="10"/>
        <color rgb="FF000000"/>
        <rFont val="Arial"/>
        <family val="2"/>
      </rPr>
      <t xml:space="preserve"> the following 
1. A sub-total for each of the </t>
    </r>
    <r>
      <rPr>
        <b/>
        <sz val="10"/>
        <color rgb="FF000000"/>
        <rFont val="Arial"/>
        <family val="2"/>
      </rPr>
      <t>seven</t>
    </r>
    <r>
      <rPr>
        <sz val="10"/>
        <color rgb="FF000000"/>
        <rFont val="Arial"/>
        <family val="2"/>
      </rPr>
      <t xml:space="preserve"> lists above.
2. The sum of the above</t>
    </r>
    <r>
      <rPr>
        <b/>
        <sz val="10"/>
        <color rgb="FF000000"/>
        <rFont val="Arial"/>
        <family val="2"/>
      </rPr>
      <t xml:space="preserve"> seven</t>
    </r>
    <r>
      <rPr>
        <sz val="10"/>
        <color rgb="FF000000"/>
        <rFont val="Arial"/>
        <family val="2"/>
      </rPr>
      <t xml:space="preserve"> totals.
3. The total number of patients fully registered at the practice </t>
    </r>
  </si>
  <si>
    <t>SCR-29, [UpdateReq4-237-1]</t>
  </si>
  <si>
    <t>NME-HSDID-048</t>
  </si>
  <si>
    <t>NME-SCR-049</t>
  </si>
  <si>
    <t>Core Data Items</t>
  </si>
  <si>
    <r>
      <rPr>
        <sz val="10"/>
        <color rgb="FF000000"/>
        <rFont val="Arial"/>
        <family val="2"/>
      </rPr>
      <t xml:space="preserve">There is a </t>
    </r>
    <r>
      <rPr>
        <b/>
        <sz val="10"/>
        <color rgb="FF000000"/>
        <rFont val="Arial"/>
        <family val="2"/>
      </rPr>
      <t>risk</t>
    </r>
    <r>
      <rPr>
        <sz val="10"/>
        <color rgb="FF000000"/>
        <rFont val="Arial"/>
        <family val="2"/>
      </rPr>
      <t xml:space="preserve"> that below-expected core data information with supporting text(if available) is not available in </t>
    </r>
    <r>
      <rPr>
        <b/>
        <sz val="10"/>
        <color rgb="FF000000"/>
        <rFont val="Arial"/>
        <family val="2"/>
      </rPr>
      <t xml:space="preserve">SCR
</t>
    </r>
    <r>
      <rPr>
        <sz val="10"/>
        <color rgb="FF000000"/>
        <rFont val="Arial"/>
        <family val="2"/>
      </rPr>
      <t xml:space="preserve">1. Allergies and adverse reactions
2. Acute Medications
3. Current Repeat Medications
4. Discontinued Repeat Medications
The </t>
    </r>
    <r>
      <rPr>
        <b/>
        <sz val="10"/>
        <color rgb="FF000000"/>
        <rFont val="Arial"/>
        <family val="2"/>
      </rPr>
      <t>impact</t>
    </r>
    <r>
      <rPr>
        <sz val="10"/>
        <color rgb="FF000000"/>
        <rFont val="Arial"/>
        <family val="2"/>
      </rPr>
      <t xml:space="preserve"> is that the </t>
    </r>
    <r>
      <rPr>
        <b/>
        <sz val="10"/>
        <color rgb="FF000000"/>
        <rFont val="Arial"/>
        <family val="2"/>
      </rPr>
      <t>missing</t>
    </r>
    <r>
      <rPr>
        <sz val="10"/>
        <color rgb="FF000000"/>
        <rFont val="Arial"/>
        <family val="2"/>
      </rPr>
      <t xml:space="preserve"> information which could potentially have an </t>
    </r>
    <r>
      <rPr>
        <b/>
        <sz val="10"/>
        <color rgb="FF000000"/>
        <rFont val="Arial"/>
        <family val="2"/>
      </rPr>
      <t>adverse</t>
    </r>
    <r>
      <rPr>
        <sz val="10"/>
        <color rgb="FF000000"/>
        <rFont val="Arial"/>
        <family val="2"/>
      </rPr>
      <t xml:space="preserve"> impact on</t>
    </r>
    <r>
      <rPr>
        <b/>
        <sz val="10"/>
        <color rgb="FF000000"/>
        <rFont val="Arial"/>
        <family val="2"/>
      </rPr>
      <t xml:space="preserve"> patient care</t>
    </r>
  </si>
  <si>
    <t>The system has wrongly implemented the mechanism for Current Repeat Medications
[3.1 Core Data Items &gt; GPS.01 Allergies and Adverse Reactions]</t>
  </si>
  <si>
    <r>
      <rPr>
        <b/>
        <sz val="10"/>
        <color rgb="FF000000"/>
        <rFont val="Arial"/>
        <family val="2"/>
      </rPr>
      <t xml:space="preserve">a) </t>
    </r>
    <r>
      <rPr>
        <sz val="10"/>
        <color rgb="FF000000"/>
        <rFont val="Arial"/>
        <family val="2"/>
      </rPr>
      <t xml:space="preserve">Demonstrate that the below-expected core data information with supporting text(if available) is available in SCR.
1. Allergies and adverse reactions
 - Drug allergy as a history item, more than 6 months ago
 - Drug allergy as an adverse reaction, more than 6 months ago
 - Drug allergy as an adverse reaction, within 6 months ago
 - Drug allergy, within 6 months ago
 - Non-Drug allergy food, more than 6 months
 - Non-Drug allergy food, within 6 months
 - Non-Drug allergy non-food, more than 6 months
 - Non-Drug allergy non-food, within 6 months
2. Acute Medications
3. Current Repeat Medications
 - Changing Acute to Repeat
 - Repeat, Changing Formulations
4. Discontinued Repeat Medications
Validate:
For supporting text,
1. validate all the boundary value tests along with Special characters with,
a. maximum char allowed
b. maximum char allowed + 1
c. minimum char allowed
d. minimum char allowed - 1
</t>
    </r>
  </si>
  <si>
    <r>
      <rPr>
        <b/>
        <u/>
        <sz val="10"/>
        <color rgb="FF000000"/>
        <rFont val="Arial"/>
        <family val="2"/>
      </rPr>
      <t xml:space="preserve">Test data:
</t>
    </r>
    <r>
      <rPr>
        <b/>
        <sz val="10"/>
        <color rgb="FF000000"/>
        <rFont val="Arial"/>
        <family val="2"/>
      </rPr>
      <t xml:space="preserve">
</t>
    </r>
    <r>
      <rPr>
        <sz val="10"/>
        <color rgb="FF000000"/>
        <rFont val="Arial"/>
        <family val="2"/>
      </rPr>
      <t>1. All Core-data items in SCR with Special characters, boundary value test data for supporting text 
2. Enter a local code drug allergy with some free text supporting information
3. Enter a local code non-drug allergy with some free text supporting information.
4. Enter a drug allergy with some free text containing special characters</t>
    </r>
  </si>
  <si>
    <t>3.1 Core Data Items</t>
  </si>
  <si>
    <t>GPS.01 Allergies and Adverse Reactions</t>
  </si>
  <si>
    <t>CoreData-01</t>
  </si>
  <si>
    <t>NME-HSDID-049</t>
  </si>
  <si>
    <t>NME-SCR-050</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</si>
  <si>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discontinued repeat medications</t>
    </r>
    <r>
      <rPr>
        <sz val="10"/>
        <color rgb="FF000000"/>
        <rFont val="Arial"/>
        <family val="2"/>
      </rPr>
      <t xml:space="preserve"> are </t>
    </r>
    <r>
      <rPr>
        <b/>
        <sz val="10"/>
        <color rgb="FF000000"/>
        <rFont val="Arial"/>
        <family val="2"/>
      </rPr>
      <t xml:space="preserve">included in SCR </t>
    </r>
    <r>
      <rPr>
        <sz val="10"/>
        <color rgb="FF000000"/>
        <rFont val="Arial"/>
        <family val="2"/>
      </rPr>
      <t xml:space="preserve">under the Header </t>
    </r>
    <r>
      <rPr>
        <b/>
        <sz val="10"/>
        <color rgb="FF000000"/>
        <rFont val="Arial"/>
        <family val="2"/>
      </rPr>
      <t xml:space="preserve">current repeat medications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misleading</t>
    </r>
    <r>
      <rPr>
        <sz val="10"/>
        <color rgb="FF000000"/>
        <rFont val="Arial"/>
        <family val="2"/>
      </rPr>
      <t xml:space="preserve"> information which could potentially have an </t>
    </r>
    <r>
      <rPr>
        <b/>
        <sz val="10"/>
        <color rgb="FF000000"/>
        <rFont val="Arial"/>
        <family val="2"/>
      </rPr>
      <t>adverse</t>
    </r>
    <r>
      <rPr>
        <sz val="10"/>
        <color rgb="FF000000"/>
        <rFont val="Arial"/>
        <family val="2"/>
      </rPr>
      <t xml:space="preserve"> impact on p</t>
    </r>
    <r>
      <rPr>
        <b/>
        <sz val="10"/>
        <color rgb="FF000000"/>
        <rFont val="Arial"/>
        <family val="2"/>
      </rPr>
      <t>atient care</t>
    </r>
  </si>
  <si>
    <t>The system has wrongly implemented the mechanism for Current Repeat Medications
[3.1 Core Data Items &gt; GPS.152 Current Repeat Medications]</t>
  </si>
  <si>
    <r>
      <rPr>
        <b/>
        <sz val="10"/>
        <color theme="1"/>
        <rFont val="Arial"/>
        <family val="2"/>
      </rPr>
      <t xml:space="preserve">a) </t>
    </r>
    <r>
      <rPr>
        <sz val="10"/>
        <color theme="1"/>
        <rFont val="Arial"/>
        <family val="2"/>
      </rPr>
      <t xml:space="preserve">Demonstrate that the discontinued repeat medications are not included in SCR under the Header current repeat medications
</t>
    </r>
    <r>
      <rPr>
        <b/>
        <sz val="10"/>
        <color theme="1"/>
        <rFont val="Arial"/>
        <family val="2"/>
      </rPr>
      <t xml:space="preserve">b) </t>
    </r>
    <r>
      <rPr>
        <sz val="10"/>
        <color theme="1"/>
        <rFont val="Arial"/>
        <family val="2"/>
      </rPr>
      <t>Provide evidence that only current repeat medications are displayed, with below specifications:
   - more than 18 months ago
  - within last 6 months and 18 months
  - less than 6 months ago
  - repeat with dosage
  - repeat with quantity</t>
    </r>
  </si>
  <si>
    <r>
      <rPr>
        <b/>
        <u/>
        <sz val="10"/>
        <color theme="1"/>
        <rFont val="Arial"/>
        <family val="2"/>
      </rPr>
      <t xml:space="preserve">Test data:
</t>
    </r>
    <r>
      <rPr>
        <b/>
        <sz val="10"/>
        <color theme="1"/>
        <rFont val="Arial"/>
        <family val="2"/>
      </rPr>
      <t xml:space="preserve">
</t>
    </r>
    <r>
      <rPr>
        <sz val="10"/>
        <color theme="1"/>
        <rFont val="Arial"/>
        <family val="2"/>
      </rPr>
      <t>1.  discontinued repeat medications</t>
    </r>
  </si>
  <si>
    <t>GPS.152 Current Repeat Medications</t>
  </si>
  <si>
    <t>CoreData-03</t>
  </si>
  <si>
    <t>NME-HSDID-050</t>
  </si>
  <si>
    <t>NME-SCR-051</t>
  </si>
  <si>
    <t>There is a risk that the date of authorization is not mentioned in the GP Summary for the repeat medication which has been authorised and not issued with the text "Authorised (not issued): &lt;dd-mmm-yyyy&gt;"
The impact is that the missing information which could potentially have an adverse impact on patient care</t>
  </si>
  <si>
    <t>a) Demonstrate that the date of authorization is mentioned in the GP Summary for the repeat medication which has been authorised and not issued with the text "Authorised (not issued): &lt;dd-mmm-yyyy&gt;"</t>
  </si>
  <si>
    <r>
      <rPr>
        <b/>
        <u/>
        <sz val="10"/>
        <color theme="1"/>
        <rFont val="Arial"/>
        <family val="2"/>
      </rPr>
      <t xml:space="preserve">Test data:
</t>
    </r>
    <r>
      <rPr>
        <sz val="10"/>
        <color theme="1"/>
        <rFont val="Arial"/>
        <family val="2"/>
      </rPr>
      <t>1.  repeat medication which has been authorised and not issued</t>
    </r>
  </si>
  <si>
    <t>CoreData-04</t>
  </si>
  <si>
    <t>NME-HSDID-051</t>
  </si>
  <si>
    <t>NME-SCR-052</t>
  </si>
  <si>
    <r>
      <rPr>
        <sz val="10"/>
        <color rgb="FF000000"/>
        <rFont val="Arial"/>
        <family val="2"/>
      </rPr>
      <t>There is a risk that the</t>
    </r>
    <r>
      <rPr>
        <b/>
        <sz val="10"/>
        <color rgb="FF000000"/>
        <rFont val="Arial"/>
        <family val="2"/>
      </rPr>
      <t xml:space="preserve"> 'authorised and not issued' current repeat medication</t>
    </r>
    <r>
      <rPr>
        <sz val="10"/>
        <color rgb="FF000000"/>
        <rFont val="Arial"/>
        <family val="2"/>
      </rPr>
      <t xml:space="preserve"> is not in SCR
The </t>
    </r>
    <r>
      <rPr>
        <b/>
        <sz val="10"/>
        <color rgb="FF000000"/>
        <rFont val="Arial"/>
        <family val="2"/>
      </rPr>
      <t>impact</t>
    </r>
    <r>
      <rPr>
        <sz val="10"/>
        <color rgb="FF000000"/>
        <rFont val="Arial"/>
        <family val="2"/>
      </rPr>
      <t xml:space="preserve"> is that the </t>
    </r>
    <r>
      <rPr>
        <b/>
        <sz val="10"/>
        <color rgb="FF000000"/>
        <rFont val="Arial"/>
        <family val="2"/>
      </rPr>
      <t>missing</t>
    </r>
    <r>
      <rPr>
        <sz val="10"/>
        <color rgb="FF000000"/>
        <rFont val="Arial"/>
        <family val="2"/>
      </rPr>
      <t xml:space="preserve"> information which could potentially have an </t>
    </r>
    <r>
      <rPr>
        <b/>
        <sz val="10"/>
        <color rgb="FF000000"/>
        <rFont val="Arial"/>
        <family val="2"/>
      </rPr>
      <t>adverse</t>
    </r>
    <r>
      <rPr>
        <sz val="10"/>
        <color rgb="FF000000"/>
        <rFont val="Arial"/>
        <family val="2"/>
      </rPr>
      <t xml:space="preserve"> impact on </t>
    </r>
    <r>
      <rPr>
        <b/>
        <sz val="10"/>
        <color rgb="FF000000"/>
        <rFont val="Arial"/>
        <family val="2"/>
      </rPr>
      <t>patient care</t>
    </r>
  </si>
  <si>
    <t>a) Provide evidence that a current repeat medication which has been authorised but not yet issued, should be included in GP Summary with
clear display that it has not been issued and also display the date of authorisation with the text "Authorised (not issued): &lt;dd-mmm-yyyy&gt;"</t>
  </si>
  <si>
    <r>
      <rPr>
        <b/>
        <u/>
        <sz val="10"/>
        <color rgb="FF000000"/>
        <rFont val="Arial"/>
        <family val="2"/>
      </rPr>
      <t xml:space="preserve">Test data:
</t>
    </r>
    <r>
      <rPr>
        <b/>
        <sz val="10"/>
        <color rgb="FF000000"/>
        <rFont val="Arial"/>
        <family val="2"/>
      </rPr>
      <t xml:space="preserve">
</t>
    </r>
    <r>
      <rPr>
        <sz val="10"/>
        <color rgb="FF000000"/>
        <rFont val="Arial"/>
        <family val="2"/>
      </rPr>
      <t>1.  current repeat medication which has been authorised but not yet issued</t>
    </r>
  </si>
  <si>
    <t>CoreData-04.1</t>
  </si>
  <si>
    <t>NME-HSDID-052</t>
  </si>
  <si>
    <t>NME-SCR-053</t>
  </si>
  <si>
    <r>
      <rPr>
        <sz val="10"/>
        <color rgb="FF000000"/>
        <rFont val="Arial"/>
        <family val="2"/>
      </rPr>
      <t xml:space="preserve">There is a </t>
    </r>
    <r>
      <rPr>
        <b/>
        <sz val="10"/>
        <color rgb="FF000000"/>
        <rFont val="Arial"/>
        <family val="2"/>
      </rPr>
      <t>risk</t>
    </r>
    <r>
      <rPr>
        <sz val="10"/>
        <color rgb="FF000000"/>
        <rFont val="Arial"/>
        <family val="2"/>
      </rPr>
      <t xml:space="preserve"> that t</t>
    </r>
    <r>
      <rPr>
        <b/>
        <sz val="10"/>
        <color rgb="FF000000"/>
        <rFont val="Arial"/>
        <family val="2"/>
      </rPr>
      <t>he 'authorised and not issued' current repeat medication</t>
    </r>
    <r>
      <rPr>
        <sz val="10"/>
        <color rgb="FF000000"/>
        <rFont val="Arial"/>
        <family val="2"/>
      </rPr>
      <t xml:space="preserve"> is not displayed in </t>
    </r>
    <r>
      <rPr>
        <b/>
        <sz val="10"/>
        <color rgb="FF000000"/>
        <rFont val="Arial"/>
        <family val="2"/>
      </rPr>
      <t xml:space="preserve">SCR as 'Not Issued'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missing</t>
    </r>
    <r>
      <rPr>
        <sz val="10"/>
        <color rgb="FF000000"/>
        <rFont val="Arial"/>
        <family val="2"/>
      </rPr>
      <t xml:space="preserve"> information which could potentially have an </t>
    </r>
    <r>
      <rPr>
        <b/>
        <sz val="10"/>
        <color rgb="FF000000"/>
        <rFont val="Arial"/>
        <family val="2"/>
      </rPr>
      <t>adverse</t>
    </r>
    <r>
      <rPr>
        <sz val="10"/>
        <color rgb="FF000000"/>
        <rFont val="Arial"/>
        <family val="2"/>
      </rPr>
      <t xml:space="preserve"> impact on</t>
    </r>
    <r>
      <rPr>
        <b/>
        <sz val="10"/>
        <color rgb="FF000000"/>
        <rFont val="Arial"/>
        <family val="2"/>
      </rPr>
      <t xml:space="preserve"> patient care</t>
    </r>
  </si>
  <si>
    <r>
      <rPr>
        <b/>
        <sz val="10"/>
        <color theme="1"/>
        <rFont val="Arial"/>
        <family val="2"/>
      </rPr>
      <t xml:space="preserve">a) </t>
    </r>
    <r>
      <rPr>
        <sz val="10"/>
        <color theme="1"/>
        <rFont val="Arial"/>
        <family val="2"/>
      </rPr>
      <t>Provide evidence that the 'authorised and not issued' current repeat medication is displayed in SCR as 'Not Issued'</t>
    </r>
  </si>
  <si>
    <r>
      <rPr>
        <b/>
        <u/>
        <sz val="10"/>
        <color rgb="FF000000"/>
        <rFont val="Arial"/>
        <family val="2"/>
      </rPr>
      <t xml:space="preserve">Test data:
</t>
    </r>
    <r>
      <rPr>
        <b/>
        <sz val="10"/>
        <color rgb="FF000000"/>
        <rFont val="Arial"/>
        <family val="2"/>
      </rPr>
      <t xml:space="preserve">
</t>
    </r>
    <r>
      <rPr>
        <sz val="10"/>
        <color rgb="FF000000"/>
        <rFont val="Arial"/>
        <family val="2"/>
      </rPr>
      <t>1. 'authorised and not issued' current repeat medication
2. current repeat medication, with more than 1 issue</t>
    </r>
  </si>
  <si>
    <t>NME-HSDID-053</t>
  </si>
  <si>
    <t>NME-SCR-054</t>
  </si>
  <si>
    <t>There is a risk that the date of entry for 'repeat medications' are not available for the prescriptions issued from other GP Practice(hospitals or special clinics) in the format 'Entered: &lt;dd-mmm-yyyy&gt;;
The impact is that the missing information which could potentially have an adverse impact on patient care</t>
  </si>
  <si>
    <t>a) Demonstrate that the date of entry for 'repeat medications' are available for the prescriptions issued from other GP Practice(hospitals or special clinics)
b) Demonstrate that the date of entry for 'repeat medications' are available for the prescriptions issued from other GP Practice(hospitals or special clinics) in the format  'Entered: &lt;dd-mmm-yyyy&gt;;</t>
  </si>
  <si>
    <r>
      <rPr>
        <b/>
        <u/>
        <sz val="10"/>
        <color rgb="FF000000"/>
        <rFont val="Arial"/>
        <family val="2"/>
      </rPr>
      <t xml:space="preserve">Test data:
</t>
    </r>
    <r>
      <rPr>
        <b/>
        <sz val="10"/>
        <color rgb="FF000000"/>
        <rFont val="Arial"/>
        <family val="2"/>
      </rPr>
      <t xml:space="preserve">
a) &amp; b)
</t>
    </r>
    <r>
      <rPr>
        <sz val="10"/>
        <color rgb="FF000000"/>
        <rFont val="Arial"/>
        <family val="2"/>
      </rPr>
      <t>1.   'repeat medications'  prescriptions issued from other GP Practice</t>
    </r>
  </si>
  <si>
    <t>CoreData-05</t>
  </si>
  <si>
    <t>NME-HSDID-054</t>
  </si>
  <si>
    <t>NME-SCR-055</t>
  </si>
  <si>
    <r>
      <rPr>
        <sz val="10"/>
        <color rgb="FF000000"/>
        <rFont val="Arial"/>
        <family val="2"/>
      </rPr>
      <t xml:space="preserve">There is a </t>
    </r>
    <r>
      <rPr>
        <b/>
        <sz val="10"/>
        <color rgb="FF000000"/>
        <rFont val="Arial"/>
        <family val="2"/>
      </rPr>
      <t>risk</t>
    </r>
    <r>
      <rPr>
        <sz val="10"/>
        <color rgb="FF000000"/>
        <rFont val="Arial"/>
        <family val="2"/>
      </rPr>
      <t xml:space="preserve"> that the</t>
    </r>
    <r>
      <rPr>
        <b/>
        <sz val="10"/>
        <color rgb="FF000000"/>
        <rFont val="Arial"/>
        <family val="2"/>
      </rPr>
      <t xml:space="preserve"> Repeat medications</t>
    </r>
    <r>
      <rPr>
        <sz val="10"/>
        <color rgb="FF000000"/>
        <rFont val="Arial"/>
        <family val="2"/>
      </rPr>
      <t xml:space="preserve"> have been included as part of a "GP2GP transfer"  </t>
    </r>
    <r>
      <rPr>
        <b/>
        <sz val="10"/>
        <color rgb="FF000000"/>
        <rFont val="Arial"/>
        <family val="2"/>
      </rPr>
      <t xml:space="preserve">without clinician authorisation </t>
    </r>
    <r>
      <rPr>
        <sz val="10"/>
        <color rgb="FF000000"/>
        <rFont val="Arial"/>
        <family val="2"/>
      </rPr>
      <t>at</t>
    </r>
    <r>
      <rPr>
        <b/>
        <sz val="10"/>
        <color rgb="FF000000"/>
        <rFont val="Arial"/>
        <family val="2"/>
      </rPr>
      <t xml:space="preserve"> new practice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unauthorised</t>
    </r>
    <r>
      <rPr>
        <sz val="10"/>
        <color rgb="FF000000"/>
        <rFont val="Arial"/>
        <family val="2"/>
      </rPr>
      <t xml:space="preserve"> information </t>
    </r>
    <r>
      <rPr>
        <b/>
        <sz val="10"/>
        <color rgb="FF000000"/>
        <rFont val="Arial"/>
        <family val="2"/>
      </rPr>
      <t>transfer</t>
    </r>
    <r>
      <rPr>
        <sz val="10"/>
        <color rgb="FF000000"/>
        <rFont val="Arial"/>
        <family val="2"/>
      </rPr>
      <t xml:space="preserve"> could </t>
    </r>
    <r>
      <rPr>
        <b/>
        <sz val="10"/>
        <color rgb="FF000000"/>
        <rFont val="Arial"/>
        <family val="2"/>
      </rPr>
      <t>potentially</t>
    </r>
    <r>
      <rPr>
        <sz val="10"/>
        <color rgb="FF000000"/>
        <rFont val="Arial"/>
        <family val="2"/>
      </rPr>
      <t xml:space="preserve"> have an </t>
    </r>
    <r>
      <rPr>
        <b/>
        <sz val="10"/>
        <color rgb="FF000000"/>
        <rFont val="Arial"/>
        <family val="2"/>
      </rPr>
      <t>adverse</t>
    </r>
    <r>
      <rPr>
        <sz val="10"/>
        <color rgb="FF000000"/>
        <rFont val="Arial"/>
        <family val="2"/>
      </rPr>
      <t xml:space="preserve"> impact on </t>
    </r>
    <r>
      <rPr>
        <b/>
        <sz val="10"/>
        <color rgb="FF000000"/>
        <rFont val="Arial"/>
        <family val="2"/>
      </rPr>
      <t>patient care</t>
    </r>
  </si>
  <si>
    <r>
      <rPr>
        <b/>
        <sz val="10"/>
        <color rgb="FF000000"/>
        <rFont val="Arial"/>
        <family val="2"/>
      </rPr>
      <t>a)</t>
    </r>
    <r>
      <rPr>
        <sz val="10"/>
        <color rgb="FF000000"/>
        <rFont val="Arial"/>
        <family val="2"/>
      </rPr>
      <t xml:space="preserve"> Demonstrate that the Repeat medications have been included as part of a "GP2GP transfer"  with clinician authorisation at the new practice
</t>
    </r>
    <r>
      <rPr>
        <b/>
        <sz val="10"/>
        <color rgb="FF000000"/>
        <rFont val="Arial"/>
        <family val="2"/>
      </rPr>
      <t>b)</t>
    </r>
    <r>
      <rPr>
        <sz val="10"/>
        <color rgb="FF000000"/>
        <rFont val="Arial"/>
        <family val="2"/>
      </rPr>
      <t xml:space="preserve"> Provide evidence that the Repeat medications have not been included as part of a "GP2GP transfer"  without clinician authorisation at the new practice</t>
    </r>
  </si>
  <si>
    <r>
      <rPr>
        <b/>
        <u/>
        <sz val="10"/>
        <color rgb="FF000000"/>
        <rFont val="Arial"/>
        <family val="2"/>
      </rPr>
      <t xml:space="preserve">Test data:
</t>
    </r>
    <r>
      <rPr>
        <b/>
        <sz val="10"/>
        <color rgb="FF000000"/>
        <rFont val="Arial"/>
        <family val="2"/>
      </rPr>
      <t xml:space="preserve">
a) &amp; b)
</t>
    </r>
    <r>
      <rPr>
        <sz val="10"/>
        <color rgb="FF000000"/>
        <rFont val="Arial"/>
        <family val="2"/>
      </rPr>
      <t xml:space="preserve">1. Repeat medications in Current Practice
2. New Practice </t>
    </r>
  </si>
  <si>
    <t>CoreData-06</t>
  </si>
  <si>
    <t>NME-HSDID-055</t>
  </si>
  <si>
    <t>NME-SCR-056</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</si>
  <si>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SCR</t>
    </r>
    <r>
      <rPr>
        <sz val="10"/>
        <color rgb="FF000000"/>
        <rFont val="Arial"/>
        <family val="2"/>
      </rPr>
      <t xml:space="preserve"> </t>
    </r>
    <r>
      <rPr>
        <b/>
        <sz val="10"/>
        <color rgb="FF000000"/>
        <rFont val="Arial"/>
        <family val="2"/>
      </rPr>
      <t xml:space="preserve">may not </t>
    </r>
    <r>
      <rPr>
        <sz val="10"/>
        <color rgb="FF000000"/>
        <rFont val="Arial"/>
        <family val="2"/>
      </rPr>
      <t>include</t>
    </r>
    <r>
      <rPr>
        <b/>
        <sz val="10"/>
        <color rgb="FF000000"/>
        <rFont val="Arial"/>
        <family val="2"/>
      </rPr>
      <t xml:space="preserve"> </t>
    </r>
    <r>
      <rPr>
        <sz val="10"/>
        <color rgb="FF000000"/>
        <rFont val="Arial"/>
        <family val="2"/>
      </rPr>
      <t>the</t>
    </r>
    <r>
      <rPr>
        <b/>
        <sz val="10"/>
        <color rgb="FF000000"/>
        <rFont val="Arial"/>
        <family val="2"/>
      </rPr>
      <t xml:space="preserve"> 'Repeat dispense medications' </t>
    </r>
    <r>
      <rPr>
        <sz val="10"/>
        <color rgb="FF000000"/>
        <rFont val="Arial"/>
        <family val="2"/>
      </rPr>
      <t xml:space="preserve">which are </t>
    </r>
    <r>
      <rPr>
        <b/>
        <sz val="10"/>
        <color rgb="FF000000"/>
        <rFont val="Arial"/>
        <family val="2"/>
      </rPr>
      <t xml:space="preserve">not discontinued
</t>
    </r>
    <r>
      <rPr>
        <sz val="10"/>
        <color rgb="FF000000"/>
        <rFont val="Arial"/>
        <family val="2"/>
      </rPr>
      <t xml:space="preserve">
The </t>
    </r>
    <r>
      <rPr>
        <b/>
        <sz val="10"/>
        <color rgb="FF000000"/>
        <rFont val="Arial"/>
        <family val="2"/>
      </rPr>
      <t>impact</t>
    </r>
    <r>
      <rPr>
        <sz val="10"/>
        <color rgb="FF000000"/>
        <rFont val="Arial"/>
        <family val="2"/>
      </rPr>
      <t xml:space="preserve"> is that the missing information which could potentially have an adverse impact on patient care</t>
    </r>
  </si>
  <si>
    <t>The system has wrongly implemented the mechanism for Repeat Dispense and Future Dates
[3.1 Core Data Items &gt; GPS.194 Repeat Dispense and Future Dates]</t>
  </si>
  <si>
    <r>
      <rPr>
        <b/>
        <sz val="10"/>
        <color rgb="FF000000"/>
        <rFont val="Arial"/>
        <family val="2"/>
      </rPr>
      <t xml:space="preserve">a) </t>
    </r>
    <r>
      <rPr>
        <sz val="10"/>
        <color rgb="FF000000"/>
        <rFont val="Arial"/>
        <family val="2"/>
      </rPr>
      <t xml:space="preserve">Demonstrate that the SCR include the 'Repeat dispense medications' which are not discontinued
</t>
    </r>
    <r>
      <rPr>
        <b/>
        <sz val="10"/>
        <color rgb="FF000000"/>
        <rFont val="Arial"/>
        <family val="2"/>
      </rPr>
      <t>b)</t>
    </r>
    <r>
      <rPr>
        <sz val="10"/>
        <color rgb="FF000000"/>
        <rFont val="Arial"/>
        <family val="2"/>
      </rPr>
      <t xml:space="preserve"> Demonstrate that the SCR does not include the 'Repeat dispense medications' which are discontinued in the 'current Repeat medications' Heading</t>
    </r>
  </si>
  <si>
    <r>
      <rPr>
        <b/>
        <u/>
        <sz val="10"/>
        <color rgb="FF000000"/>
        <rFont val="Arial"/>
        <family val="2"/>
      </rPr>
      <t xml:space="preserve">Test data:
</t>
    </r>
    <r>
      <rPr>
        <b/>
        <sz val="10"/>
        <color rgb="FF000000"/>
        <rFont val="Arial"/>
        <family val="2"/>
      </rPr>
      <t xml:space="preserve">
a) &amp; b)
</t>
    </r>
    <r>
      <rPr>
        <sz val="10"/>
        <color rgb="FF000000"/>
        <rFont val="Arial"/>
        <family val="2"/>
      </rPr>
      <t xml:space="preserve"> 'Repeat dispense medications' which are not discontinued</t>
    </r>
  </si>
  <si>
    <t>GPS.194 Repeat Dispense and Future Dates</t>
  </si>
  <si>
    <t>CoreData-07</t>
  </si>
  <si>
    <t>NME-HSDID-056</t>
  </si>
  <si>
    <t>NME-SCR-057</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</si>
  <si>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SCR</t>
    </r>
    <r>
      <rPr>
        <sz val="10"/>
        <color rgb="FF000000"/>
        <rFont val="Arial"/>
        <family val="2"/>
      </rPr>
      <t xml:space="preserve"> </t>
    </r>
    <r>
      <rPr>
        <b/>
        <sz val="10"/>
        <color rgb="FF000000"/>
        <rFont val="Arial"/>
        <family val="2"/>
      </rPr>
      <t xml:space="preserve">may not </t>
    </r>
    <r>
      <rPr>
        <sz val="10"/>
        <color rgb="FF000000"/>
        <rFont val="Arial"/>
        <family val="2"/>
      </rPr>
      <t>include</t>
    </r>
    <r>
      <rPr>
        <b/>
        <sz val="10"/>
        <color rgb="FF000000"/>
        <rFont val="Arial"/>
        <family val="2"/>
      </rPr>
      <t xml:space="preserve"> </t>
    </r>
    <r>
      <rPr>
        <sz val="10"/>
        <color rgb="FF000000"/>
        <rFont val="Arial"/>
        <family val="2"/>
      </rPr>
      <t>the</t>
    </r>
    <r>
      <rPr>
        <b/>
        <sz val="10"/>
        <color rgb="FF000000"/>
        <rFont val="Arial"/>
        <family val="2"/>
      </rPr>
      <t xml:space="preserve"> 'Post-dated prescriptions'  </t>
    </r>
    <r>
      <rPr>
        <sz val="10"/>
        <color rgb="FF000000"/>
        <rFont val="Arial"/>
        <family val="2"/>
      </rPr>
      <t xml:space="preserve">which are </t>
    </r>
    <r>
      <rPr>
        <b/>
        <sz val="10"/>
        <color rgb="FF000000"/>
        <rFont val="Arial"/>
        <family val="2"/>
      </rPr>
      <t xml:space="preserve">not discontinued
</t>
    </r>
    <r>
      <rPr>
        <sz val="10"/>
        <color rgb="FF000000"/>
        <rFont val="Arial"/>
        <family val="2"/>
      </rPr>
      <t xml:space="preserve">
The </t>
    </r>
    <r>
      <rPr>
        <b/>
        <sz val="10"/>
        <color rgb="FF000000"/>
        <rFont val="Arial"/>
        <family val="2"/>
      </rPr>
      <t>impact</t>
    </r>
    <r>
      <rPr>
        <sz val="10"/>
        <color rgb="FF000000"/>
        <rFont val="Arial"/>
        <family val="2"/>
      </rPr>
      <t xml:space="preserve"> is that the missing information which could potentially have an adverse impact on patient care</t>
    </r>
  </si>
  <si>
    <r>
      <rPr>
        <b/>
        <sz val="10"/>
        <color rgb="FF000000"/>
        <rFont val="Arial"/>
        <family val="2"/>
      </rPr>
      <t>a)</t>
    </r>
    <r>
      <rPr>
        <sz val="10"/>
        <color rgb="FF000000"/>
        <rFont val="Arial"/>
        <family val="2"/>
      </rPr>
      <t xml:space="preserve"> Demonstrate that the SCR includes the 'Post-dated prescriptions'  which are not discontinued
</t>
    </r>
    <r>
      <rPr>
        <b/>
        <sz val="10"/>
        <color rgb="FF000000"/>
        <rFont val="Arial"/>
        <family val="2"/>
      </rPr>
      <t>b)</t>
    </r>
    <r>
      <rPr>
        <sz val="10"/>
        <color rgb="FF000000"/>
        <rFont val="Arial"/>
        <family val="2"/>
      </rPr>
      <t xml:space="preserve"> Provide evidence that the SCR includes the future dated repeat dispense medication</t>
    </r>
  </si>
  <si>
    <r>
      <rPr>
        <b/>
        <u/>
        <sz val="10"/>
        <color rgb="FF000000"/>
        <rFont val="Arial"/>
        <family val="2"/>
      </rPr>
      <t xml:space="preserve">Test data:
</t>
    </r>
    <r>
      <rPr>
        <b/>
        <sz val="10"/>
        <color rgb="FF000000"/>
        <rFont val="Arial"/>
        <family val="2"/>
      </rPr>
      <t xml:space="preserve">
a) 
</t>
    </r>
    <r>
      <rPr>
        <sz val="10"/>
        <color rgb="FF000000"/>
        <rFont val="Arial"/>
        <family val="2"/>
      </rPr>
      <t xml:space="preserve">'Post-dated prescriptions'  which are not discontinued
 - Post Dated Acute more than12 months ago
 - Post Dated Acute within last 6 month and 12 months
 - Post Dated Acute within last 6 months
</t>
    </r>
    <r>
      <rPr>
        <b/>
        <sz val="10"/>
        <color rgb="FF000000"/>
        <rFont val="Arial"/>
        <family val="2"/>
      </rPr>
      <t xml:space="preserve">b)
</t>
    </r>
    <r>
      <rPr>
        <sz val="10"/>
        <color rgb="FF000000"/>
        <rFont val="Arial"/>
        <family val="2"/>
      </rPr>
      <t>future dated repeat dispense medication</t>
    </r>
  </si>
  <si>
    <t>NME-HSDID-057</t>
  </si>
  <si>
    <t>NME-SCR-058</t>
  </si>
  <si>
    <r>
      <rPr>
        <sz val="10"/>
        <color rgb="FF000000"/>
        <rFont val="Arial"/>
        <family val="2"/>
      </rPr>
      <t xml:space="preserve">There is a </t>
    </r>
    <r>
      <rPr>
        <b/>
        <sz val="10"/>
        <color rgb="FF000000"/>
        <rFont val="Arial"/>
        <family val="2"/>
      </rPr>
      <t>risk</t>
    </r>
    <r>
      <rPr>
        <sz val="10"/>
        <color rgb="FF000000"/>
        <rFont val="Arial"/>
        <family val="2"/>
      </rPr>
      <t xml:space="preserve"> that the</t>
    </r>
    <r>
      <rPr>
        <b/>
        <sz val="10"/>
        <color rgb="FF000000"/>
        <rFont val="Arial"/>
        <family val="2"/>
      </rPr>
      <t xml:space="preserve"> SCR displays the future dates </t>
    </r>
    <r>
      <rPr>
        <sz val="10"/>
        <color rgb="FF000000"/>
        <rFont val="Arial"/>
        <family val="2"/>
      </rPr>
      <t xml:space="preserve">for </t>
    </r>
    <r>
      <rPr>
        <b/>
        <sz val="10"/>
        <color rgb="FF000000"/>
        <rFont val="Arial"/>
        <family val="2"/>
      </rPr>
      <t xml:space="preserve">repeat dispense.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misleading</t>
    </r>
    <r>
      <rPr>
        <sz val="10"/>
        <color rgb="FF000000"/>
        <rFont val="Arial"/>
        <family val="2"/>
      </rPr>
      <t xml:space="preserve"> </t>
    </r>
    <r>
      <rPr>
        <b/>
        <sz val="10"/>
        <color rgb="FF000000"/>
        <rFont val="Arial"/>
        <family val="2"/>
      </rPr>
      <t>future date</t>
    </r>
    <r>
      <rPr>
        <sz val="10"/>
        <color rgb="FF000000"/>
        <rFont val="Arial"/>
        <family val="2"/>
      </rPr>
      <t xml:space="preserve"> which could </t>
    </r>
    <r>
      <rPr>
        <b/>
        <sz val="10"/>
        <color rgb="FF000000"/>
        <rFont val="Arial"/>
        <family val="2"/>
      </rPr>
      <t>potentially</t>
    </r>
    <r>
      <rPr>
        <sz val="10"/>
        <color rgb="FF000000"/>
        <rFont val="Arial"/>
        <family val="2"/>
      </rPr>
      <t xml:space="preserve"> have an </t>
    </r>
    <r>
      <rPr>
        <b/>
        <sz val="10"/>
        <color rgb="FF000000"/>
        <rFont val="Arial"/>
        <family val="2"/>
      </rPr>
      <t>adverse</t>
    </r>
    <r>
      <rPr>
        <sz val="10"/>
        <color rgb="FF000000"/>
        <rFont val="Arial"/>
        <family val="2"/>
      </rPr>
      <t xml:space="preserve"> impact on </t>
    </r>
    <r>
      <rPr>
        <b/>
        <sz val="10"/>
        <color rgb="FF000000"/>
        <rFont val="Arial"/>
        <family val="2"/>
      </rPr>
      <t>patient care</t>
    </r>
  </si>
  <si>
    <r>
      <rPr>
        <b/>
        <sz val="10"/>
        <color rgb="FF000000"/>
        <rFont val="Arial"/>
        <family val="2"/>
      </rPr>
      <t xml:space="preserve">a) </t>
    </r>
    <r>
      <rPr>
        <sz val="10"/>
        <color rgb="FF000000"/>
        <rFont val="Arial"/>
        <family val="2"/>
      </rPr>
      <t>Demonstrate that the SCR doesn’t display the future dates for repeat dispense but displays instead, the last date the repeat dispense was authorised or re-authorised.</t>
    </r>
  </si>
  <si>
    <r>
      <rPr>
        <b/>
        <u/>
        <sz val="10"/>
        <color rgb="FF000000"/>
        <rFont val="Arial"/>
        <family val="2"/>
      </rPr>
      <t xml:space="preserve">Test data:
</t>
    </r>
    <r>
      <rPr>
        <b/>
        <sz val="10"/>
        <color rgb="FF000000"/>
        <rFont val="Arial"/>
        <family val="2"/>
      </rPr>
      <t xml:space="preserve">
</t>
    </r>
    <r>
      <rPr>
        <sz val="10"/>
        <color rgb="FF000000"/>
        <rFont val="Arial"/>
        <family val="2"/>
      </rPr>
      <t>1. repeat dispense which was authorised
2. repeat dispense which was re-authorised</t>
    </r>
  </si>
  <si>
    <t>CoreData-09</t>
  </si>
  <si>
    <t>NME-HSDID-058</t>
  </si>
  <si>
    <t>NME-SCR-059</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</si>
  <si>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correct</t>
    </r>
    <r>
      <rPr>
        <sz val="10"/>
        <color rgb="FF000000"/>
        <rFont val="Arial"/>
        <family val="2"/>
      </rPr>
      <t xml:space="preserve"> </t>
    </r>
    <r>
      <rPr>
        <b/>
        <sz val="10"/>
        <color rgb="FF000000"/>
        <rFont val="Arial"/>
        <family val="2"/>
      </rPr>
      <t>number of repeat dispenses authorised</t>
    </r>
    <r>
      <rPr>
        <sz val="10"/>
        <color rgb="FF000000"/>
        <rFont val="Arial"/>
        <family val="2"/>
      </rPr>
      <t xml:space="preserve"> by </t>
    </r>
    <r>
      <rPr>
        <b/>
        <sz val="10"/>
        <color rgb="FF000000"/>
        <rFont val="Arial"/>
        <family val="2"/>
      </rPr>
      <t>clinicians</t>
    </r>
    <r>
      <rPr>
        <sz val="10"/>
        <color rgb="FF000000"/>
        <rFont val="Arial"/>
        <family val="2"/>
      </rPr>
      <t xml:space="preserve"> are </t>
    </r>
    <r>
      <rPr>
        <b/>
        <sz val="10"/>
        <color rgb="FF000000"/>
        <rFont val="Arial"/>
        <family val="2"/>
      </rPr>
      <t>not</t>
    </r>
    <r>
      <rPr>
        <sz val="10"/>
        <color rgb="FF000000"/>
        <rFont val="Arial"/>
        <family val="2"/>
      </rPr>
      <t xml:space="preserve"> displayed in </t>
    </r>
    <r>
      <rPr>
        <b/>
        <sz val="10"/>
        <color rgb="FF000000"/>
        <rFont val="Arial"/>
        <family val="2"/>
      </rPr>
      <t xml:space="preserve">SCR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missing</t>
    </r>
    <r>
      <rPr>
        <sz val="10"/>
        <color rgb="FF000000"/>
        <rFont val="Arial"/>
        <family val="2"/>
      </rPr>
      <t xml:space="preserve"> information which could potentially have an </t>
    </r>
    <r>
      <rPr>
        <b/>
        <sz val="10"/>
        <color rgb="FF000000"/>
        <rFont val="Arial"/>
        <family val="2"/>
      </rPr>
      <t>adverse</t>
    </r>
    <r>
      <rPr>
        <sz val="10"/>
        <color rgb="FF000000"/>
        <rFont val="Arial"/>
        <family val="2"/>
      </rPr>
      <t xml:space="preserve"> impact on</t>
    </r>
    <r>
      <rPr>
        <b/>
        <sz val="10"/>
        <color rgb="FF000000"/>
        <rFont val="Arial"/>
        <family val="2"/>
      </rPr>
      <t xml:space="preserve"> patient care</t>
    </r>
  </si>
  <si>
    <r>
      <rPr>
        <b/>
        <sz val="10"/>
        <color theme="1"/>
        <rFont val="Arial"/>
        <family val="2"/>
      </rPr>
      <t xml:space="preserve">a) </t>
    </r>
    <r>
      <rPr>
        <sz val="10"/>
        <color theme="1"/>
        <rFont val="Arial"/>
        <family val="2"/>
      </rPr>
      <t>Demonstrate that the correct number of repeat dispenses authorised by clinicians are displayed in SCR</t>
    </r>
  </si>
  <si>
    <r>
      <rPr>
        <b/>
        <u/>
        <sz val="10"/>
        <color rgb="FF000000"/>
        <rFont val="Arial"/>
        <family val="2"/>
      </rPr>
      <t xml:space="preserve">Test data:
</t>
    </r>
    <r>
      <rPr>
        <b/>
        <sz val="10"/>
        <color rgb="FF000000"/>
        <rFont val="Arial"/>
        <family val="2"/>
      </rPr>
      <t xml:space="preserve">
</t>
    </r>
    <r>
      <rPr>
        <sz val="10"/>
        <color rgb="FF000000"/>
        <rFont val="Arial"/>
        <family val="2"/>
      </rPr>
      <t>1. repeat dispense which is multiple time dispensed
2. repeat dispense which is single-time dispensed
3. repeat dispense which is yet to be dispensed
4. Repeat dispense more than 18 months ago
5. Repeat dispense between 6 months and 18 months
6. Repeat dispense within 6 months ago</t>
    </r>
  </si>
  <si>
    <t>CoreData-10</t>
  </si>
  <si>
    <t>NME-HSDID-059</t>
  </si>
  <si>
    <t>NME-SCR-060</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</si>
  <si>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SCR</t>
    </r>
    <r>
      <rPr>
        <sz val="10"/>
        <color rgb="FF000000"/>
        <rFont val="Arial"/>
        <family val="2"/>
      </rPr>
      <t xml:space="preserve"> does not contain </t>
    </r>
    <r>
      <rPr>
        <b/>
        <sz val="10"/>
        <color rgb="FF000000"/>
        <rFont val="Arial"/>
        <family val="2"/>
      </rPr>
      <t>all acute medication</t>
    </r>
    <r>
      <rPr>
        <sz val="10"/>
        <color rgb="FF000000"/>
        <rFont val="Arial"/>
        <family val="2"/>
      </rPr>
      <t xml:space="preserve"> that has been prescribed in the </t>
    </r>
    <r>
      <rPr>
        <b/>
        <sz val="10"/>
        <color rgb="FF000000"/>
        <rFont val="Arial"/>
        <family val="2"/>
      </rPr>
      <t xml:space="preserve">last 12 months(Configurable time period)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missing</t>
    </r>
    <r>
      <rPr>
        <sz val="10"/>
        <color rgb="FF000000"/>
        <rFont val="Arial"/>
        <family val="2"/>
      </rPr>
      <t xml:space="preserve"> information which could </t>
    </r>
    <r>
      <rPr>
        <b/>
        <sz val="10"/>
        <color rgb="FF000000"/>
        <rFont val="Arial"/>
        <family val="2"/>
      </rPr>
      <t>potentially</t>
    </r>
    <r>
      <rPr>
        <sz val="10"/>
        <color rgb="FF000000"/>
        <rFont val="Arial"/>
        <family val="2"/>
      </rPr>
      <t xml:space="preserve"> have an </t>
    </r>
    <r>
      <rPr>
        <b/>
        <sz val="10"/>
        <color rgb="FF000000"/>
        <rFont val="Arial"/>
        <family val="2"/>
      </rPr>
      <t>adverse</t>
    </r>
    <r>
      <rPr>
        <sz val="10"/>
        <color rgb="FF000000"/>
        <rFont val="Arial"/>
        <family val="2"/>
      </rPr>
      <t xml:space="preserve"> impact on p</t>
    </r>
    <r>
      <rPr>
        <b/>
        <sz val="10"/>
        <color rgb="FF000000"/>
        <rFont val="Arial"/>
        <family val="2"/>
      </rPr>
      <t>atient care</t>
    </r>
  </si>
  <si>
    <t>The system has wrongly implemented the mechanism for Acute Medication
[3.1 Core Data Items &gt; GPS.04 Acute Medication]</t>
  </si>
  <si>
    <r>
      <rPr>
        <b/>
        <sz val="10"/>
        <color rgb="FF000000"/>
        <rFont val="Arial"/>
        <family val="2"/>
      </rPr>
      <t xml:space="preserve">a) </t>
    </r>
    <r>
      <rPr>
        <sz val="10"/>
        <color rgb="FF000000"/>
        <rFont val="Arial"/>
        <family val="2"/>
      </rPr>
      <t xml:space="preserve">Demonstrate that the SCR contains all acute medication that has been prescribed in the last 12 months(Configurable time period)
</t>
    </r>
    <r>
      <rPr>
        <b/>
        <sz val="10"/>
        <color rgb="FF000000"/>
        <rFont val="Arial"/>
        <family val="2"/>
      </rPr>
      <t xml:space="preserve">Testing Note:
</t>
    </r>
    <r>
      <rPr>
        <sz val="10"/>
        <color rgb="FF000000"/>
        <rFont val="Arial"/>
        <family val="2"/>
      </rPr>
      <t>12-month period up to the date the SCR was created</t>
    </r>
  </si>
  <si>
    <r>
      <rPr>
        <b/>
        <u/>
        <sz val="10"/>
        <color rgb="FF000000"/>
        <rFont val="Arial"/>
        <family val="2"/>
      </rPr>
      <t xml:space="preserve">Test data:
</t>
    </r>
    <r>
      <rPr>
        <b/>
        <sz val="10"/>
        <color rgb="FF000000"/>
        <rFont val="Arial"/>
        <family val="2"/>
      </rPr>
      <t xml:space="preserve">
</t>
    </r>
    <r>
      <rPr>
        <sz val="10"/>
        <color rgb="FF000000"/>
        <rFont val="Arial"/>
        <family val="2"/>
      </rPr>
      <t>1. single acute medication that has been prescribed in the last 12 months
2. multiple acute medication that has been prescribed in the last 12 months
3. single acute medication that has been prescribed in the last 6 months</t>
    </r>
  </si>
  <si>
    <t>GPS.04 Acute Medication</t>
  </si>
  <si>
    <t>CoreData-11</t>
  </si>
  <si>
    <t>NME-HSDID-060</t>
  </si>
  <si>
    <t>NME-SCR-061</t>
  </si>
  <si>
    <r>
      <rPr>
        <sz val="10"/>
        <color rgb="FF000000"/>
        <rFont val="Arial"/>
        <family val="2"/>
      </rPr>
      <t xml:space="preserve">There is a </t>
    </r>
    <r>
      <rPr>
        <b/>
        <sz val="10"/>
        <color rgb="FF000000"/>
        <rFont val="Arial"/>
        <family val="2"/>
      </rPr>
      <t>risk</t>
    </r>
    <r>
      <rPr>
        <sz val="10"/>
        <color rgb="FF000000"/>
        <rFont val="Arial"/>
        <family val="2"/>
      </rPr>
      <t xml:space="preserve"> the </t>
    </r>
    <r>
      <rPr>
        <b/>
        <sz val="10"/>
        <color rgb="FF000000"/>
        <rFont val="Arial"/>
        <family val="2"/>
      </rPr>
      <t xml:space="preserve">SCR </t>
    </r>
    <r>
      <rPr>
        <sz val="10"/>
        <color rgb="FF000000"/>
        <rFont val="Arial"/>
        <family val="2"/>
      </rPr>
      <t>displays</t>
    </r>
    <r>
      <rPr>
        <b/>
        <sz val="10"/>
        <color rgb="FF000000"/>
        <rFont val="Arial"/>
        <family val="2"/>
      </rPr>
      <t xml:space="preserve"> acute medications </t>
    </r>
    <r>
      <rPr>
        <sz val="10"/>
        <color rgb="FF000000"/>
        <rFont val="Arial"/>
        <family val="2"/>
      </rPr>
      <t>prescribed not in the last</t>
    </r>
    <r>
      <rPr>
        <b/>
        <sz val="10"/>
        <color rgb="FF000000"/>
        <rFont val="Arial"/>
        <family val="2"/>
      </rPr>
      <t xml:space="preserve"> 12 months(Configurable time period)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misleading</t>
    </r>
    <r>
      <rPr>
        <sz val="10"/>
        <color rgb="FF000000"/>
        <rFont val="Arial"/>
        <family val="2"/>
      </rPr>
      <t xml:space="preserve"> information which could </t>
    </r>
    <r>
      <rPr>
        <b/>
        <sz val="10"/>
        <color rgb="FF000000"/>
        <rFont val="Arial"/>
        <family val="2"/>
      </rPr>
      <t>potentially</t>
    </r>
    <r>
      <rPr>
        <sz val="10"/>
        <color rgb="FF000000"/>
        <rFont val="Arial"/>
        <family val="2"/>
      </rPr>
      <t xml:space="preserve"> have an </t>
    </r>
    <r>
      <rPr>
        <b/>
        <sz val="10"/>
        <color rgb="FF000000"/>
        <rFont val="Arial"/>
        <family val="2"/>
      </rPr>
      <t>adverse</t>
    </r>
    <r>
      <rPr>
        <sz val="10"/>
        <color rgb="FF000000"/>
        <rFont val="Arial"/>
        <family val="2"/>
      </rPr>
      <t xml:space="preserve"> impact on </t>
    </r>
    <r>
      <rPr>
        <b/>
        <sz val="10"/>
        <color rgb="FF000000"/>
        <rFont val="Arial"/>
        <family val="2"/>
      </rPr>
      <t>patient care</t>
    </r>
  </si>
  <si>
    <r>
      <rPr>
        <b/>
        <sz val="10"/>
        <color rgb="FF000000"/>
        <rFont val="Arial"/>
        <family val="2"/>
      </rPr>
      <t xml:space="preserve">a) </t>
    </r>
    <r>
      <rPr>
        <sz val="10"/>
        <color rgb="FF000000"/>
        <rFont val="Arial"/>
        <family val="2"/>
      </rPr>
      <t>Demonstrate that the SCR displays acute medications prescribed in the last 12 months(Configurable time period)
Boundary value test:
1. SCR displays acute medications prescribed in the last = 12 months
2. SCR doesn't display acute medications prescribed in the last &gt; 12 months
3. SCR displays acute medications prescribed in the last &lt; 12 months</t>
    </r>
  </si>
  <si>
    <r>
      <rPr>
        <b/>
        <u/>
        <sz val="10"/>
        <color rgb="FF000000"/>
        <rFont val="Arial"/>
        <family val="2"/>
      </rPr>
      <t xml:space="preserve">Test data:
</t>
    </r>
    <r>
      <rPr>
        <b/>
        <sz val="10"/>
        <color rgb="FF000000"/>
        <rFont val="Arial"/>
        <family val="2"/>
      </rPr>
      <t xml:space="preserve">
</t>
    </r>
    <r>
      <rPr>
        <sz val="10"/>
        <color rgb="FF000000"/>
        <rFont val="Arial"/>
        <family val="2"/>
      </rPr>
      <t xml:space="preserve">1. single acute medication that has been prescribed in the last 15 months
2. multiple acute medications that has been prescribed in the last 11.9 months
3. multiple acute medications that has been prescribed in the last = 12 months
</t>
    </r>
  </si>
  <si>
    <t>CoreData-13</t>
  </si>
  <si>
    <t>NME-HSDID-061</t>
  </si>
  <si>
    <t>NME-SCR-062</t>
  </si>
  <si>
    <r>
      <rPr>
        <sz val="10"/>
        <color rgb="FF000000"/>
        <rFont val="Arial"/>
        <family val="2"/>
      </rPr>
      <t xml:space="preserve">There is a </t>
    </r>
    <r>
      <rPr>
        <b/>
        <sz val="10"/>
        <color rgb="FF000000"/>
        <rFont val="Arial"/>
        <family val="2"/>
      </rPr>
      <t>risk</t>
    </r>
    <r>
      <rPr>
        <sz val="10"/>
        <color rgb="FF000000"/>
        <rFont val="Arial"/>
        <family val="2"/>
      </rPr>
      <t xml:space="preserve"> that the acute medications prescribed elsewhere( e.g. </t>
    </r>
    <r>
      <rPr>
        <b/>
        <sz val="10"/>
        <color rgb="FF000000"/>
        <rFont val="Arial"/>
        <family val="2"/>
      </rPr>
      <t xml:space="preserve">hospitals or special clinics) </t>
    </r>
    <r>
      <rPr>
        <sz val="10"/>
        <color rgb="FF000000"/>
        <rFont val="Arial"/>
        <family val="2"/>
      </rPr>
      <t xml:space="preserve">entered into the </t>
    </r>
    <r>
      <rPr>
        <b/>
        <sz val="10"/>
        <color rgb="FF000000"/>
        <rFont val="Arial"/>
        <family val="2"/>
      </rPr>
      <t>Local Record</t>
    </r>
    <r>
      <rPr>
        <sz val="10"/>
        <color rgb="FF000000"/>
        <rFont val="Arial"/>
        <family val="2"/>
      </rPr>
      <t xml:space="preserve"> as a prescription are not displayed in the SCR
The </t>
    </r>
    <r>
      <rPr>
        <b/>
        <sz val="10"/>
        <color rgb="FF000000"/>
        <rFont val="Arial"/>
        <family val="2"/>
      </rPr>
      <t>impact</t>
    </r>
    <r>
      <rPr>
        <sz val="10"/>
        <color rgb="FF000000"/>
        <rFont val="Arial"/>
        <family val="2"/>
      </rPr>
      <t xml:space="preserve"> is that the </t>
    </r>
    <r>
      <rPr>
        <b/>
        <sz val="10"/>
        <color rgb="FF000000"/>
        <rFont val="Arial"/>
        <family val="2"/>
      </rPr>
      <t>missing</t>
    </r>
    <r>
      <rPr>
        <sz val="10"/>
        <color rgb="FF000000"/>
        <rFont val="Arial"/>
        <family val="2"/>
      </rPr>
      <t xml:space="preserve"> information which could </t>
    </r>
    <r>
      <rPr>
        <b/>
        <sz val="10"/>
        <color rgb="FF000000"/>
        <rFont val="Arial"/>
        <family val="2"/>
      </rPr>
      <t>potentially</t>
    </r>
    <r>
      <rPr>
        <sz val="10"/>
        <color rgb="FF000000"/>
        <rFont val="Arial"/>
        <family val="2"/>
      </rPr>
      <t xml:space="preserve"> have an </t>
    </r>
    <r>
      <rPr>
        <b/>
        <sz val="10"/>
        <color rgb="FF000000"/>
        <rFont val="Arial"/>
        <family val="2"/>
      </rPr>
      <t>adverse</t>
    </r>
    <r>
      <rPr>
        <sz val="10"/>
        <color rgb="FF000000"/>
        <rFont val="Arial"/>
        <family val="2"/>
      </rPr>
      <t xml:space="preserve"> </t>
    </r>
    <r>
      <rPr>
        <b/>
        <sz val="10"/>
        <color rgb="FF000000"/>
        <rFont val="Arial"/>
        <family val="2"/>
      </rPr>
      <t>impact</t>
    </r>
    <r>
      <rPr>
        <sz val="10"/>
        <color rgb="FF000000"/>
        <rFont val="Arial"/>
        <family val="2"/>
      </rPr>
      <t xml:space="preserve"> on </t>
    </r>
    <r>
      <rPr>
        <b/>
        <sz val="10"/>
        <color rgb="FF000000"/>
        <rFont val="Arial"/>
        <family val="2"/>
      </rPr>
      <t>patient care</t>
    </r>
  </si>
  <si>
    <r>
      <rPr>
        <b/>
        <sz val="10"/>
        <color rgb="FF000000"/>
        <rFont val="Arial"/>
        <family val="2"/>
      </rPr>
      <t xml:space="preserve">a) </t>
    </r>
    <r>
      <rPr>
        <sz val="10"/>
        <color rgb="FF000000"/>
        <rFont val="Arial"/>
        <family val="2"/>
      </rPr>
      <t>Demonstrate that the acute medications prescribed elsewhere entered into the local record as a prescription are displayed in the SCR
1. hospitals 
2. special clinics
Note to NME:
Cover any missing places</t>
    </r>
  </si>
  <si>
    <r>
      <rPr>
        <b/>
        <u/>
        <sz val="10"/>
        <color rgb="FF000000"/>
        <rFont val="Arial"/>
        <family val="2"/>
      </rPr>
      <t xml:space="preserve">Test data:
</t>
    </r>
    <r>
      <rPr>
        <b/>
        <sz val="10"/>
        <color rgb="FF000000"/>
        <rFont val="Arial"/>
        <family val="2"/>
      </rPr>
      <t xml:space="preserve">
</t>
    </r>
    <r>
      <rPr>
        <sz val="10"/>
        <color rgb="FF000000"/>
        <rFont val="Arial"/>
        <family val="2"/>
      </rPr>
      <t xml:space="preserve">1. acute medications prescribed elsewhere - Hospital
 - Prescribed Elsewhere more than12 months ago
 - Prescribed Elsewhere more than18 months ago
 - Prescribed elsewhere between 6 months and 12 months
2. acute medications prescribed elsewhere - Special clinics
 - Prescribed elsewhere in less than 6 months
 - Enter a sensitive diagnosis, and request that it is added to the local GP Summary but NOT to the NHS SCR and link an acute medication to this diagnosis
</t>
    </r>
  </si>
  <si>
    <t>CoreData-14</t>
  </si>
  <si>
    <t>NME-HSDID-062</t>
  </si>
  <si>
    <t>NME-SCR-062_1</t>
  </si>
  <si>
    <r>
      <rPr>
        <sz val="10"/>
        <color rgb="FF000000"/>
        <rFont val="Arial"/>
        <family val="2"/>
      </rPr>
      <t xml:space="preserve">There is a </t>
    </r>
    <r>
      <rPr>
        <b/>
        <sz val="10"/>
        <color rgb="FF000000"/>
        <rFont val="Arial"/>
        <family val="2"/>
      </rPr>
      <t>risk</t>
    </r>
    <r>
      <rPr>
        <sz val="10"/>
        <color rgb="FF000000"/>
        <rFont val="Arial"/>
        <family val="2"/>
      </rPr>
      <t xml:space="preserve"> that the Repeat medications prescribed elsewhere (e.g. </t>
    </r>
    <r>
      <rPr>
        <b/>
        <sz val="10"/>
        <color rgb="FF000000"/>
        <rFont val="Arial"/>
        <family val="2"/>
      </rPr>
      <t xml:space="preserve">hospitals or special clinics) </t>
    </r>
    <r>
      <rPr>
        <sz val="10"/>
        <color rgb="FF000000"/>
        <rFont val="Arial"/>
        <family val="2"/>
      </rPr>
      <t xml:space="preserve">entered into the </t>
    </r>
    <r>
      <rPr>
        <b/>
        <sz val="10"/>
        <color rgb="FF000000"/>
        <rFont val="Arial"/>
        <family val="2"/>
      </rPr>
      <t>Local Record</t>
    </r>
    <r>
      <rPr>
        <sz val="10"/>
        <color rgb="FF000000"/>
        <rFont val="Arial"/>
        <family val="2"/>
      </rPr>
      <t xml:space="preserve"> as a prescription are not displayed in the SCR
The </t>
    </r>
    <r>
      <rPr>
        <b/>
        <sz val="10"/>
        <color rgb="FF000000"/>
        <rFont val="Arial"/>
        <family val="2"/>
      </rPr>
      <t>impact</t>
    </r>
    <r>
      <rPr>
        <sz val="10"/>
        <color rgb="FF000000"/>
        <rFont val="Arial"/>
        <family val="2"/>
      </rPr>
      <t xml:space="preserve"> is that the </t>
    </r>
    <r>
      <rPr>
        <b/>
        <sz val="10"/>
        <color rgb="FF000000"/>
        <rFont val="Arial"/>
        <family val="2"/>
      </rPr>
      <t>missing</t>
    </r>
    <r>
      <rPr>
        <sz val="10"/>
        <color rgb="FF000000"/>
        <rFont val="Arial"/>
        <family val="2"/>
      </rPr>
      <t xml:space="preserve"> information which could </t>
    </r>
    <r>
      <rPr>
        <b/>
        <sz val="10"/>
        <color rgb="FF000000"/>
        <rFont val="Arial"/>
        <family val="2"/>
      </rPr>
      <t>potentially</t>
    </r>
    <r>
      <rPr>
        <sz val="10"/>
        <color rgb="FF000000"/>
        <rFont val="Arial"/>
        <family val="2"/>
      </rPr>
      <t xml:space="preserve"> have an </t>
    </r>
    <r>
      <rPr>
        <b/>
        <sz val="10"/>
        <color rgb="FF000000"/>
        <rFont val="Arial"/>
        <family val="2"/>
      </rPr>
      <t>adverse</t>
    </r>
    <r>
      <rPr>
        <sz val="10"/>
        <color rgb="FF000000"/>
        <rFont val="Arial"/>
        <family val="2"/>
      </rPr>
      <t xml:space="preserve"> </t>
    </r>
    <r>
      <rPr>
        <b/>
        <sz val="10"/>
        <color rgb="FF000000"/>
        <rFont val="Arial"/>
        <family val="2"/>
      </rPr>
      <t>impact</t>
    </r>
    <r>
      <rPr>
        <sz val="10"/>
        <color rgb="FF000000"/>
        <rFont val="Arial"/>
        <family val="2"/>
      </rPr>
      <t xml:space="preserve"> on </t>
    </r>
    <r>
      <rPr>
        <b/>
        <sz val="10"/>
        <color rgb="FF000000"/>
        <rFont val="Arial"/>
        <family val="2"/>
      </rPr>
      <t>patient care</t>
    </r>
  </si>
  <si>
    <t>The system has wrongly implemented the mechanism for Repeat Medication
[3.1 Core Data Items &gt; GPS.04 Acute Medication]</t>
  </si>
  <si>
    <r>
      <rPr>
        <b/>
        <sz val="10"/>
        <color rgb="FF000000"/>
        <rFont val="Arial"/>
        <family val="2"/>
      </rPr>
      <t xml:space="preserve">a) </t>
    </r>
    <r>
      <rPr>
        <sz val="10"/>
        <color rgb="FF000000"/>
        <rFont val="Arial"/>
        <family val="2"/>
      </rPr>
      <t>Demonstrate that the Repeat medications prescribed elsewhere entered into the local record as a prescription are displayed in the SCR
1. hospitals 
2. special clinics
Note to NME:
Cover any missing places</t>
    </r>
  </si>
  <si>
    <r>
      <rPr>
        <b/>
        <u/>
        <sz val="10"/>
        <color rgb="FF000000"/>
        <rFont val="Arial"/>
        <family val="2"/>
      </rPr>
      <t xml:space="preserve">Test data:
</t>
    </r>
    <r>
      <rPr>
        <sz val="10"/>
        <color rgb="FF000000"/>
        <rFont val="Arial"/>
        <family val="2"/>
      </rPr>
      <t xml:space="preserve">
1. Repeat medications prescribed elsewhere - Hospital
- Prescribed Elsewhere more than12 months ago
- Prescribed Elsewhere more than18 months ago
- Prescribed elsewhere between 6 months and 12 months
2. Repeat medications prescribed elsewhere - Special clinics
- Prescribed elsewhere in less than 6 months
- Enter a sensitive diagnosis, and request that it is added to the local GP Summary but NOT to the NHS SCR and link an acute medication to this diagnosis</t>
    </r>
  </si>
  <si>
    <t>NME-SCR-063</t>
  </si>
  <si>
    <r>
      <rPr>
        <sz val="10"/>
        <color rgb="FF000000"/>
        <rFont val="Arial"/>
        <family val="2"/>
      </rPr>
      <t xml:space="preserve">There is a </t>
    </r>
    <r>
      <rPr>
        <b/>
        <sz val="10"/>
        <color rgb="FF000000"/>
        <rFont val="Arial"/>
        <family val="2"/>
      </rPr>
      <t>risk</t>
    </r>
    <r>
      <rPr>
        <sz val="10"/>
        <color rgb="FF000000"/>
        <rFont val="Arial"/>
        <family val="2"/>
      </rPr>
      <t xml:space="preserve"> that the acute medications prescribed </t>
    </r>
    <r>
      <rPr>
        <b/>
        <sz val="10"/>
        <color rgb="FF000000"/>
        <rFont val="Arial"/>
        <family val="2"/>
      </rPr>
      <t>over the counter</t>
    </r>
    <r>
      <rPr>
        <sz val="10"/>
        <color rgb="FF000000"/>
        <rFont val="Arial"/>
        <family val="2"/>
      </rPr>
      <t xml:space="preserve"> as a prescription are not displayed in the SCR
The </t>
    </r>
    <r>
      <rPr>
        <b/>
        <sz val="10"/>
        <color rgb="FF000000"/>
        <rFont val="Arial"/>
        <family val="2"/>
      </rPr>
      <t>impact</t>
    </r>
    <r>
      <rPr>
        <sz val="10"/>
        <color rgb="FF000000"/>
        <rFont val="Arial"/>
        <family val="2"/>
      </rPr>
      <t xml:space="preserve"> is that the </t>
    </r>
    <r>
      <rPr>
        <b/>
        <sz val="10"/>
        <color rgb="FF000000"/>
        <rFont val="Arial"/>
        <family val="2"/>
      </rPr>
      <t>missing</t>
    </r>
    <r>
      <rPr>
        <sz val="10"/>
        <color rgb="FF000000"/>
        <rFont val="Arial"/>
        <family val="2"/>
      </rPr>
      <t xml:space="preserve"> information which could </t>
    </r>
    <r>
      <rPr>
        <b/>
        <sz val="10"/>
        <color rgb="FF000000"/>
        <rFont val="Arial"/>
        <family val="2"/>
      </rPr>
      <t>potentially</t>
    </r>
    <r>
      <rPr>
        <sz val="10"/>
        <color rgb="FF000000"/>
        <rFont val="Arial"/>
        <family val="2"/>
      </rPr>
      <t xml:space="preserve"> have an </t>
    </r>
    <r>
      <rPr>
        <b/>
        <sz val="10"/>
        <color rgb="FF000000"/>
        <rFont val="Arial"/>
        <family val="2"/>
      </rPr>
      <t>adverse</t>
    </r>
    <r>
      <rPr>
        <sz val="10"/>
        <color rgb="FF000000"/>
        <rFont val="Arial"/>
        <family val="2"/>
      </rPr>
      <t xml:space="preserve"> </t>
    </r>
    <r>
      <rPr>
        <b/>
        <sz val="10"/>
        <color rgb="FF000000"/>
        <rFont val="Arial"/>
        <family val="2"/>
      </rPr>
      <t>impact</t>
    </r>
    <r>
      <rPr>
        <sz val="10"/>
        <color rgb="FF000000"/>
        <rFont val="Arial"/>
        <family val="2"/>
      </rPr>
      <t xml:space="preserve"> on </t>
    </r>
    <r>
      <rPr>
        <b/>
        <sz val="10"/>
        <color rgb="FF000000"/>
        <rFont val="Arial"/>
        <family val="2"/>
      </rPr>
      <t>patient care</t>
    </r>
  </si>
  <si>
    <r>
      <rPr>
        <b/>
        <sz val="10"/>
        <color theme="1"/>
        <rFont val="Arial"/>
        <family val="2"/>
      </rPr>
      <t xml:space="preserve">a) </t>
    </r>
    <r>
      <rPr>
        <sz val="10"/>
        <color theme="1"/>
        <rFont val="Arial"/>
        <family val="2"/>
      </rPr>
      <t>Demonstrate that the acute medications prescribed over the counter as a prescription are displayed in the SCR</t>
    </r>
  </si>
  <si>
    <r>
      <rPr>
        <b/>
        <u/>
        <sz val="10"/>
        <color rgb="FF000000"/>
        <rFont val="Arial"/>
        <family val="2"/>
      </rPr>
      <t xml:space="preserve">Test data:
</t>
    </r>
    <r>
      <rPr>
        <b/>
        <sz val="10"/>
        <color rgb="FF000000"/>
        <rFont val="Arial"/>
        <family val="2"/>
      </rPr>
      <t xml:space="preserve">
</t>
    </r>
    <r>
      <rPr>
        <sz val="10"/>
        <color rgb="FF000000"/>
        <rFont val="Arial"/>
        <family val="2"/>
      </rPr>
      <t xml:space="preserve">1. acute medications prescribed elsewhere - counter as a prescription
</t>
    </r>
  </si>
  <si>
    <t>NME-HSDID-063</t>
  </si>
  <si>
    <t>NME-SCR-064</t>
  </si>
  <si>
    <r>
      <rPr>
        <sz val="10"/>
        <color rgb="FF000000"/>
        <rFont val="Arial"/>
        <family val="2"/>
      </rPr>
      <t xml:space="preserve">There is a </t>
    </r>
    <r>
      <rPr>
        <b/>
        <sz val="10"/>
        <color rgb="FF000000"/>
        <rFont val="Arial"/>
        <family val="2"/>
      </rPr>
      <t>risk</t>
    </r>
    <r>
      <rPr>
        <sz val="10"/>
        <color rgb="FF000000"/>
        <rFont val="Arial"/>
        <family val="2"/>
      </rPr>
      <t xml:space="preserve"> that - all of the - last 6 months' </t>
    </r>
    <r>
      <rPr>
        <b/>
        <sz val="10"/>
        <color rgb="FF000000"/>
        <rFont val="Arial"/>
        <family val="2"/>
      </rPr>
      <t xml:space="preserve">discontinued repeat medications </t>
    </r>
    <r>
      <rPr>
        <sz val="10"/>
        <color rgb="FF000000"/>
        <rFont val="Arial"/>
        <family val="2"/>
      </rPr>
      <t>are not displayed in</t>
    </r>
    <r>
      <rPr>
        <b/>
        <sz val="10"/>
        <color rgb="FF000000"/>
        <rFont val="Arial"/>
        <family val="2"/>
      </rPr>
      <t xml:space="preserve"> SCR
</t>
    </r>
    <r>
      <rPr>
        <sz val="10"/>
        <color rgb="FF000000"/>
        <rFont val="Arial"/>
        <family val="2"/>
      </rPr>
      <t xml:space="preserve">
The impact is that the </t>
    </r>
    <r>
      <rPr>
        <b/>
        <sz val="10"/>
        <color rgb="FF000000"/>
        <rFont val="Arial"/>
        <family val="2"/>
      </rPr>
      <t>missing</t>
    </r>
    <r>
      <rPr>
        <sz val="10"/>
        <color rgb="FF000000"/>
        <rFont val="Arial"/>
        <family val="2"/>
      </rPr>
      <t xml:space="preserve"> information which could </t>
    </r>
    <r>
      <rPr>
        <b/>
        <sz val="10"/>
        <color rgb="FF000000"/>
        <rFont val="Arial"/>
        <family val="2"/>
      </rPr>
      <t>potentially</t>
    </r>
    <r>
      <rPr>
        <sz val="10"/>
        <color rgb="FF000000"/>
        <rFont val="Arial"/>
        <family val="2"/>
      </rPr>
      <t xml:space="preserve"> have an </t>
    </r>
    <r>
      <rPr>
        <b/>
        <sz val="10"/>
        <color rgb="FF000000"/>
        <rFont val="Arial"/>
        <family val="2"/>
      </rPr>
      <t>adverse</t>
    </r>
    <r>
      <rPr>
        <sz val="10"/>
        <color rgb="FF000000"/>
        <rFont val="Arial"/>
        <family val="2"/>
      </rPr>
      <t xml:space="preserve"> impact on p</t>
    </r>
    <r>
      <rPr>
        <b/>
        <sz val="10"/>
        <color rgb="FF000000"/>
        <rFont val="Arial"/>
        <family val="2"/>
      </rPr>
      <t>atient care</t>
    </r>
  </si>
  <si>
    <t>The system has wrongly implemented the mechanism for  Discontinued Repeat Medications
[3.1 Core Data Items &gt; GPS.153 Discontinued Repeat Medications]</t>
  </si>
  <si>
    <r>
      <rPr>
        <b/>
        <sz val="10"/>
        <color theme="1"/>
        <rFont val="Arial"/>
        <family val="2"/>
      </rPr>
      <t xml:space="preserve">a) </t>
    </r>
    <r>
      <rPr>
        <sz val="10"/>
        <color theme="1"/>
        <rFont val="Arial"/>
        <family val="2"/>
      </rPr>
      <t xml:space="preserve">Demonstrate that all of the - last 6 months' discontinued repeat medications are displayed in SCR </t>
    </r>
  </si>
  <si>
    <r>
      <rPr>
        <b/>
        <u/>
        <sz val="10"/>
        <color rgb="FF000000"/>
        <rFont val="Arial"/>
        <family val="2"/>
      </rPr>
      <t xml:space="preserve">Test data:
</t>
    </r>
    <r>
      <rPr>
        <b/>
        <sz val="10"/>
        <color rgb="FF000000"/>
        <rFont val="Arial"/>
        <family val="2"/>
      </rPr>
      <t xml:space="preserve">
</t>
    </r>
    <r>
      <rPr>
        <sz val="10"/>
        <color rgb="FF000000"/>
        <rFont val="Arial"/>
        <family val="2"/>
      </rPr>
      <t>1. discontinued repeat medications of past 12 months</t>
    </r>
  </si>
  <si>
    <t>GPS.153 Discontinued Repeat Medications</t>
  </si>
  <si>
    <t>CoreData-15</t>
  </si>
  <si>
    <t>NME-HSDID-064</t>
  </si>
  <si>
    <t>NME-SCR-065</t>
  </si>
  <si>
    <r>
      <rPr>
        <sz val="10"/>
        <color rgb="FF000000"/>
        <rFont val="Arial"/>
        <family val="2"/>
      </rPr>
      <t xml:space="preserve">There is a </t>
    </r>
    <r>
      <rPr>
        <b/>
        <sz val="10"/>
        <color rgb="FF000000"/>
        <rFont val="Arial"/>
        <family val="2"/>
      </rPr>
      <t>risk</t>
    </r>
    <r>
      <rPr>
        <sz val="10"/>
        <color rgb="FF000000"/>
        <rFont val="Arial"/>
        <family val="2"/>
      </rPr>
      <t xml:space="preserve"> that - all of the - last 6 months'</t>
    </r>
    <r>
      <rPr>
        <b/>
        <sz val="10"/>
        <color rgb="FF000000"/>
        <rFont val="Arial"/>
        <family val="2"/>
      </rPr>
      <t xml:space="preserve"> discontinued repeat dispenses</t>
    </r>
    <r>
      <rPr>
        <sz val="10"/>
        <color rgb="FF000000"/>
        <rFont val="Arial"/>
        <family val="2"/>
      </rPr>
      <t xml:space="preserve"> are not displayed in</t>
    </r>
    <r>
      <rPr>
        <b/>
        <sz val="10"/>
        <color rgb="FF000000"/>
        <rFont val="Arial"/>
        <family val="2"/>
      </rPr>
      <t xml:space="preserve"> SCR
</t>
    </r>
    <r>
      <rPr>
        <sz val="10"/>
        <color rgb="FF000000"/>
        <rFont val="Arial"/>
        <family val="2"/>
      </rPr>
      <t xml:space="preserve">
The impact is that the </t>
    </r>
    <r>
      <rPr>
        <b/>
        <sz val="10"/>
        <color rgb="FF000000"/>
        <rFont val="Arial"/>
        <family val="2"/>
      </rPr>
      <t>missing</t>
    </r>
    <r>
      <rPr>
        <sz val="10"/>
        <color rgb="FF000000"/>
        <rFont val="Arial"/>
        <family val="2"/>
      </rPr>
      <t xml:space="preserve"> information which could </t>
    </r>
    <r>
      <rPr>
        <b/>
        <sz val="10"/>
        <color rgb="FF000000"/>
        <rFont val="Arial"/>
        <family val="2"/>
      </rPr>
      <t>potentially</t>
    </r>
    <r>
      <rPr>
        <sz val="10"/>
        <color rgb="FF000000"/>
        <rFont val="Arial"/>
        <family val="2"/>
      </rPr>
      <t xml:space="preserve"> have an </t>
    </r>
    <r>
      <rPr>
        <b/>
        <sz val="10"/>
        <color rgb="FF000000"/>
        <rFont val="Arial"/>
        <family val="2"/>
      </rPr>
      <t>adverse</t>
    </r>
    <r>
      <rPr>
        <sz val="10"/>
        <color rgb="FF000000"/>
        <rFont val="Arial"/>
        <family val="2"/>
      </rPr>
      <t xml:space="preserve"> impact on p</t>
    </r>
    <r>
      <rPr>
        <b/>
        <sz val="10"/>
        <color rgb="FF000000"/>
        <rFont val="Arial"/>
        <family val="2"/>
      </rPr>
      <t>atient care</t>
    </r>
  </si>
  <si>
    <r>
      <rPr>
        <b/>
        <sz val="10"/>
        <color theme="1"/>
        <rFont val="Arial"/>
        <family val="2"/>
      </rPr>
      <t xml:space="preserve">a) </t>
    </r>
    <r>
      <rPr>
        <sz val="10"/>
        <color theme="1"/>
        <rFont val="Arial"/>
        <family val="2"/>
      </rPr>
      <t>Demonstrate that - all of the - last 6 months' discontinued repeat dispenses are displayed in SCR</t>
    </r>
  </si>
  <si>
    <t>NME-HSDID-065</t>
  </si>
  <si>
    <t>NME-SCR-066</t>
  </si>
  <si>
    <r>
      <rPr>
        <sz val="10"/>
        <color rgb="FF000000"/>
        <rFont val="Arial"/>
        <family val="2"/>
      </rPr>
      <t xml:space="preserve">There is a </t>
    </r>
    <r>
      <rPr>
        <b/>
        <sz val="10"/>
        <color rgb="FF000000"/>
        <rFont val="Arial"/>
        <family val="2"/>
      </rPr>
      <t>risk</t>
    </r>
    <r>
      <rPr>
        <sz val="10"/>
        <color rgb="FF000000"/>
        <rFont val="Arial"/>
        <family val="2"/>
      </rPr>
      <t xml:space="preserve"> that - all of the - last 6 months </t>
    </r>
    <r>
      <rPr>
        <b/>
        <sz val="10"/>
        <color rgb="FF000000"/>
        <rFont val="Arial"/>
        <family val="2"/>
      </rPr>
      <t>discontinued repeat medications</t>
    </r>
    <r>
      <rPr>
        <sz val="10"/>
        <color rgb="FF000000"/>
        <rFont val="Arial"/>
        <family val="2"/>
      </rPr>
      <t xml:space="preserve"> prescribed </t>
    </r>
    <r>
      <rPr>
        <b/>
        <sz val="10"/>
        <color rgb="FF000000"/>
        <rFont val="Arial"/>
        <family val="2"/>
      </rPr>
      <t>elsewhere</t>
    </r>
    <r>
      <rPr>
        <sz val="10"/>
        <color rgb="FF000000"/>
        <rFont val="Arial"/>
        <family val="2"/>
      </rPr>
      <t xml:space="preserve">(e.g. hospitals or special clinics) as a prescription are not displayed in the SCR
The </t>
    </r>
    <r>
      <rPr>
        <b/>
        <sz val="10"/>
        <color rgb="FF000000"/>
        <rFont val="Arial"/>
        <family val="2"/>
      </rPr>
      <t>impact</t>
    </r>
    <r>
      <rPr>
        <sz val="10"/>
        <color rgb="FF000000"/>
        <rFont val="Arial"/>
        <family val="2"/>
      </rPr>
      <t xml:space="preserve"> is that the </t>
    </r>
    <r>
      <rPr>
        <b/>
        <sz val="10"/>
        <color rgb="FF000000"/>
        <rFont val="Arial"/>
        <family val="2"/>
      </rPr>
      <t>missing</t>
    </r>
    <r>
      <rPr>
        <sz val="10"/>
        <color rgb="FF000000"/>
        <rFont val="Arial"/>
        <family val="2"/>
      </rPr>
      <t xml:space="preserve"> information which could </t>
    </r>
    <r>
      <rPr>
        <b/>
        <sz val="10"/>
        <color rgb="FF000000"/>
        <rFont val="Arial"/>
        <family val="2"/>
      </rPr>
      <t>potentially</t>
    </r>
    <r>
      <rPr>
        <sz val="10"/>
        <color rgb="FF000000"/>
        <rFont val="Arial"/>
        <family val="2"/>
      </rPr>
      <t xml:space="preserve"> have an </t>
    </r>
    <r>
      <rPr>
        <b/>
        <sz val="10"/>
        <color rgb="FF000000"/>
        <rFont val="Arial"/>
        <family val="2"/>
      </rPr>
      <t>adverse</t>
    </r>
    <r>
      <rPr>
        <sz val="10"/>
        <color rgb="FF000000"/>
        <rFont val="Arial"/>
        <family val="2"/>
      </rPr>
      <t xml:space="preserve"> impact on </t>
    </r>
    <r>
      <rPr>
        <b/>
        <sz val="10"/>
        <color rgb="FF000000"/>
        <rFont val="Arial"/>
        <family val="2"/>
      </rPr>
      <t>patient care</t>
    </r>
  </si>
  <si>
    <r>
      <rPr>
        <b/>
        <sz val="10"/>
        <color theme="1"/>
        <rFont val="Arial"/>
        <family val="2"/>
      </rPr>
      <t xml:space="preserve">a) </t>
    </r>
    <r>
      <rPr>
        <sz val="10"/>
        <color theme="1"/>
        <rFont val="Arial"/>
        <family val="2"/>
      </rPr>
      <t>Demonstrate that all of the - last 6 months discontinued repeat medications prescribed elsewhere(e.g. hospitals or special clinics) as a prescription are displayed in the SCR</t>
    </r>
  </si>
  <si>
    <r>
      <rPr>
        <b/>
        <u/>
        <sz val="10"/>
        <color rgb="FF000000"/>
        <rFont val="Arial"/>
        <family val="2"/>
      </rPr>
      <t xml:space="preserve">Test data:
</t>
    </r>
    <r>
      <rPr>
        <b/>
        <sz val="10"/>
        <color rgb="FF000000"/>
        <rFont val="Arial"/>
        <family val="2"/>
      </rPr>
      <t xml:space="preserve">
</t>
    </r>
    <r>
      <rPr>
        <sz val="10"/>
        <color rgb="FF000000"/>
        <rFont val="Arial"/>
        <family val="2"/>
      </rPr>
      <t>1. discontinued repeat medications</t>
    </r>
    <r>
      <rPr>
        <b/>
        <sz val="10"/>
        <color rgb="FF000000"/>
        <rFont val="Arial"/>
        <family val="2"/>
      </rPr>
      <t xml:space="preserve"> prescribed elsewhere</t>
    </r>
    <r>
      <rPr>
        <sz val="10"/>
        <color rgb="FF000000"/>
        <rFont val="Arial"/>
        <family val="2"/>
      </rPr>
      <t xml:space="preserve"> over the past 12 months
2. discontinued repeat medications </t>
    </r>
    <r>
      <rPr>
        <b/>
        <sz val="10"/>
        <color rgb="FF000000"/>
        <rFont val="Arial"/>
        <family val="2"/>
      </rPr>
      <t>special clinics</t>
    </r>
    <r>
      <rPr>
        <sz val="10"/>
        <color rgb="FF000000"/>
        <rFont val="Arial"/>
        <family val="2"/>
      </rPr>
      <t xml:space="preserve"> over the past 12 months
3. discontinued repeat medications prescribed elsewhere over the past 6 months</t>
    </r>
  </si>
  <si>
    <t>NME-HSDID-066</t>
  </si>
  <si>
    <t>NME-SCR-067</t>
  </si>
  <si>
    <r>
      <rPr>
        <sz val="10"/>
        <color rgb="FF000000"/>
        <rFont val="Arial"/>
        <family val="2"/>
      </rPr>
      <t xml:space="preserve">There is a </t>
    </r>
    <r>
      <rPr>
        <b/>
        <sz val="10"/>
        <color rgb="FF000000"/>
        <rFont val="Arial"/>
        <family val="2"/>
      </rPr>
      <t>risk</t>
    </r>
    <r>
      <rPr>
        <sz val="10"/>
        <color rgb="FF000000"/>
        <rFont val="Arial"/>
        <family val="2"/>
      </rPr>
      <t xml:space="preserve"> that - all of the - last 6 months' </t>
    </r>
    <r>
      <rPr>
        <b/>
        <sz val="10"/>
        <color rgb="FF000000"/>
        <rFont val="Arial"/>
        <family val="2"/>
      </rPr>
      <t>discontinued repeat medications</t>
    </r>
    <r>
      <rPr>
        <sz val="10"/>
        <color rgb="FF000000"/>
        <rFont val="Arial"/>
        <family val="2"/>
      </rPr>
      <t xml:space="preserve"> prescribed </t>
    </r>
    <r>
      <rPr>
        <b/>
        <sz val="10"/>
        <color rgb="FF000000"/>
        <rFont val="Arial"/>
        <family val="2"/>
      </rPr>
      <t>Over the Counter</t>
    </r>
    <r>
      <rPr>
        <sz val="10"/>
        <color rgb="FF000000"/>
        <rFont val="Arial"/>
        <family val="2"/>
      </rPr>
      <t xml:space="preserve"> as a prescription are not displayed in the SCR
The </t>
    </r>
    <r>
      <rPr>
        <b/>
        <sz val="10"/>
        <color rgb="FF000000"/>
        <rFont val="Arial"/>
        <family val="2"/>
      </rPr>
      <t>impact</t>
    </r>
    <r>
      <rPr>
        <sz val="10"/>
        <color rgb="FF000000"/>
        <rFont val="Arial"/>
        <family val="2"/>
      </rPr>
      <t xml:space="preserve"> is that the </t>
    </r>
    <r>
      <rPr>
        <b/>
        <sz val="10"/>
        <color rgb="FF000000"/>
        <rFont val="Arial"/>
        <family val="2"/>
      </rPr>
      <t>missing</t>
    </r>
    <r>
      <rPr>
        <sz val="10"/>
        <color rgb="FF000000"/>
        <rFont val="Arial"/>
        <family val="2"/>
      </rPr>
      <t xml:space="preserve"> information which could </t>
    </r>
    <r>
      <rPr>
        <b/>
        <sz val="10"/>
        <color rgb="FF000000"/>
        <rFont val="Arial"/>
        <family val="2"/>
      </rPr>
      <t>potentially</t>
    </r>
    <r>
      <rPr>
        <sz val="10"/>
        <color rgb="FF000000"/>
        <rFont val="Arial"/>
        <family val="2"/>
      </rPr>
      <t xml:space="preserve"> have an </t>
    </r>
    <r>
      <rPr>
        <b/>
        <sz val="10"/>
        <color rgb="FF000000"/>
        <rFont val="Arial"/>
        <family val="2"/>
      </rPr>
      <t>adverse</t>
    </r>
    <r>
      <rPr>
        <sz val="10"/>
        <color rgb="FF000000"/>
        <rFont val="Arial"/>
        <family val="2"/>
      </rPr>
      <t xml:space="preserve"> impact on </t>
    </r>
    <r>
      <rPr>
        <b/>
        <sz val="10"/>
        <color rgb="FF000000"/>
        <rFont val="Arial"/>
        <family val="2"/>
      </rPr>
      <t>patient care</t>
    </r>
  </si>
  <si>
    <r>
      <rPr>
        <b/>
        <sz val="10"/>
        <color theme="1"/>
        <rFont val="Arial"/>
        <family val="2"/>
      </rPr>
      <t>a)</t>
    </r>
    <r>
      <rPr>
        <sz val="10"/>
        <color theme="1"/>
        <rFont val="Arial"/>
        <family val="2"/>
      </rPr>
      <t xml:space="preserve"> Demonstrate that all of the - last 6 months' discontinued repeat medications prescribed Over the Counter as a prescription are displayed in the SCR</t>
    </r>
  </si>
  <si>
    <r>
      <rPr>
        <b/>
        <u/>
        <sz val="10"/>
        <color rgb="FF000000"/>
        <rFont val="Arial"/>
        <family val="2"/>
      </rPr>
      <t xml:space="preserve">Test data:
</t>
    </r>
    <r>
      <rPr>
        <b/>
        <sz val="10"/>
        <color rgb="FF000000"/>
        <rFont val="Arial"/>
        <family val="2"/>
      </rPr>
      <t xml:space="preserve">
</t>
    </r>
    <r>
      <rPr>
        <sz val="10"/>
        <color rgb="FF000000"/>
        <rFont val="Arial"/>
        <family val="2"/>
      </rPr>
      <t xml:space="preserve">1. discontinued repeat medications </t>
    </r>
    <r>
      <rPr>
        <b/>
        <sz val="10"/>
        <color rgb="FF000000"/>
        <rFont val="Arial"/>
        <family val="2"/>
      </rPr>
      <t>Over the Counter</t>
    </r>
    <r>
      <rPr>
        <sz val="10"/>
        <color rgb="FF000000"/>
        <rFont val="Arial"/>
        <family val="2"/>
      </rPr>
      <t xml:space="preserve"> over the past 12 months in Hospital</t>
    </r>
  </si>
  <si>
    <t>NME-HSDID-067</t>
  </si>
  <si>
    <t>NME-SCR-068</t>
  </si>
  <si>
    <r>
      <rPr>
        <sz val="10"/>
        <color rgb="FF000000"/>
        <rFont val="Arial"/>
        <family val="2"/>
      </rPr>
      <t xml:space="preserve">There is a </t>
    </r>
    <r>
      <rPr>
        <b/>
        <sz val="10"/>
        <color rgb="FF000000"/>
        <rFont val="Arial"/>
        <family val="2"/>
      </rPr>
      <t>risk</t>
    </r>
    <r>
      <rPr>
        <sz val="10"/>
        <color rgb="FF000000"/>
        <rFont val="Arial"/>
        <family val="2"/>
      </rPr>
      <t xml:space="preserve"> that contra-indication</t>
    </r>
    <r>
      <rPr>
        <b/>
        <sz val="10"/>
        <color rgb="FF000000"/>
        <rFont val="Arial"/>
        <family val="2"/>
      </rPr>
      <t xml:space="preserve"> codes</t>
    </r>
    <r>
      <rPr>
        <sz val="10"/>
        <color rgb="FF000000"/>
        <rFont val="Arial"/>
        <family val="2"/>
      </rPr>
      <t xml:space="preserve"> from the </t>
    </r>
    <r>
      <rPr>
        <b/>
        <sz val="10"/>
        <color rgb="FF000000"/>
        <rFont val="Arial"/>
        <family val="2"/>
      </rPr>
      <t>GP record</t>
    </r>
    <r>
      <rPr>
        <sz val="10"/>
        <color rgb="FF000000"/>
        <rFont val="Arial"/>
        <family val="2"/>
      </rPr>
      <t> are</t>
    </r>
    <r>
      <rPr>
        <b/>
        <sz val="10"/>
        <color rgb="FF000000"/>
        <rFont val="Arial"/>
        <family val="2"/>
      </rPr>
      <t xml:space="preserve"> populated </t>
    </r>
    <r>
      <rPr>
        <sz val="10"/>
        <color rgb="FF000000"/>
        <rFont val="Arial"/>
        <family val="2"/>
      </rPr>
      <t xml:space="preserve">in </t>
    </r>
    <r>
      <rPr>
        <b/>
        <sz val="10"/>
        <color rgb="FF000000"/>
        <rFont val="Arial"/>
        <family val="2"/>
      </rPr>
      <t>Allergies and Adverse Reactions</t>
    </r>
    <r>
      <rPr>
        <sz val="10"/>
        <color rgb="FF000000"/>
        <rFont val="Arial"/>
        <family val="2"/>
      </rPr>
      <t xml:space="preserve"> Heading of</t>
    </r>
    <r>
      <rPr>
        <b/>
        <sz val="10"/>
        <color rgb="FF000000"/>
        <rFont val="Arial"/>
        <family val="2"/>
      </rPr>
      <t xml:space="preserve"> SCR 
</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misleading information </t>
    </r>
    <r>
      <rPr>
        <sz val="10"/>
        <color rgb="FF000000"/>
        <rFont val="Arial"/>
        <family val="2"/>
      </rPr>
      <t xml:space="preserve">which could potentially have an </t>
    </r>
    <r>
      <rPr>
        <b/>
        <sz val="10"/>
        <color rgb="FF000000"/>
        <rFont val="Arial"/>
        <family val="2"/>
      </rPr>
      <t>adverse</t>
    </r>
    <r>
      <rPr>
        <sz val="10"/>
        <color rgb="FF000000"/>
        <rFont val="Arial"/>
        <family val="2"/>
      </rPr>
      <t xml:space="preserve"> impact on </t>
    </r>
    <r>
      <rPr>
        <b/>
        <sz val="10"/>
        <color rgb="FF000000"/>
        <rFont val="Arial"/>
        <family val="2"/>
      </rPr>
      <t xml:space="preserve">patient care </t>
    </r>
  </si>
  <si>
    <t>The system has wrongly implemented the mechanism for updating discontinued repeat medication Time period
[3.1 Core Data Items &gt; GPS.137 Handling Contra-Indicated Drugs]</t>
  </si>
  <si>
    <r>
      <rPr>
        <b/>
        <sz val="10"/>
        <color theme="1"/>
        <rFont val="Arial"/>
        <family val="2"/>
      </rPr>
      <t xml:space="preserve">a) </t>
    </r>
    <r>
      <rPr>
        <sz val="10"/>
        <color theme="1"/>
        <rFont val="Arial"/>
        <family val="2"/>
      </rPr>
      <t>Demonstrate that the contra-indication codes from the GP record are not populated in 'Allergies and Adverse Reactions' Heading of SCR</t>
    </r>
  </si>
  <si>
    <r>
      <rPr>
        <b/>
        <u/>
        <sz val="10"/>
        <color rgb="FF000000"/>
        <rFont val="Arial"/>
        <family val="2"/>
      </rPr>
      <t xml:space="preserve">Test data:
</t>
    </r>
    <r>
      <rPr>
        <b/>
        <sz val="10"/>
        <color rgb="FF000000"/>
        <rFont val="Arial"/>
        <family val="2"/>
      </rPr>
      <t xml:space="preserve">
</t>
    </r>
    <r>
      <rPr>
        <sz val="10"/>
        <color rgb="FF000000"/>
        <rFont val="Arial"/>
        <family val="2"/>
      </rPr>
      <t>1.</t>
    </r>
    <r>
      <rPr>
        <b/>
        <sz val="10"/>
        <color rgb="FF000000"/>
        <rFont val="Arial"/>
        <family val="2"/>
      </rPr>
      <t xml:space="preserve"> contra-indication codes</t>
    </r>
    <r>
      <rPr>
        <sz val="10"/>
        <color rgb="FF000000"/>
        <rFont val="Arial"/>
        <family val="2"/>
      </rPr>
      <t xml:space="preserve"> related to the text of </t>
    </r>
    <r>
      <rPr>
        <b/>
        <sz val="10"/>
        <color rgb="FF000000"/>
        <rFont val="Arial"/>
        <family val="2"/>
      </rPr>
      <t xml:space="preserve">Allergies and Adverse Reactions
</t>
    </r>
    <r>
      <rPr>
        <sz val="10"/>
        <color rgb="FF000000"/>
        <rFont val="Arial"/>
        <family val="2"/>
      </rPr>
      <t>- Enter a drug with a contra-indication code, more than 6 months ago with some free-text supporting information
- Enter a drug with a contra-indication code, within the last 6 months with some free-text supporting information</t>
    </r>
  </si>
  <si>
    <t>GPS.137 Handling Contra-Indicated Drugs</t>
  </si>
  <si>
    <t>CoreData-16</t>
  </si>
  <si>
    <t>NME-HSDID-068</t>
  </si>
  <si>
    <t>NME-SCR-069</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</si>
  <si>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recorded "Reason for medication"</t>
    </r>
    <r>
      <rPr>
        <sz val="10"/>
        <color rgb="FF000000"/>
        <rFont val="Arial"/>
        <family val="2"/>
      </rPr>
      <t xml:space="preserve"> is </t>
    </r>
    <r>
      <rPr>
        <b/>
        <sz val="10"/>
        <color rgb="FF000000"/>
        <rFont val="Arial"/>
        <family val="2"/>
      </rPr>
      <t xml:space="preserve">not included when </t>
    </r>
    <r>
      <rPr>
        <sz val="10"/>
        <color rgb="FF000000"/>
        <rFont val="Arial"/>
        <family val="2"/>
      </rPr>
      <t>the patient has</t>
    </r>
    <r>
      <rPr>
        <b/>
        <sz val="10"/>
        <color rgb="FF000000"/>
        <rFont val="Arial"/>
        <family val="2"/>
      </rPr>
      <t xml:space="preserve"> additional information included  </t>
    </r>
    <r>
      <rPr>
        <sz val="10"/>
        <color rgb="FF000000"/>
        <rFont val="Arial"/>
        <family val="2"/>
      </rPr>
      <t>in their</t>
    </r>
    <r>
      <rPr>
        <b/>
        <sz val="10"/>
        <color rgb="FF000000"/>
        <rFont val="Arial"/>
        <family val="2"/>
      </rPr>
      <t xml:space="preserve"> SCR
</t>
    </r>
    <r>
      <rPr>
        <sz val="10"/>
        <color rgb="FF000000"/>
        <rFont val="Arial"/>
        <family val="2"/>
      </rPr>
      <t xml:space="preserve">
The </t>
    </r>
    <r>
      <rPr>
        <b/>
        <sz val="10"/>
        <color rgb="FF000000"/>
        <rFont val="Arial"/>
        <family val="2"/>
      </rPr>
      <t>impact</t>
    </r>
    <r>
      <rPr>
        <sz val="10"/>
        <color rgb="FF000000"/>
        <rFont val="Arial"/>
        <family val="2"/>
      </rPr>
      <t xml:space="preserve"> is that the incomplete information which could potentially have an adverse impact on patient care </t>
    </r>
  </si>
  <si>
    <t>The system has not correctly implemented contra-indicated drugs
[3.1 Core Data Items &gt; GPS.140 Reason for Medication]</t>
  </si>
  <si>
    <r>
      <rPr>
        <b/>
        <sz val="10"/>
        <color rgb="FF000000"/>
        <rFont val="Arial"/>
        <family val="2"/>
      </rPr>
      <t xml:space="preserve">a) </t>
    </r>
    <r>
      <rPr>
        <sz val="10"/>
        <color rgb="FF000000"/>
        <rFont val="Arial"/>
        <family val="2"/>
      </rPr>
      <t>Demonstrate that  the recorded "Reason for medication" is included when the patient has additional information included in their SCR when
(1) The patient's SCR Consent Preference is SNOMED code 773051000000102 ("Express consent for core and additional Summary Care Record dataset upload") or SNOMED code 417370002 ("The patient wants to have a Summary Care Record") (see GPS.226).
(2) One or more “Reasons for Medication” have been associated with a medication. 
(3) Reason for Medication is a coded clinical item
(4) “Reason for Medication” is a clinical item that:
(4.1) Has not been manually excluded by the user.
(4.2) (GPS.140)
(4.3) (GPS.140)</t>
    </r>
  </si>
  <si>
    <r>
      <rPr>
        <b/>
        <u/>
        <sz val="10"/>
        <color rgb="FF000000"/>
        <rFont val="Arial"/>
        <family val="2"/>
      </rPr>
      <t xml:space="preserve">Test data:
</t>
    </r>
    <r>
      <rPr>
        <b/>
        <sz val="10"/>
        <color rgb="FF000000"/>
        <rFont val="Arial"/>
        <family val="2"/>
      </rPr>
      <t xml:space="preserve">
</t>
    </r>
    <r>
      <rPr>
        <sz val="10"/>
        <color rgb="FF000000"/>
        <rFont val="Arial"/>
        <family val="2"/>
      </rPr>
      <t>1.  recorded "Reason for medication"  for Additional Information
2.  recorded "Reason for medication"  for Core data items
- Reason for Medication - Included
Enter an acute medication with an issue date within the last 12 months with some free-text supporting information
- Reason for Medication - Excluded
Enter an acute medication with an issue date within the last 12 months with some free-text supporting information
- Enter a repeat medication with an issue date within the last 12 months with some free-text supporting information
3.  recorded "Reason for medication"  for Non-Core data items
 - Delete a diagnosis which has been linked to a [repeat] medication [as a reason for medication] that has previously been added to the NHS SCR.
 - Reason for Medication - Null Status</t>
    </r>
  </si>
  <si>
    <t>GPS.140 Reason for Medication</t>
  </si>
  <si>
    <t>CoreData-17</t>
  </si>
  <si>
    <t>NME-HSDID-069</t>
  </si>
  <si>
    <t>NME-SCR-070</t>
  </si>
  <si>
    <t xml:space="preserve">There is a risk that the reason for discontinuation for discontinued repeat medication is not displayed in SCR if a free-text or other uncoded reason is sent as part of a patient's GP Summary Update.
The impact is that the misleading information which could potentially have an adverse impact on patient care </t>
  </si>
  <si>
    <t>The system has not correctly implemented reason for medication
[3.1 Core Data Items &gt; GPS.215 Reason for Discontinuation]</t>
  </si>
  <si>
    <r>
      <rPr>
        <b/>
        <sz val="10"/>
        <color theme="1"/>
        <rFont val="Arial"/>
        <family val="2"/>
      </rPr>
      <t xml:space="preserve">a) </t>
    </r>
    <r>
      <rPr>
        <sz val="10"/>
        <color theme="1"/>
        <rFont val="Arial"/>
        <family val="2"/>
      </rPr>
      <t>Demonstrate that the reason for discontinuation of discontinued repeat medication is not displayed in SCR if a free-text or other uncoded reason is sent as part of a patient's GP Summary Update</t>
    </r>
  </si>
  <si>
    <r>
      <rPr>
        <b/>
        <u/>
        <sz val="10"/>
        <color rgb="FF000000"/>
        <rFont val="Arial"/>
        <family val="2"/>
      </rPr>
      <t xml:space="preserve">Test data:
</t>
    </r>
    <r>
      <rPr>
        <sz val="10"/>
        <color rgb="FF000000"/>
        <rFont val="Arial"/>
        <family val="2"/>
      </rPr>
      <t>1.  recorded "Reason for discontinuation"  for discontinued repeat medication
- Discontinue a repeat medication that was last issued more than 6 months ago
- Discontinue a repeat medication with some free-text supporting information that was last issued in the last 6 months
2.  unrecorded "Reason for discontinuation"  for discontinued repeat medication</t>
    </r>
  </si>
  <si>
    <t>GPS.215 Reason for Discontinuation</t>
  </si>
  <si>
    <t>CoreData-18</t>
  </si>
  <si>
    <t>NME-HSDID-070</t>
  </si>
  <si>
    <t>NME-SCR-071</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</si>
  <si>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 xml:space="preserve">"reason for discontinuation" </t>
    </r>
    <r>
      <rPr>
        <sz val="10"/>
        <color rgb="FF000000"/>
        <rFont val="Arial"/>
        <family val="2"/>
      </rPr>
      <t>is not</t>
    </r>
    <r>
      <rPr>
        <b/>
        <sz val="10"/>
        <color rgb="FF000000"/>
        <rFont val="Arial"/>
        <family val="2"/>
      </rPr>
      <t xml:space="preserve"> displayed in SCR </t>
    </r>
    <r>
      <rPr>
        <sz val="10"/>
        <color rgb="FF000000"/>
        <rFont val="Arial"/>
        <family val="2"/>
      </rPr>
      <t xml:space="preserve">when the reason is recorded as 
1. separate coded core data item (or)
2. separate coded non-core data items marked as 'included'
The </t>
    </r>
    <r>
      <rPr>
        <b/>
        <sz val="10"/>
        <color rgb="FF000000"/>
        <rFont val="Arial"/>
        <family val="2"/>
      </rPr>
      <t>impact</t>
    </r>
    <r>
      <rPr>
        <sz val="10"/>
        <color rgb="FF000000"/>
        <rFont val="Arial"/>
        <family val="2"/>
      </rPr>
      <t xml:space="preserve"> is that the </t>
    </r>
    <r>
      <rPr>
        <b/>
        <sz val="10"/>
        <color rgb="FF000000"/>
        <rFont val="Arial"/>
        <family val="2"/>
      </rPr>
      <t>misleading</t>
    </r>
    <r>
      <rPr>
        <sz val="10"/>
        <color rgb="FF000000"/>
        <rFont val="Arial"/>
        <family val="2"/>
      </rPr>
      <t xml:space="preserve"> information which could potentially have an </t>
    </r>
    <r>
      <rPr>
        <b/>
        <sz val="10"/>
        <color rgb="FF000000"/>
        <rFont val="Arial"/>
        <family val="2"/>
      </rPr>
      <t>adverse</t>
    </r>
    <r>
      <rPr>
        <sz val="10"/>
        <color rgb="FF000000"/>
        <rFont val="Arial"/>
        <family val="2"/>
      </rPr>
      <t xml:space="preserve"> impact on </t>
    </r>
    <r>
      <rPr>
        <b/>
        <sz val="10"/>
        <color rgb="FF000000"/>
        <rFont val="Arial"/>
        <family val="2"/>
      </rPr>
      <t xml:space="preserve">patient care </t>
    </r>
  </si>
  <si>
    <t>The system has not correctly implemented reason for discontinuation
[3.1 Core Data Items &gt; GPS.215 Reason for Discontinuation]</t>
  </si>
  <si>
    <r>
      <rPr>
        <b/>
        <sz val="10"/>
        <color rgb="FF000000"/>
        <rFont val="Arial"/>
        <family val="2"/>
      </rPr>
      <t xml:space="preserve">a) </t>
    </r>
    <r>
      <rPr>
        <sz val="10"/>
        <color rgb="FF000000"/>
        <rFont val="Arial"/>
        <family val="2"/>
      </rPr>
      <t>Demonstrate that the "reason for discontinuation" is displayed in SCR when the reason is recorded as 
1. separate coded core data item 
2. separate coded non-core data items marked as 'included'</t>
    </r>
  </si>
  <si>
    <r>
      <rPr>
        <b/>
        <u/>
        <sz val="10"/>
        <color rgb="FF000000"/>
        <rFont val="Arial"/>
        <family val="2"/>
      </rPr>
      <t xml:space="preserve">Test data:
</t>
    </r>
    <r>
      <rPr>
        <b/>
        <sz val="10"/>
        <color rgb="FF000000"/>
        <rFont val="Arial"/>
        <family val="2"/>
      </rPr>
      <t xml:space="preserve">
</t>
    </r>
    <r>
      <rPr>
        <sz val="10"/>
        <color rgb="FF000000"/>
        <rFont val="Arial"/>
        <family val="2"/>
      </rPr>
      <t>1.  recorded "Reason for discontinuation"  for the separate coded core data item 
 - Authorise and issue a repeat medication with some free-text supporting information, then discontinue it with a reason for discontinuation. Add a linkage to a problem/reason for medication within the patient record. Mark RfM/linkage as 'included' in the SCR(Discontinue date within the last 6 months)
 - Authorise and issue a repeat medication with some free-text supporting information, then discontinue it with a reason for discontinuation. Add a linkage to a problem/reason for medication within the patient record. Mark RfM/linkage as 'excluded' in the SCR(Discontinue date within the last 6 months)
2.  unrecorded "Reason for discontinuation"  for separate coded non-core data items marked as 'included'</t>
    </r>
  </si>
  <si>
    <t>CoreData-19</t>
  </si>
  <si>
    <t>NME-HSDID-071</t>
  </si>
  <si>
    <t>NME-SCR-072</t>
  </si>
  <si>
    <t xml:space="preserve">There is a risk that the reason for cancellation of acute medications is not displayed in SCR if a free-text or other uncoded reason is sent as part of a patient's GP Summary Update
The impact is that the misleading information which could potentially have an adverse impact on patient care </t>
  </si>
  <si>
    <t>The system has not correctly implemented reason for discontinuation
[3.1 Core Data Items &gt; GPS.216 Reason for Cancellation]</t>
  </si>
  <si>
    <r>
      <rPr>
        <b/>
        <sz val="10"/>
        <color theme="1"/>
        <rFont val="Arial"/>
        <family val="2"/>
      </rPr>
      <t xml:space="preserve">a) </t>
    </r>
    <r>
      <rPr>
        <sz val="10"/>
        <color theme="1"/>
        <rFont val="Arial"/>
        <family val="2"/>
      </rPr>
      <t>Demonstrate that the reason for cancellation of acute medications is not displayed in SCR if a free-text or other uncoded reason is sent as part of a patient's GP Summary Update</t>
    </r>
  </si>
  <si>
    <r>
      <rPr>
        <b/>
        <u/>
        <sz val="10"/>
        <color rgb="FF000000"/>
        <rFont val="Arial"/>
        <family val="2"/>
      </rPr>
      <t xml:space="preserve">Test data:
</t>
    </r>
    <r>
      <rPr>
        <b/>
        <sz val="10"/>
        <color rgb="FF000000"/>
        <rFont val="Arial"/>
        <family val="2"/>
      </rPr>
      <t xml:space="preserve">
</t>
    </r>
    <r>
      <rPr>
        <sz val="10"/>
        <color rgb="FF000000"/>
        <rFont val="Arial"/>
        <family val="2"/>
      </rPr>
      <t xml:space="preserve">1.  recorded "Reason for cancellation"  for acute medications
 - Cancel an acute medication that was last issued in the last 12 months, with no reason for cancellation
 - Enter an acute medication with some free-text supporting information, then cancel it with an UNCODED or free text reason for cancellation and included to the SCR 
2.  unrecorded "Reason for cancellation"  for acute medications
(i) Enter an acute medication with some free-text supporting information, then cancel it with an UNCODED or free text reason for cancellation and included to the SCR
Add a linkage to a problem/reason for medication within the patient record. Mark RfM/linkage as 'included' in the SCR (Cancellation date within the last 12 months)
</t>
    </r>
    <r>
      <rPr>
        <b/>
        <sz val="10"/>
        <color rgb="FF000000"/>
        <rFont val="Arial"/>
        <family val="2"/>
      </rPr>
      <t xml:space="preserve">
Other test
</t>
    </r>
    <r>
      <rPr>
        <sz val="10"/>
        <color rgb="FF000000"/>
        <rFont val="Arial"/>
        <family val="2"/>
      </rPr>
      <t xml:space="preserve">the read codes for which are mapped to the Provision of Advice and Information to Patients and Carers CRE type with some free text </t>
    </r>
  </si>
  <si>
    <t>GPS.216 Reason for Cancellation</t>
  </si>
  <si>
    <t>CoreData-21</t>
  </si>
  <si>
    <t>NME-HSDID-072</t>
  </si>
  <si>
    <t>NME-SCR-073</t>
  </si>
  <si>
    <t xml:space="preserve">There is a risk that the "Reason for cancellation" is not displayed in SCR when the reason is recorded as a separate coded data item.
The impact is that the misleading information which could potentially have an adverse impact on patient care 
</t>
  </si>
  <si>
    <t>The system has not correctly implemented reason for cancellation
[3.1 Core Data Items &gt; GPS.216 Reason for Cancellation]</t>
  </si>
  <si>
    <r>
      <rPr>
        <b/>
        <sz val="10"/>
        <color rgb="FF000000"/>
        <rFont val="Arial"/>
        <family val="2"/>
      </rPr>
      <t xml:space="preserve">a) </t>
    </r>
    <r>
      <rPr>
        <sz val="10"/>
        <color rgb="FF000000"/>
        <rFont val="Arial"/>
        <family val="2"/>
      </rPr>
      <t>Demonstrate that the "reason for cancellation" is displayed in SCR when the reason is recorded as 
1. separate coded core data item (or)
2. separate coded non-core data items marked as 'included'</t>
    </r>
  </si>
  <si>
    <r>
      <rPr>
        <b/>
        <u/>
        <sz val="10"/>
        <color rgb="FF000000"/>
        <rFont val="Arial"/>
        <family val="2"/>
      </rPr>
      <t xml:space="preserve">Test data:
</t>
    </r>
    <r>
      <rPr>
        <b/>
        <sz val="10"/>
        <color rgb="FF000000"/>
        <rFont val="Arial"/>
        <family val="2"/>
      </rPr>
      <t xml:space="preserve">
</t>
    </r>
    <r>
      <rPr>
        <sz val="10"/>
        <color rgb="FF000000"/>
        <rFont val="Arial"/>
        <family val="2"/>
      </rPr>
      <t>1.  recorded "Reason for cancellation"  for acute medications
2.  unrecorded "Reason for cancellation"  for acute medications</t>
    </r>
  </si>
  <si>
    <t>CoreData-22</t>
  </si>
  <si>
    <t>NME-HSDID-073</t>
  </si>
  <si>
    <t>NME-SCR-074</t>
  </si>
  <si>
    <t>Content of GP Summaries</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</si>
  <si>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 xml:space="preserve">'Optional Supporting text' </t>
    </r>
    <r>
      <rPr>
        <sz val="10"/>
        <color rgb="FF000000"/>
        <rFont val="Arial"/>
        <family val="2"/>
      </rPr>
      <t>related to</t>
    </r>
    <r>
      <rPr>
        <b/>
        <sz val="10"/>
        <color rgb="FF000000"/>
        <rFont val="Arial"/>
        <family val="2"/>
      </rPr>
      <t xml:space="preserve"> Core data item</t>
    </r>
    <r>
      <rPr>
        <sz val="10"/>
        <color rgb="FF000000"/>
        <rFont val="Arial"/>
        <family val="2"/>
      </rPr>
      <t xml:space="preserve"> is</t>
    </r>
    <r>
      <rPr>
        <b/>
        <sz val="10"/>
        <color rgb="FF000000"/>
        <rFont val="Arial"/>
        <family val="2"/>
      </rPr>
      <t xml:space="preserve"> not included </t>
    </r>
    <r>
      <rPr>
        <sz val="10"/>
        <color rgb="FF000000"/>
        <rFont val="Arial"/>
        <family val="2"/>
      </rPr>
      <t>in</t>
    </r>
    <r>
      <rPr>
        <b/>
        <sz val="10"/>
        <color rgb="FF000000"/>
        <rFont val="Arial"/>
        <family val="2"/>
      </rPr>
      <t xml:space="preserve"> SCR.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misleading information</t>
    </r>
    <r>
      <rPr>
        <sz val="10"/>
        <color rgb="FF000000"/>
        <rFont val="Arial"/>
        <family val="2"/>
      </rPr>
      <t xml:space="preserve"> which could potentially have an </t>
    </r>
    <r>
      <rPr>
        <b/>
        <sz val="10"/>
        <color rgb="FF000000"/>
        <rFont val="Arial"/>
        <family val="2"/>
      </rPr>
      <t>adverse impact on patient care.</t>
    </r>
  </si>
  <si>
    <t>The system has not correctly implemented requirements for content of GP summaries
[3.6 Content of GP Summaries &gt; GPS.259 Core Data Items]</t>
  </si>
  <si>
    <r>
      <rPr>
        <b/>
        <sz val="10"/>
        <color rgb="FF000000"/>
        <rFont val="Arial"/>
        <family val="2"/>
      </rPr>
      <t xml:space="preserve">Pre-conditions 
</t>
    </r>
    <r>
      <rPr>
        <sz val="10"/>
        <color rgb="FF000000"/>
        <rFont val="Arial"/>
        <family val="2"/>
      </rPr>
      <t xml:space="preserve">We will be collecting the evidence against the Supplier provided design documentation that has been agreed with the SCR Team.
</t>
    </r>
    <r>
      <rPr>
        <b/>
        <sz val="10"/>
        <color rgb="FF000000"/>
        <rFont val="Arial"/>
        <family val="2"/>
      </rPr>
      <t xml:space="preserve">Test requirements:
</t>
    </r>
    <r>
      <rPr>
        <sz val="10"/>
        <color rgb="FF000000"/>
        <rFont val="Arial"/>
        <family val="2"/>
      </rPr>
      <t xml:space="preserve">1. Supplier to provide supporting evidence for all variations optional supporting text.
2. Supplier provided design documentation to evidence all pre-conditions as above
Demonstrate that the 'Optional Supporting text' related to the Core data item is included in SCR.
</t>
    </r>
    <r>
      <rPr>
        <b/>
        <sz val="10"/>
        <color rgb="FF000000"/>
        <rFont val="Arial"/>
        <family val="2"/>
      </rPr>
      <t xml:space="preserve">Note:
</t>
    </r>
    <r>
      <rPr>
        <sz val="10"/>
        <color rgb="FF000000"/>
        <rFont val="Arial"/>
        <family val="2"/>
      </rPr>
      <t>Documentation under review by SCR Team</t>
    </r>
  </si>
  <si>
    <r>
      <rPr>
        <b/>
        <u/>
        <sz val="10"/>
        <color rgb="FF000000"/>
        <rFont val="Arial"/>
        <family val="2"/>
      </rPr>
      <t xml:space="preserve">Test data:
</t>
    </r>
    <r>
      <rPr>
        <b/>
        <sz val="10"/>
        <color rgb="FF000000"/>
        <rFont val="Arial"/>
        <family val="2"/>
      </rPr>
      <t xml:space="preserve">
</t>
    </r>
    <r>
      <rPr>
        <sz val="10"/>
        <color rgb="FF000000"/>
        <rFont val="Arial"/>
        <family val="2"/>
      </rPr>
      <t>1. A patient with a value for 'Optional Supporting text' populated for</t>
    </r>
    <r>
      <rPr>
        <b/>
        <sz val="10"/>
        <color rgb="FF000000"/>
        <rFont val="Arial"/>
        <family val="2"/>
      </rPr>
      <t xml:space="preserve"> multiple </t>
    </r>
    <r>
      <rPr>
        <sz val="10"/>
        <color rgb="FF000000"/>
        <rFont val="Arial"/>
        <family val="2"/>
      </rPr>
      <t>core data items</t>
    </r>
  </si>
  <si>
    <t>3.6 Content of GP Summaries</t>
  </si>
  <si>
    <t>GPS.259 Core Data Items</t>
  </si>
  <si>
    <t>Content-02</t>
  </si>
  <si>
    <t>NME-HSDID-074</t>
  </si>
  <si>
    <t>NME-SCR-075</t>
  </si>
  <si>
    <r>
      <rPr>
        <sz val="10"/>
        <color rgb="FF000000"/>
        <rFont val="Arial"/>
        <family val="2"/>
      </rPr>
      <t xml:space="preserve">There is a </t>
    </r>
    <r>
      <rPr>
        <b/>
        <sz val="10"/>
        <color rgb="FF000000"/>
        <rFont val="Arial"/>
        <family val="2"/>
      </rPr>
      <t>risk</t>
    </r>
    <r>
      <rPr>
        <sz val="10"/>
        <color rgb="FF000000"/>
        <rFont val="Arial"/>
        <family val="2"/>
      </rPr>
      <t xml:space="preserve"> that unmarked</t>
    </r>
    <r>
      <rPr>
        <b/>
        <sz val="10"/>
        <color rgb="FF000000"/>
        <rFont val="Arial"/>
        <family val="2"/>
      </rPr>
      <t xml:space="preserve"> non-core data items</t>
    </r>
    <r>
      <rPr>
        <sz val="10"/>
        <color rgb="FF000000"/>
        <rFont val="Arial"/>
        <family val="2"/>
      </rPr>
      <t xml:space="preserve"> (i.e. marked as neither "included" nor "excluded") are included in a </t>
    </r>
    <r>
      <rPr>
        <b/>
        <sz val="10"/>
        <color rgb="FF000000"/>
        <rFont val="Arial"/>
        <family val="2"/>
      </rPr>
      <t xml:space="preserve">patient's GP summary updates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SCR is not working as designed.</t>
    </r>
  </si>
  <si>
    <t>The system has not correctly implemented requirements for content of GP summaries
[3.6 Content of GP Summaries &gt; GPS.275 Non-Core Data Items]</t>
  </si>
  <si>
    <r>
      <rPr>
        <b/>
        <sz val="10"/>
        <color rgb="FF000000"/>
        <rFont val="Arial"/>
        <family val="2"/>
      </rPr>
      <t xml:space="preserve">Pre-conditions 
</t>
    </r>
    <r>
      <rPr>
        <sz val="10"/>
        <color rgb="FF000000"/>
        <rFont val="Arial"/>
        <family val="2"/>
      </rPr>
      <t xml:space="preserve">We will be collecting the evidence against the Supplier provided design documentation that has been agreed with the SCR Team.
</t>
    </r>
    <r>
      <rPr>
        <b/>
        <sz val="10"/>
        <color rgb="FF000000"/>
        <rFont val="Arial"/>
        <family val="2"/>
      </rPr>
      <t xml:space="preserve">Test requirements:
</t>
    </r>
    <r>
      <rPr>
        <sz val="10"/>
        <color rgb="FF000000"/>
        <rFont val="Arial"/>
        <family val="2"/>
      </rPr>
      <t xml:space="preserve">1. need to get Supplier for all operation supporting text related to what will be included and what won't be included. 
Test Notes:
1. thorough testing needs to be done here.
a) Provide evidence that the unmarked non-core data items (i.e. marked as neither "included" nor "excluded") are not included in a patient's GP summary updates
b) Provide evidence that the marked non-core data items (i.e. marked as "included") are included in a patient's GP summary updates
</t>
    </r>
  </si>
  <si>
    <r>
      <rPr>
        <b/>
        <u/>
        <sz val="10"/>
        <rFont val="Arial"/>
        <family val="2"/>
      </rPr>
      <t xml:space="preserve">Test data:
</t>
    </r>
    <r>
      <rPr>
        <b/>
        <sz val="10"/>
        <rFont val="Arial"/>
        <family val="2"/>
      </rPr>
      <t xml:space="preserve">
a, b) 
</t>
    </r>
    <r>
      <rPr>
        <sz val="10"/>
        <rFont val="Arial"/>
        <family val="2"/>
      </rPr>
      <t>1. A patient with multiple unmarked non-core data items</t>
    </r>
    <r>
      <rPr>
        <b/>
        <sz val="10"/>
        <rFont val="Arial"/>
        <family val="2"/>
      </rPr>
      <t xml:space="preserve">
</t>
    </r>
    <r>
      <rPr>
        <sz val="10"/>
        <rFont val="Arial"/>
        <family val="2"/>
      </rPr>
      <t xml:space="preserve">2. A patient with multiple marked non-core data items 
3. A patient with multiple default unmarked non-core data items 
4. A patient with multiple default marked non-core data items </t>
    </r>
  </si>
  <si>
    <t>GPS.275 Non-Core Data Items</t>
  </si>
  <si>
    <t>Content-03</t>
  </si>
  <si>
    <t>NME-HSDID-075</t>
  </si>
  <si>
    <t>NME-SCR-076</t>
  </si>
  <si>
    <r>
      <rPr>
        <sz val="10"/>
        <color rgb="FF000000"/>
        <rFont val="Arial"/>
        <family val="2"/>
      </rPr>
      <t xml:space="preserve">There is a </t>
    </r>
    <r>
      <rPr>
        <b/>
        <sz val="10"/>
        <color rgb="FF000000"/>
        <rFont val="Arial"/>
        <family val="2"/>
      </rPr>
      <t>risk</t>
    </r>
    <r>
      <rPr>
        <sz val="10"/>
        <color rgb="FF000000"/>
        <rFont val="Arial"/>
        <family val="2"/>
      </rPr>
      <t xml:space="preserve"> that the system </t>
    </r>
    <r>
      <rPr>
        <b/>
        <sz val="10"/>
        <color rgb="FF000000"/>
        <rFont val="Arial"/>
        <family val="2"/>
      </rPr>
      <t>automatically excludes</t>
    </r>
    <r>
      <rPr>
        <sz val="10"/>
        <color rgb="FF000000"/>
        <rFont val="Arial"/>
        <family val="2"/>
      </rPr>
      <t xml:space="preserve"> the</t>
    </r>
    <r>
      <rPr>
        <b/>
        <sz val="10"/>
        <color rgb="FF000000"/>
        <rFont val="Arial"/>
        <family val="2"/>
      </rPr>
      <t xml:space="preserve"> non-core data item</t>
    </r>
    <r>
      <rPr>
        <sz val="10"/>
        <color rgb="FF000000"/>
        <rFont val="Arial"/>
        <family val="2"/>
      </rPr>
      <t xml:space="preserve"> which is a part of the</t>
    </r>
    <r>
      <rPr>
        <b/>
        <sz val="10"/>
        <color rgb="FF000000"/>
        <rFont val="Arial"/>
        <family val="2"/>
      </rPr>
      <t xml:space="preserve"> SCR Inclusion Set </t>
    </r>
    <r>
      <rPr>
        <sz val="10"/>
        <color rgb="FF000000"/>
        <rFont val="Arial"/>
        <family val="2"/>
      </rPr>
      <t xml:space="preserve"> in SCR
The </t>
    </r>
    <r>
      <rPr>
        <b/>
        <sz val="10"/>
        <color rgb="FF000000"/>
        <rFont val="Arial"/>
        <family val="2"/>
      </rPr>
      <t>impact</t>
    </r>
    <r>
      <rPr>
        <sz val="10"/>
        <color rgb="FF000000"/>
        <rFont val="Arial"/>
        <family val="2"/>
      </rPr>
      <t xml:space="preserve"> is that the</t>
    </r>
    <r>
      <rPr>
        <b/>
        <sz val="10"/>
        <color rgb="FF000000"/>
        <rFont val="Arial"/>
        <family val="2"/>
      </rPr>
      <t xml:space="preserve"> SCR is not working as designed.</t>
    </r>
  </si>
  <si>
    <t xml:space="preserve">Test Condition:
A "non-core data item" is any coded individual data item (with any supporting text) that does not fall under the definition of a core data item. Non-core data items are also sometimes referred to as "additional information".
The SCR Inclusion Set consists of two separate components:
- A national set of non-core data items.
- A set of headings proposed by the supplier and agreed with the NHS England SCR Team 
a) Provide evidence that the system automatically does not exclude the non-core data item which is a part of the SCR Inclusion Set unless it is part of the SCR Exclusion Set
</t>
  </si>
  <si>
    <r>
      <rPr>
        <b/>
        <u/>
        <sz val="10"/>
        <color rgb="FF000000"/>
        <rFont val="Arial"/>
        <family val="2"/>
      </rPr>
      <t xml:space="preserve">Test data:
</t>
    </r>
    <r>
      <rPr>
        <b/>
        <sz val="10"/>
        <color rgb="FF000000"/>
        <rFont val="Arial"/>
        <family val="2"/>
      </rPr>
      <t xml:space="preserve">
</t>
    </r>
    <r>
      <rPr>
        <sz val="10"/>
        <color rgb="FF000000"/>
        <rFont val="Arial"/>
        <family val="2"/>
      </rPr>
      <t>1. Patient having multiple default non-core SCR Inclusion Set items
2. Patient having multiple default non-core SCR Inclusion Set items with recent additions of non-core items</t>
    </r>
  </si>
  <si>
    <t>Content-04</t>
  </si>
  <si>
    <t>NME-HSDID-076</t>
  </si>
  <si>
    <t>NME-SCR-077</t>
  </si>
  <si>
    <r>
      <rPr>
        <sz val="10"/>
        <color rgb="FF000000"/>
        <rFont val="Arial"/>
        <family val="2"/>
      </rPr>
      <t xml:space="preserve">There is a </t>
    </r>
    <r>
      <rPr>
        <b/>
        <sz val="10"/>
        <color rgb="FF000000"/>
        <rFont val="Arial"/>
        <family val="2"/>
      </rPr>
      <t>risk</t>
    </r>
    <r>
      <rPr>
        <sz val="10"/>
        <color rgb="FF000000"/>
        <rFont val="Arial"/>
        <family val="2"/>
      </rPr>
      <t xml:space="preserve"> that the system </t>
    </r>
    <r>
      <rPr>
        <b/>
        <sz val="10"/>
        <color rgb="FF000000"/>
        <rFont val="Arial"/>
        <family val="2"/>
      </rPr>
      <t>automatically includes</t>
    </r>
    <r>
      <rPr>
        <sz val="10"/>
        <color rgb="FF000000"/>
        <rFont val="Arial"/>
        <family val="2"/>
      </rPr>
      <t xml:space="preserve"> the </t>
    </r>
    <r>
      <rPr>
        <b/>
        <sz val="10"/>
        <color rgb="FF000000"/>
        <rFont val="Arial"/>
        <family val="2"/>
      </rPr>
      <t>non-core data item</t>
    </r>
    <r>
      <rPr>
        <sz val="10"/>
        <color rgb="FF000000"/>
        <rFont val="Arial"/>
        <family val="2"/>
      </rPr>
      <t xml:space="preserve"> which is a part of the</t>
    </r>
    <r>
      <rPr>
        <b/>
        <sz val="10"/>
        <color rgb="FF000000"/>
        <rFont val="Arial"/>
        <family val="2"/>
      </rPr>
      <t xml:space="preserve"> SCR Exclusion Set </t>
    </r>
    <r>
      <rPr>
        <sz val="10"/>
        <color rgb="FF000000"/>
        <rFont val="Arial"/>
        <family val="2"/>
      </rPr>
      <t xml:space="preserve">in SCR
The </t>
    </r>
    <r>
      <rPr>
        <b/>
        <sz val="10"/>
        <color rgb="FF000000"/>
        <rFont val="Arial"/>
        <family val="2"/>
      </rPr>
      <t>impact</t>
    </r>
    <r>
      <rPr>
        <sz val="10"/>
        <color rgb="FF000000"/>
        <rFont val="Arial"/>
        <family val="2"/>
      </rPr>
      <t xml:space="preserve"> is that the</t>
    </r>
    <r>
      <rPr>
        <b/>
        <sz val="10"/>
        <color rgb="FF000000"/>
        <rFont val="Arial"/>
        <family val="2"/>
      </rPr>
      <t xml:space="preserve"> SCR is not working as designed.</t>
    </r>
  </si>
  <si>
    <r>
      <rPr>
        <b/>
        <sz val="10"/>
        <color rgb="FF000000"/>
        <rFont val="Arial"/>
        <family val="2"/>
      </rPr>
      <t>Test Condition</t>
    </r>
    <r>
      <rPr>
        <sz val="10"/>
        <color rgb="FF000000"/>
        <rFont val="Arial"/>
        <family val="2"/>
      </rPr>
      <t xml:space="preserve">:
A "non-core data item" is any coded individual data item (with any supporting text) that does not fall under the definition of a core data item. Non-core data items are also sometimes referred to as "additional information".
The SCR Exclusion Set is a national set of non-core data items that are excluded from GP summaries by default. 
</t>
    </r>
    <r>
      <rPr>
        <b/>
        <sz val="10"/>
        <color rgb="FF000000"/>
        <rFont val="Arial"/>
        <family val="2"/>
      </rPr>
      <t>a)</t>
    </r>
    <r>
      <rPr>
        <sz val="10"/>
        <color rgb="FF000000"/>
        <rFont val="Arial"/>
        <family val="2"/>
      </rPr>
      <t xml:space="preserve"> Provide evidence that the system automatically does not include the non-core data item which is part of the SCR Exclusion Set
</t>
    </r>
    <r>
      <rPr>
        <b/>
        <sz val="10"/>
        <color rgb="FF000000"/>
        <rFont val="Arial"/>
        <family val="2"/>
      </rPr>
      <t xml:space="preserve">Testing Tips:
</t>
    </r>
    <r>
      <rPr>
        <sz val="10"/>
        <color rgb="FF000000"/>
        <rFont val="Arial"/>
        <family val="2"/>
      </rPr>
      <t xml:space="preserve">1. SCR Exclusion Set overrides the SCR Inclusion Set </t>
    </r>
  </si>
  <si>
    <r>
      <rPr>
        <b/>
        <u/>
        <sz val="10"/>
        <color rgb="FF000000"/>
        <rFont val="Arial"/>
        <family val="2"/>
      </rPr>
      <t xml:space="preserve">Test data:
</t>
    </r>
    <r>
      <rPr>
        <sz val="10"/>
        <color rgb="FF000000"/>
        <rFont val="Arial"/>
        <family val="2"/>
      </rPr>
      <t xml:space="preserve">
1. System Admin with appropriate permissions
2. Patient with </t>
    </r>
    <r>
      <rPr>
        <b/>
        <sz val="10"/>
        <color rgb="FF000000"/>
        <rFont val="Arial"/>
        <family val="2"/>
      </rPr>
      <t>multiple</t>
    </r>
    <r>
      <rPr>
        <sz val="10"/>
        <color rgb="FF000000"/>
        <rFont val="Arial"/>
        <family val="2"/>
      </rPr>
      <t xml:space="preserve"> non-core data item which is part of the SCR Exclusion Set
3. Patient with multiple SCR Exclusion Set items which are part of the SCR Inclusion Set </t>
    </r>
  </si>
  <si>
    <t>different ref sets to be tested.
Inactivated and activated snomed codes  
recent additions</t>
  </si>
  <si>
    <t>Content-05</t>
  </si>
  <si>
    <t>NME-HSDID-077</t>
  </si>
  <si>
    <r>
      <rPr>
        <sz val="10"/>
        <color rgb="FF000000"/>
        <rFont val="Arial"/>
        <family val="2"/>
      </rPr>
      <t xml:space="preserve">There is a </t>
    </r>
    <r>
      <rPr>
        <b/>
        <sz val="10"/>
        <color rgb="FF000000"/>
        <rFont val="Arial"/>
        <family val="2"/>
      </rPr>
      <t>risk</t>
    </r>
    <r>
      <rPr>
        <sz val="10"/>
        <color rgb="FF000000"/>
        <rFont val="Arial"/>
        <family val="2"/>
      </rPr>
      <t xml:space="preserve"> that the below</t>
    </r>
    <r>
      <rPr>
        <b/>
        <sz val="10"/>
        <color rgb="FF000000"/>
        <rFont val="Arial"/>
        <family val="2"/>
      </rPr>
      <t xml:space="preserve"> 'SCR Inclusion Set' </t>
    </r>
    <r>
      <rPr>
        <sz val="10"/>
        <color rgb="FF000000"/>
        <rFont val="Arial"/>
        <family val="2"/>
      </rPr>
      <t xml:space="preserve">Items are </t>
    </r>
    <r>
      <rPr>
        <b/>
        <sz val="10"/>
        <color rgb="FF000000"/>
        <rFont val="Arial"/>
        <family val="2"/>
      </rPr>
      <t xml:space="preserve">not displayed in SCR </t>
    </r>
    <r>
      <rPr>
        <sz val="10"/>
        <color rgb="FF000000"/>
        <rFont val="Arial"/>
        <family val="2"/>
      </rPr>
      <t xml:space="preserve">for the patients </t>
    </r>
    <r>
      <rPr>
        <b/>
        <sz val="10"/>
        <color rgb="FF000000"/>
        <rFont val="Arial"/>
        <family val="2"/>
      </rPr>
      <t>whose</t>
    </r>
    <r>
      <rPr>
        <sz val="10"/>
        <color rgb="FF000000"/>
        <rFont val="Arial"/>
        <family val="2"/>
      </rPr>
      <t xml:space="preserve"> SCR consent preference is either </t>
    </r>
    <r>
      <rPr>
        <b/>
        <sz val="10"/>
        <color rgb="FF000000"/>
        <rFont val="Arial"/>
        <family val="2"/>
      </rPr>
      <t xml:space="preserve">SNOMED code 773051000000102 (Express consent for core and additional Summary Care Record dataset upload)  </t>
    </r>
    <r>
      <rPr>
        <sz val="10"/>
        <color rgb="FF000000"/>
        <rFont val="Arial"/>
        <family val="2"/>
      </rPr>
      <t xml:space="preserve">or </t>
    </r>
    <r>
      <rPr>
        <b/>
        <sz val="10"/>
        <color rgb="FF000000"/>
        <rFont val="Arial"/>
        <family val="2"/>
      </rPr>
      <t>417370002 ("The patient wants to have a Summary Care Record" or SNOMED code 773011000000101 ("Implied consent for core Summary Care Record dataset upload")</t>
    </r>
    <r>
      <rPr>
        <sz val="10"/>
        <color rgb="FF000000"/>
        <rFont val="Arial"/>
        <family val="2"/>
      </rPr>
      <t xml:space="preserve"> for
(1) National set of Non-Core data items
(2) Agreed headings of </t>
    </r>
    <r>
      <rPr>
        <b/>
        <sz val="10"/>
        <color rgb="FF000000"/>
        <rFont val="Arial"/>
        <family val="2"/>
      </rPr>
      <t>SCR Additional Information Content Headers</t>
    </r>
    <r>
      <rPr>
        <sz val="10"/>
        <color rgb="FF000000"/>
        <rFont val="Arial"/>
        <family val="2"/>
      </rPr>
      <t xml:space="preserve"> </t>
    </r>
    <r>
      <rPr>
        <i/>
        <sz val="10"/>
        <color rgb="FF000000"/>
        <rFont val="Arial"/>
        <family val="2"/>
      </rPr>
      <t xml:space="preserve">(Supplier to provide the Approach document to test this Scenario)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 xml:space="preserve">misleading information </t>
    </r>
    <r>
      <rPr>
        <sz val="10"/>
        <color rgb="FF000000"/>
        <rFont val="Arial"/>
        <family val="2"/>
      </rPr>
      <t>which could potentially have an</t>
    </r>
    <r>
      <rPr>
        <b/>
        <sz val="10"/>
        <color rgb="FF000000"/>
        <rFont val="Arial"/>
        <family val="2"/>
      </rPr>
      <t xml:space="preserve"> adverse impact on patient care </t>
    </r>
  </si>
  <si>
    <t>Guidance and special considerations 1.2 &gt; 1.	Requirement GPS.271 SCR Inclusion Set</t>
  </si>
  <si>
    <r>
      <rPr>
        <sz val="10"/>
        <color rgb="FF000000"/>
        <rFont val="Arial"/>
        <family val="2"/>
      </rPr>
      <t xml:space="preserve">Provide evidence that the below 'SCR Inclusion Set' Items are displayed in SCR for the patients whose SCR consent preference is either SNOMED code 773051000000102 (Express consent for core and additional Summary Care Record dataset upload)  or 417370002 ("The patient wants to have a Summary Care Record" or SNOMED code 773011000000101 ("Implied consent for core Summary Care Record dataset upload") for
(1) National set of Non-Core data items
(2) Agreed </t>
    </r>
    <r>
      <rPr>
        <b/>
        <sz val="10"/>
        <color rgb="FF000000"/>
        <rFont val="Arial"/>
        <family val="2"/>
      </rPr>
      <t>SCR Additional Information Content Headers</t>
    </r>
    <r>
      <rPr>
        <sz val="10"/>
        <color rgb="FF000000"/>
        <rFont val="Arial"/>
        <family val="2"/>
      </rPr>
      <t xml:space="preserve"> </t>
    </r>
    <r>
      <rPr>
        <i/>
        <sz val="10"/>
        <color rgb="FF000000"/>
        <rFont val="Arial"/>
        <family val="2"/>
      </rPr>
      <t xml:space="preserve">(Supplier to provide design document to test this Scenario) for these areas,
</t>
    </r>
    <r>
      <rPr>
        <sz val="10"/>
        <color rgb="FF000000"/>
        <rFont val="Arial"/>
        <family val="2"/>
      </rPr>
      <t xml:space="preserve">1. Significant past medical history
2. Significant previous procedures
3. Anticipatory Care Information (such as information about the management of long-term conditions)
4. End-of-life care information (including the SCCI1580 dataset)
5. Immunisations
</t>
    </r>
    <r>
      <rPr>
        <b/>
        <sz val="10"/>
        <color rgb="FF000000"/>
        <rFont val="Arial"/>
        <family val="2"/>
      </rPr>
      <t xml:space="preserve">Test Hints and Notes for Supplier:
</t>
    </r>
    <r>
      <rPr>
        <sz val="10"/>
        <color rgb="FF000000"/>
        <rFont val="Arial"/>
        <family val="2"/>
      </rPr>
      <t>1.  Supplier's design documentation related to the above should be tested and evidence should be collected.
2. Implied Consent - Temporary change for Covid-19 Req</t>
    </r>
  </si>
  <si>
    <r>
      <rPr>
        <b/>
        <u/>
        <sz val="10"/>
        <color rgb="FF000000"/>
        <rFont val="Arial"/>
        <family val="2"/>
      </rPr>
      <t xml:space="preserve">Test data:
</t>
    </r>
    <r>
      <rPr>
        <sz val="10"/>
        <color rgb="FF000000"/>
        <rFont val="Arial"/>
        <family val="2"/>
      </rPr>
      <t xml:space="preserve">
1. System Admin with appropriate permissions
2. Patient with SCR Consent preference: SNOMED code 773051000000102   ("Express consent for core and additional Summary Care Record dataset upload")
3. Patient with SCR Consent preference: SNOMED code 417370002 ("The patient wants to have a Summary Care Record"")
4. Patient with SCR Consent preference: SNOMED code 773011000000101   ("Implied consent for core Summary Care Record dataset upload"")
</t>
    </r>
  </si>
  <si>
    <t>TO be tested:
NHS England and Supplier - output from the discussion for agreed headings should be got from Supplier and tested</t>
  </si>
  <si>
    <t>GPS.271 SCR Inclusion Set</t>
  </si>
  <si>
    <t>Content-06</t>
  </si>
  <si>
    <t>NME-HSDID-078</t>
  </si>
  <si>
    <t>NME-SCR-079</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</si>
  <si>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 xml:space="preserve">'updates in SCR Inclusion Set' </t>
    </r>
    <r>
      <rPr>
        <sz val="10"/>
        <color rgb="FF000000"/>
        <rFont val="Arial"/>
        <family val="2"/>
      </rPr>
      <t>require a</t>
    </r>
    <r>
      <rPr>
        <b/>
        <sz val="10"/>
        <color rgb="FF000000"/>
        <rFont val="Arial"/>
        <family val="2"/>
      </rPr>
      <t xml:space="preserve"> software update</t>
    </r>
    <r>
      <rPr>
        <sz val="10"/>
        <color rgb="FF000000"/>
        <rFont val="Arial"/>
        <family val="2"/>
      </rPr>
      <t xml:space="preserve"> at the </t>
    </r>
    <r>
      <rPr>
        <b/>
        <sz val="10"/>
        <color rgb="FF000000"/>
        <rFont val="Arial"/>
        <family val="2"/>
      </rPr>
      <t xml:space="preserve">practice level
</t>
    </r>
    <r>
      <rPr>
        <sz val="10"/>
        <color rgb="FF000000"/>
        <rFont val="Arial"/>
        <family val="2"/>
      </rPr>
      <t xml:space="preserve">The </t>
    </r>
    <r>
      <rPr>
        <b/>
        <sz val="10"/>
        <color rgb="FF000000"/>
        <rFont val="Arial"/>
        <family val="2"/>
      </rPr>
      <t>impact</t>
    </r>
    <r>
      <rPr>
        <sz val="10"/>
        <color rgb="FF000000"/>
        <rFont val="Arial"/>
        <family val="2"/>
      </rPr>
      <t xml:space="preserve"> is that system is </t>
    </r>
    <r>
      <rPr>
        <b/>
        <sz val="10"/>
        <color rgb="FF000000"/>
        <rFont val="Arial"/>
        <family val="2"/>
      </rPr>
      <t xml:space="preserve">not user-friendly </t>
    </r>
    <r>
      <rPr>
        <sz val="10"/>
        <color rgb="FF000000"/>
        <rFont val="Arial"/>
        <family val="2"/>
      </rPr>
      <t xml:space="preserve">and requires </t>
    </r>
    <r>
      <rPr>
        <b/>
        <sz val="10"/>
        <color rgb="FF000000"/>
        <rFont val="Arial"/>
        <family val="2"/>
      </rPr>
      <t>technicians efforts to fix the issue</t>
    </r>
    <r>
      <rPr>
        <sz val="10"/>
        <color rgb="FF000000"/>
        <rFont val="Arial"/>
        <family val="2"/>
      </rPr>
      <t xml:space="preserve"> and leads to delay</t>
    </r>
  </si>
  <si>
    <t>The system has not correctly implemented requirements for content of GP summaries
[3.6 Content of GP Summaries &gt; GPS.271 SCR Inclusion Set]</t>
  </si>
  <si>
    <r>
      <rPr>
        <b/>
        <sz val="10"/>
        <color theme="1"/>
        <rFont val="Arial"/>
        <family val="2"/>
      </rPr>
      <t xml:space="preserve">a) </t>
    </r>
    <r>
      <rPr>
        <sz val="10"/>
        <color theme="1"/>
        <rFont val="Arial"/>
        <family val="2"/>
      </rPr>
      <t>Demonstrate that the 'updates in SCR Inclusion Set' doesn’t require a software update at the practice level</t>
    </r>
  </si>
  <si>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2. Updates to SCR Inclusion Set</t>
    </r>
  </si>
  <si>
    <t>Content-07</t>
  </si>
  <si>
    <t>NME-HSDID-079</t>
  </si>
  <si>
    <t>NME-SCR-080</t>
  </si>
  <si>
    <r>
      <rPr>
        <sz val="10"/>
        <color rgb="FF000000"/>
        <rFont val="Arial"/>
        <family val="2"/>
      </rPr>
      <t xml:space="preserve">There is a </t>
    </r>
    <r>
      <rPr>
        <b/>
        <sz val="10"/>
        <color rgb="FF000000"/>
        <rFont val="Arial"/>
        <family val="2"/>
      </rPr>
      <t>risk</t>
    </r>
    <r>
      <rPr>
        <sz val="10"/>
        <color rgb="FF000000"/>
        <rFont val="Arial"/>
        <family val="2"/>
      </rPr>
      <t xml:space="preserve"> that </t>
    </r>
    <r>
      <rPr>
        <b/>
        <sz val="10"/>
        <color rgb="FF000000"/>
        <rFont val="Arial"/>
        <family val="2"/>
      </rPr>
      <t>suppliers</t>
    </r>
    <r>
      <rPr>
        <sz val="10"/>
        <color rgb="FF000000"/>
        <rFont val="Arial"/>
        <family val="2"/>
      </rPr>
      <t xml:space="preserve"> take more than </t>
    </r>
    <r>
      <rPr>
        <b/>
        <sz val="10"/>
        <color rgb="FF000000"/>
        <rFont val="Arial"/>
        <family val="2"/>
      </rPr>
      <t xml:space="preserve">6 weeks from the release date </t>
    </r>
    <r>
      <rPr>
        <sz val="10"/>
        <color rgb="FF000000"/>
        <rFont val="Arial"/>
        <family val="2"/>
      </rPr>
      <t xml:space="preserve">to </t>
    </r>
    <r>
      <rPr>
        <b/>
        <sz val="10"/>
        <color rgb="FF000000"/>
        <rFont val="Arial"/>
        <family val="2"/>
      </rPr>
      <t>implement</t>
    </r>
    <r>
      <rPr>
        <sz val="10"/>
        <color rgb="FF000000"/>
        <rFont val="Arial"/>
        <family val="2"/>
      </rPr>
      <t xml:space="preserve"> the</t>
    </r>
    <r>
      <rPr>
        <b/>
        <sz val="10"/>
        <color rgb="FF000000"/>
        <rFont val="Arial"/>
        <family val="2"/>
      </rPr>
      <t xml:space="preserve"> inclusion set </t>
    </r>
    <r>
      <rPr>
        <sz val="10"/>
        <color rgb="FF000000"/>
        <rFont val="Arial"/>
        <family val="2"/>
      </rPr>
      <t xml:space="preserve">when </t>
    </r>
    <r>
      <rPr>
        <b/>
        <sz val="10"/>
        <color rgb="FF000000"/>
        <rFont val="Arial"/>
        <family val="2"/>
      </rPr>
      <t>changes</t>
    </r>
    <r>
      <rPr>
        <sz val="10"/>
        <color rgb="FF000000"/>
        <rFont val="Arial"/>
        <family val="2"/>
      </rPr>
      <t xml:space="preserve"> have </t>
    </r>
    <r>
      <rPr>
        <b/>
        <sz val="10"/>
        <color rgb="FF000000"/>
        <rFont val="Arial"/>
        <family val="2"/>
      </rPr>
      <t>occurred to the inclusion set</t>
    </r>
    <r>
      <rPr>
        <sz val="10"/>
        <color rgb="FF000000"/>
        <rFont val="Arial"/>
        <family val="2"/>
      </rPr>
      <t xml:space="preserve"> in a </t>
    </r>
    <r>
      <rPr>
        <b/>
        <sz val="10"/>
        <color rgb="FF000000"/>
        <rFont val="Arial"/>
        <family val="2"/>
      </rPr>
      <t xml:space="preserve">new SNOMED release
</t>
    </r>
    <r>
      <rPr>
        <sz val="10"/>
        <color rgb="FF000000"/>
        <rFont val="Arial"/>
        <family val="2"/>
      </rPr>
      <t xml:space="preserve">
The </t>
    </r>
    <r>
      <rPr>
        <b/>
        <sz val="10"/>
        <color rgb="FF000000"/>
        <rFont val="Arial"/>
        <family val="2"/>
      </rPr>
      <t>impact</t>
    </r>
    <r>
      <rPr>
        <sz val="10"/>
        <color rgb="FF000000"/>
        <rFont val="Arial"/>
        <family val="2"/>
      </rPr>
      <t xml:space="preserve"> is that there is a </t>
    </r>
    <r>
      <rPr>
        <b/>
        <sz val="10"/>
        <color rgb="FF000000"/>
        <rFont val="Arial"/>
        <family val="2"/>
      </rPr>
      <t>delay</t>
    </r>
    <r>
      <rPr>
        <sz val="10"/>
        <color rgb="FF000000"/>
        <rFont val="Arial"/>
        <family val="2"/>
      </rPr>
      <t xml:space="preserve"> in the </t>
    </r>
    <r>
      <rPr>
        <b/>
        <sz val="10"/>
        <color rgb="FF000000"/>
        <rFont val="Arial"/>
        <family val="2"/>
      </rPr>
      <t>implementation</t>
    </r>
    <r>
      <rPr>
        <sz val="10"/>
        <color rgb="FF000000"/>
        <rFont val="Arial"/>
        <family val="2"/>
      </rPr>
      <t xml:space="preserve"> of the</t>
    </r>
    <r>
      <rPr>
        <b/>
        <sz val="10"/>
        <color rgb="FF000000"/>
        <rFont val="Arial"/>
        <family val="2"/>
      </rPr>
      <t xml:space="preserve"> 'SCR Inclusion Set' </t>
    </r>
    <r>
      <rPr>
        <sz val="10"/>
        <color rgb="FF000000"/>
        <rFont val="Arial"/>
        <family val="2"/>
      </rPr>
      <t>in the GP System and leads to delay</t>
    </r>
  </si>
  <si>
    <r>
      <rPr>
        <b/>
        <sz val="10"/>
        <color theme="1"/>
        <rFont val="Arial"/>
        <family val="2"/>
      </rPr>
      <t xml:space="preserve">a) </t>
    </r>
    <r>
      <rPr>
        <sz val="10"/>
        <color theme="1"/>
        <rFont val="Arial"/>
        <family val="2"/>
      </rPr>
      <t>Provide evidence that the process is available at the supplier's end that, suppliers don’t take more than 6 weeks from the release date to implement the inclusion set when changes have occurred to the inclusion set in a new SNOMED release</t>
    </r>
  </si>
  <si>
    <t>Content-08</t>
  </si>
  <si>
    <t>NME-HSDID-080</t>
  </si>
  <si>
    <t>NME-SCR-081</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</si>
  <si>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'SCR Inclusion Set'</t>
    </r>
    <r>
      <rPr>
        <sz val="10"/>
        <color rgb="FF000000"/>
        <rFont val="Arial"/>
        <family val="2"/>
      </rPr>
      <t xml:space="preserve"> </t>
    </r>
    <r>
      <rPr>
        <b/>
        <sz val="10"/>
        <color rgb="FF000000"/>
        <rFont val="Arial"/>
        <family val="2"/>
      </rPr>
      <t>updates</t>
    </r>
    <r>
      <rPr>
        <sz val="10"/>
        <color rgb="FF000000"/>
        <rFont val="Arial"/>
        <family val="2"/>
      </rPr>
      <t xml:space="preserve"> are not reflected in a patient's</t>
    </r>
    <r>
      <rPr>
        <b/>
        <sz val="10"/>
        <color rgb="FF000000"/>
        <rFont val="Arial"/>
        <family val="2"/>
      </rPr>
      <t xml:space="preserve"> SCR</t>
    </r>
    <r>
      <rPr>
        <sz val="10"/>
        <color rgb="FF000000"/>
        <rFont val="Arial"/>
        <family val="2"/>
      </rPr>
      <t xml:space="preserve"> </t>
    </r>
    <r>
      <rPr>
        <b/>
        <sz val="10"/>
        <color rgb="FF000000"/>
        <rFont val="Arial"/>
        <family val="2"/>
      </rPr>
      <t>after</t>
    </r>
    <r>
      <rPr>
        <sz val="10"/>
        <color rgb="FF000000"/>
        <rFont val="Arial"/>
        <family val="2"/>
      </rPr>
      <t xml:space="preserve"> a</t>
    </r>
    <r>
      <rPr>
        <b/>
        <sz val="10"/>
        <color rgb="FF000000"/>
        <rFont val="Arial"/>
        <family val="2"/>
      </rPr>
      <t xml:space="preserve"> GP Summary Update is sent</t>
    </r>
    <r>
      <rPr>
        <sz val="10"/>
        <color rgb="FF000000"/>
        <rFont val="Arial"/>
        <family val="2"/>
      </rPr>
      <t xml:space="preserve"> for the </t>
    </r>
    <r>
      <rPr>
        <b/>
        <sz val="10"/>
        <color rgb="FF000000"/>
        <rFont val="Arial"/>
        <family val="2"/>
      </rPr>
      <t>patient</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 xml:space="preserve">misleading information </t>
    </r>
    <r>
      <rPr>
        <sz val="10"/>
        <color rgb="FF000000"/>
        <rFont val="Arial"/>
        <family val="2"/>
      </rPr>
      <t xml:space="preserve">which could potentially have an </t>
    </r>
    <r>
      <rPr>
        <b/>
        <sz val="10"/>
        <color rgb="FF000000"/>
        <rFont val="Arial"/>
        <family val="2"/>
      </rPr>
      <t xml:space="preserve">adverse impact on patient care </t>
    </r>
  </si>
  <si>
    <r>
      <rPr>
        <b/>
        <sz val="10"/>
        <color rgb="FF000000"/>
        <rFont val="Arial"/>
        <family val="2"/>
      </rPr>
      <t xml:space="preserve">a) </t>
    </r>
    <r>
      <rPr>
        <sz val="10"/>
        <color rgb="FF000000"/>
        <rFont val="Arial"/>
        <family val="2"/>
      </rPr>
      <t xml:space="preserve">Provide evidence that the 'SCR Inclusion Set' updates are reflected in a patient's SCR after a GP Summary Update is sent for the patient.
</t>
    </r>
    <r>
      <rPr>
        <b/>
        <u/>
        <sz val="10"/>
        <color rgb="FF000000"/>
        <rFont val="Arial"/>
        <family val="2"/>
      </rPr>
      <t xml:space="preserve">Test Hints:
</t>
    </r>
    <r>
      <rPr>
        <sz val="10"/>
        <color rgb="FF000000"/>
        <rFont val="Arial"/>
        <family val="2"/>
      </rPr>
      <t xml:space="preserve">TRUD validation - check against the latest version of the inclusion set published
SCR Inclusion Set should be updated at software level
</t>
    </r>
    <r>
      <rPr>
        <b/>
        <sz val="10"/>
        <color rgb="FF000000"/>
        <rFont val="Arial"/>
        <family val="2"/>
      </rPr>
      <t>Involve SCR team while collecting evidence for this Test with NME.</t>
    </r>
  </si>
  <si>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2. A Patient with multiple 'SCR Inclusion Set' Items
</t>
    </r>
  </si>
  <si>
    <t>TO be tested:
TRUD validation - latest version of the inclusion set, then published</t>
  </si>
  <si>
    <t>Content-09</t>
  </si>
  <si>
    <t>NME-HSDID-082</t>
  </si>
  <si>
    <t>NME-SCR-082</t>
  </si>
  <si>
    <r>
      <rPr>
        <sz val="10"/>
        <color rgb="FF000000"/>
        <rFont val="Arial"/>
        <family val="2"/>
      </rPr>
      <t xml:space="preserve">There is a </t>
    </r>
    <r>
      <rPr>
        <b/>
        <sz val="10"/>
        <color rgb="FF000000"/>
        <rFont val="Arial"/>
        <family val="2"/>
      </rPr>
      <t>risk</t>
    </r>
    <r>
      <rPr>
        <sz val="10"/>
        <color rgb="FF000000"/>
        <rFont val="Arial"/>
        <family val="2"/>
      </rPr>
      <t xml:space="preserve"> that the system might trigger an</t>
    </r>
    <r>
      <rPr>
        <b/>
        <sz val="10"/>
        <color rgb="FF000000"/>
        <rFont val="Arial"/>
        <family val="2"/>
      </rPr>
      <t xml:space="preserve"> automatic bulk upload </t>
    </r>
    <r>
      <rPr>
        <sz val="10"/>
        <color rgb="FF000000"/>
        <rFont val="Arial"/>
        <family val="2"/>
      </rPr>
      <t>of</t>
    </r>
    <r>
      <rPr>
        <b/>
        <sz val="10"/>
        <color rgb="FF000000"/>
        <rFont val="Arial"/>
        <family val="2"/>
      </rPr>
      <t xml:space="preserve"> GP Summaries</t>
    </r>
    <r>
      <rPr>
        <sz val="10"/>
        <color rgb="FF000000"/>
        <rFont val="Arial"/>
        <family val="2"/>
      </rPr>
      <t xml:space="preserve"> due to an </t>
    </r>
    <r>
      <rPr>
        <b/>
        <sz val="10"/>
        <color rgb="FF000000"/>
        <rFont val="Arial"/>
        <family val="2"/>
      </rPr>
      <t xml:space="preserve">update in 'SCR Inclusion Set'
</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performance of system is affected</t>
    </r>
  </si>
  <si>
    <r>
      <rPr>
        <b/>
        <sz val="10"/>
        <color theme="1"/>
        <rFont val="Arial"/>
        <family val="2"/>
      </rPr>
      <t xml:space="preserve">a) </t>
    </r>
    <r>
      <rPr>
        <sz val="10"/>
        <color theme="1"/>
        <rFont val="Arial"/>
        <family val="2"/>
      </rPr>
      <t>Provide evidence that the system doesn’t trigger an automatic bulk upload of GP Summaries due to an update in 'SCR Inclusion Set'</t>
    </r>
  </si>
  <si>
    <r>
      <rPr>
        <b/>
        <u/>
        <sz val="10"/>
        <color rgb="FF000000"/>
        <rFont val="Arial"/>
        <family val="2"/>
      </rPr>
      <t xml:space="preserve">Test Data:
</t>
    </r>
    <r>
      <rPr>
        <sz val="10"/>
        <color rgb="FF000000"/>
        <rFont val="Arial"/>
        <family val="2"/>
      </rPr>
      <t xml:space="preserve">
Make updates to SCR Inclusion Set Item
</t>
    </r>
  </si>
  <si>
    <t>Impact: performance of system</t>
  </si>
  <si>
    <t>Content-12</t>
  </si>
  <si>
    <t>NME-HSDID-083</t>
  </si>
  <si>
    <t>NME-SCR-083</t>
  </si>
  <si>
    <r>
      <rPr>
        <sz val="10"/>
        <color rgb="FF000000"/>
        <rFont val="Arial"/>
        <family val="2"/>
      </rPr>
      <t xml:space="preserve">There is a </t>
    </r>
    <r>
      <rPr>
        <b/>
        <sz val="10"/>
        <color rgb="FF000000"/>
        <rFont val="Arial"/>
        <family val="2"/>
      </rPr>
      <t>risk</t>
    </r>
    <r>
      <rPr>
        <sz val="10"/>
        <color rgb="FF000000"/>
        <rFont val="Arial"/>
        <family val="2"/>
      </rPr>
      <t xml:space="preserve"> that </t>
    </r>
    <r>
      <rPr>
        <b/>
        <sz val="10"/>
        <color rgb="FF000000"/>
        <rFont val="Arial"/>
        <family val="2"/>
      </rPr>
      <t>all non-core data items</t>
    </r>
    <r>
      <rPr>
        <sz val="10"/>
        <color rgb="FF000000"/>
        <rFont val="Arial"/>
        <family val="2"/>
      </rPr>
      <t xml:space="preserve"> of the </t>
    </r>
    <r>
      <rPr>
        <b/>
        <sz val="10"/>
        <color rgb="FF000000"/>
        <rFont val="Arial"/>
        <family val="2"/>
      </rPr>
      <t>SCR Exclusion Set</t>
    </r>
    <r>
      <rPr>
        <sz val="10"/>
        <color rgb="FF000000"/>
        <rFont val="Arial"/>
        <family val="2"/>
      </rPr>
      <t xml:space="preserve"> </t>
    </r>
    <r>
      <rPr>
        <b/>
        <sz val="10"/>
        <color rgb="FF000000"/>
        <rFont val="Arial"/>
        <family val="2"/>
      </rPr>
      <t>may not</t>
    </r>
    <r>
      <rPr>
        <sz val="10"/>
        <color rgb="FF000000"/>
        <rFont val="Arial"/>
        <family val="2"/>
      </rPr>
      <t xml:space="preserve"> be </t>
    </r>
    <r>
      <rPr>
        <b/>
        <sz val="10"/>
        <color rgb="FF000000"/>
        <rFont val="Arial"/>
        <family val="2"/>
      </rPr>
      <t>excluded</t>
    </r>
    <r>
      <rPr>
        <sz val="10"/>
        <color rgb="FF000000"/>
        <rFont val="Arial"/>
        <family val="2"/>
      </rPr>
      <t xml:space="preserve"> from a Patient's </t>
    </r>
    <r>
      <rPr>
        <b/>
        <sz val="10"/>
        <color rgb="FF000000"/>
        <rFont val="Arial"/>
        <family val="2"/>
      </rPr>
      <t>SCR</t>
    </r>
    <r>
      <rPr>
        <sz val="10"/>
        <color rgb="FF000000"/>
        <rFont val="Arial"/>
        <family val="2"/>
      </rPr>
      <t xml:space="preserve">, with the </t>
    </r>
    <r>
      <rPr>
        <b/>
        <sz val="10"/>
        <color rgb="FF000000"/>
        <rFont val="Arial"/>
        <family val="2"/>
      </rPr>
      <t>exception</t>
    </r>
    <r>
      <rPr>
        <sz val="10"/>
        <color rgb="FF000000"/>
        <rFont val="Arial"/>
        <family val="2"/>
      </rPr>
      <t xml:space="preserve"> of </t>
    </r>
    <r>
      <rPr>
        <b/>
        <sz val="10"/>
        <color rgb="FF000000"/>
        <rFont val="Arial"/>
        <family val="2"/>
      </rPr>
      <t>any non-core data items</t>
    </r>
    <r>
      <rPr>
        <sz val="10"/>
        <color rgb="FF000000"/>
        <rFont val="Arial"/>
        <family val="2"/>
      </rPr>
      <t xml:space="preserve"> in the </t>
    </r>
    <r>
      <rPr>
        <b/>
        <sz val="10"/>
        <color rgb="FF000000"/>
        <rFont val="Arial"/>
        <family val="2"/>
      </rPr>
      <t>SCR Exclusion Set</t>
    </r>
    <r>
      <rPr>
        <sz val="10"/>
        <color rgb="FF000000"/>
        <rFont val="Arial"/>
        <family val="2"/>
      </rPr>
      <t xml:space="preserve"> that have </t>
    </r>
    <r>
      <rPr>
        <b/>
        <sz val="10"/>
        <color rgb="FF000000"/>
        <rFont val="Arial"/>
        <family val="2"/>
      </rPr>
      <t xml:space="preserve">manually been marked as "included" 
</t>
    </r>
    <r>
      <rPr>
        <sz val="10"/>
        <color rgb="FF000000"/>
        <rFont val="Arial"/>
        <family val="2"/>
      </rPr>
      <t xml:space="preserve">
The </t>
    </r>
    <r>
      <rPr>
        <b/>
        <sz val="10"/>
        <color rgb="FF000000"/>
        <rFont val="Arial"/>
        <family val="2"/>
      </rPr>
      <t>impact</t>
    </r>
    <r>
      <rPr>
        <sz val="10"/>
        <color rgb="FF000000"/>
        <rFont val="Arial"/>
        <family val="2"/>
      </rPr>
      <t xml:space="preserve"> is that the sensitive information is included in the SCR when it shouldn't be included.</t>
    </r>
  </si>
  <si>
    <t>The system has not correctly implemented requirements for content of GP summaries
[3.6 Content of GP Summaries &gt; GPS.270 SCR Exclusion  Set]</t>
  </si>
  <si>
    <r>
      <rPr>
        <b/>
        <sz val="10"/>
        <color rgb="FF000000"/>
        <rFont val="Arial"/>
        <family val="2"/>
      </rPr>
      <t xml:space="preserve">a) </t>
    </r>
    <r>
      <rPr>
        <sz val="10"/>
        <color rgb="FF000000"/>
        <rFont val="Arial"/>
        <family val="2"/>
      </rPr>
      <t xml:space="preserve">Provide evidence that the all non-core data items(Roughly 3500 Codes are there which would take days and days which is not possible) of the SCR Exclusion Set are excluded from a Patient's SCR, with the exception of any non-core data items in the SCR Exclusion Set that have manually been marked as "included" 
</t>
    </r>
    <r>
      <rPr>
        <b/>
        <sz val="10"/>
        <color rgb="FF000000"/>
        <rFont val="Arial"/>
        <family val="2"/>
      </rPr>
      <t xml:space="preserve">Test Hints for a):
</t>
    </r>
    <r>
      <rPr>
        <sz val="10"/>
        <color rgb="FF000000"/>
        <rFont val="Arial"/>
        <family val="2"/>
      </rPr>
      <t>Take some samples of non-core data items from the exclusion set and then record them into patient records such that they will normally be included.
E.g.: Record is an active problem
Check that they are not included in the SCR
Then manually mark some for inclusion.
Check that they are included in the SCR</t>
    </r>
  </si>
  <si>
    <r>
      <rPr>
        <b/>
        <u/>
        <sz val="10"/>
        <color rgb="FF000000"/>
        <rFont val="Arial"/>
        <family val="2"/>
      </rPr>
      <t xml:space="preserve">Test data:
</t>
    </r>
    <r>
      <rPr>
        <b/>
        <sz val="10"/>
        <color rgb="FF000000"/>
        <rFont val="Arial"/>
        <family val="2"/>
      </rPr>
      <t xml:space="preserve">
</t>
    </r>
    <r>
      <rPr>
        <sz val="10"/>
        <color rgb="FF000000"/>
        <rFont val="Arial"/>
        <family val="2"/>
      </rPr>
      <t>1. A patient with 'SCR Exclusion Set' contains multiple non-core data items that are manually marked as included
2. A patient with 'SCR Exclusion Set' contains multiple non-core data items that are manually marked as excluded</t>
    </r>
  </si>
  <si>
    <t>GPS.270 SCR Exclusion  Set</t>
  </si>
  <si>
    <t>Content-13</t>
  </si>
  <si>
    <t>NME-HSDID-084</t>
  </si>
  <si>
    <t>NME-SCR-084</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</si>
  <si>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 xml:space="preserve">'updates in SCR Exclusion Set' </t>
    </r>
    <r>
      <rPr>
        <sz val="10"/>
        <color rgb="FF000000"/>
        <rFont val="Arial"/>
        <family val="2"/>
      </rPr>
      <t>require a</t>
    </r>
    <r>
      <rPr>
        <b/>
        <sz val="10"/>
        <color rgb="FF000000"/>
        <rFont val="Arial"/>
        <family val="2"/>
      </rPr>
      <t xml:space="preserve"> software update</t>
    </r>
    <r>
      <rPr>
        <sz val="10"/>
        <color rgb="FF000000"/>
        <rFont val="Arial"/>
        <family val="2"/>
      </rPr>
      <t xml:space="preserve"> at the </t>
    </r>
    <r>
      <rPr>
        <b/>
        <sz val="10"/>
        <color rgb="FF000000"/>
        <rFont val="Arial"/>
        <family val="2"/>
      </rPr>
      <t xml:space="preserve">practice level
</t>
    </r>
    <r>
      <rPr>
        <sz val="10"/>
        <color rgb="FF000000"/>
        <rFont val="Arial"/>
        <family val="2"/>
      </rPr>
      <t xml:space="preserve">The </t>
    </r>
    <r>
      <rPr>
        <b/>
        <sz val="10"/>
        <color rgb="FF000000"/>
        <rFont val="Arial"/>
        <family val="2"/>
      </rPr>
      <t>impact</t>
    </r>
    <r>
      <rPr>
        <sz val="10"/>
        <color rgb="FF000000"/>
        <rFont val="Arial"/>
        <family val="2"/>
      </rPr>
      <t xml:space="preserve"> is that system is </t>
    </r>
    <r>
      <rPr>
        <b/>
        <sz val="10"/>
        <color rgb="FF000000"/>
        <rFont val="Arial"/>
        <family val="2"/>
      </rPr>
      <t xml:space="preserve">not user-friendly </t>
    </r>
    <r>
      <rPr>
        <sz val="10"/>
        <color rgb="FF000000"/>
        <rFont val="Arial"/>
        <family val="2"/>
      </rPr>
      <t xml:space="preserve">and requires </t>
    </r>
    <r>
      <rPr>
        <b/>
        <sz val="10"/>
        <color rgb="FF000000"/>
        <rFont val="Arial"/>
        <family val="2"/>
      </rPr>
      <t>technicians efforts to fix the issue and leads to delay</t>
    </r>
  </si>
  <si>
    <r>
      <rPr>
        <b/>
        <sz val="10"/>
        <color rgb="FF000000"/>
        <rFont val="Arial"/>
        <family val="2"/>
      </rPr>
      <t xml:space="preserve">a) </t>
    </r>
    <r>
      <rPr>
        <sz val="10"/>
        <color rgb="FF000000"/>
        <rFont val="Arial"/>
        <family val="2"/>
      </rPr>
      <t xml:space="preserve">Provide evidence that there is a </t>
    </r>
    <r>
      <rPr>
        <b/>
        <sz val="10"/>
        <color rgb="FF000000"/>
        <rFont val="Arial"/>
        <family val="2"/>
      </rPr>
      <t>process in place</t>
    </r>
    <r>
      <rPr>
        <sz val="10"/>
        <color rgb="FF000000"/>
        <rFont val="Arial"/>
        <family val="2"/>
      </rPr>
      <t xml:space="preserve">  when any 'updates in SCR Exclusion Set' happens, there is no necessity to have a software update at the practice level</t>
    </r>
  </si>
  <si>
    <r>
      <rPr>
        <b/>
        <u/>
        <sz val="10"/>
        <color rgb="FF000000"/>
        <rFont val="Arial"/>
        <family val="2"/>
      </rPr>
      <t xml:space="preserve">Test Data:
</t>
    </r>
    <r>
      <rPr>
        <sz val="10"/>
        <color rgb="FF000000"/>
        <rFont val="Arial"/>
        <family val="2"/>
      </rPr>
      <t xml:space="preserve">
Make update to SCR Exclusion Set Item
</t>
    </r>
  </si>
  <si>
    <t>Content-14</t>
  </si>
  <si>
    <t>NME-HSDID-085</t>
  </si>
  <si>
    <t>NME-SCR-085</t>
  </si>
  <si>
    <r>
      <rPr>
        <sz val="10"/>
        <color rgb="FF000000"/>
        <rFont val="Arial"/>
        <family val="2"/>
      </rPr>
      <t xml:space="preserve">There is a </t>
    </r>
    <r>
      <rPr>
        <b/>
        <sz val="10"/>
        <color rgb="FF000000"/>
        <rFont val="Arial"/>
        <family val="2"/>
      </rPr>
      <t>risk</t>
    </r>
    <r>
      <rPr>
        <sz val="10"/>
        <color rgb="FF000000"/>
        <rFont val="Arial"/>
        <family val="2"/>
      </rPr>
      <t xml:space="preserve"> that </t>
    </r>
    <r>
      <rPr>
        <b/>
        <sz val="10"/>
        <color rgb="FF000000"/>
        <rFont val="Arial"/>
        <family val="2"/>
      </rPr>
      <t>suppliers</t>
    </r>
    <r>
      <rPr>
        <sz val="10"/>
        <color rgb="FF000000"/>
        <rFont val="Arial"/>
        <family val="2"/>
      </rPr>
      <t xml:space="preserve"> take more than </t>
    </r>
    <r>
      <rPr>
        <b/>
        <sz val="10"/>
        <color rgb="FF000000"/>
        <rFont val="Arial"/>
        <family val="2"/>
      </rPr>
      <t xml:space="preserve">6 weeks from the release date </t>
    </r>
    <r>
      <rPr>
        <sz val="10"/>
        <color rgb="FF000000"/>
        <rFont val="Arial"/>
        <family val="2"/>
      </rPr>
      <t xml:space="preserve">to </t>
    </r>
    <r>
      <rPr>
        <b/>
        <sz val="10"/>
        <color rgb="FF000000"/>
        <rFont val="Arial"/>
        <family val="2"/>
      </rPr>
      <t>implement</t>
    </r>
    <r>
      <rPr>
        <sz val="10"/>
        <color rgb="FF000000"/>
        <rFont val="Arial"/>
        <family val="2"/>
      </rPr>
      <t xml:space="preserve"> the</t>
    </r>
    <r>
      <rPr>
        <b/>
        <sz val="10"/>
        <color rgb="FF000000"/>
        <rFont val="Arial"/>
        <family val="2"/>
      </rPr>
      <t xml:space="preserve"> exclusion set </t>
    </r>
    <r>
      <rPr>
        <sz val="10"/>
        <color rgb="FF000000"/>
        <rFont val="Arial"/>
        <family val="2"/>
      </rPr>
      <t xml:space="preserve">when </t>
    </r>
    <r>
      <rPr>
        <b/>
        <sz val="10"/>
        <color rgb="FF000000"/>
        <rFont val="Arial"/>
        <family val="2"/>
      </rPr>
      <t>changes</t>
    </r>
    <r>
      <rPr>
        <sz val="10"/>
        <color rgb="FF000000"/>
        <rFont val="Arial"/>
        <family val="2"/>
      </rPr>
      <t xml:space="preserve"> have </t>
    </r>
    <r>
      <rPr>
        <b/>
        <sz val="10"/>
        <color rgb="FF000000"/>
        <rFont val="Arial"/>
        <family val="2"/>
      </rPr>
      <t>occurred to the exclusion set</t>
    </r>
    <r>
      <rPr>
        <sz val="10"/>
        <color rgb="FF000000"/>
        <rFont val="Arial"/>
        <family val="2"/>
      </rPr>
      <t xml:space="preserve"> in a </t>
    </r>
    <r>
      <rPr>
        <b/>
        <sz val="10"/>
        <color rgb="FF000000"/>
        <rFont val="Arial"/>
        <family val="2"/>
      </rPr>
      <t xml:space="preserve">new SNOMED release
</t>
    </r>
    <r>
      <rPr>
        <sz val="10"/>
        <color rgb="FF000000"/>
        <rFont val="Arial"/>
        <family val="2"/>
      </rPr>
      <t xml:space="preserve">
The </t>
    </r>
    <r>
      <rPr>
        <b/>
        <sz val="10"/>
        <color rgb="FF000000"/>
        <rFont val="Arial"/>
        <family val="2"/>
      </rPr>
      <t>impact</t>
    </r>
    <r>
      <rPr>
        <sz val="10"/>
        <color rgb="FF000000"/>
        <rFont val="Arial"/>
        <family val="2"/>
      </rPr>
      <t xml:space="preserve"> is that there is a </t>
    </r>
    <r>
      <rPr>
        <b/>
        <sz val="10"/>
        <color rgb="FF000000"/>
        <rFont val="Arial"/>
        <family val="2"/>
      </rPr>
      <t>delay</t>
    </r>
    <r>
      <rPr>
        <sz val="10"/>
        <color rgb="FF000000"/>
        <rFont val="Arial"/>
        <family val="2"/>
      </rPr>
      <t xml:space="preserve"> in the </t>
    </r>
    <r>
      <rPr>
        <b/>
        <sz val="10"/>
        <color rgb="FF000000"/>
        <rFont val="Arial"/>
        <family val="2"/>
      </rPr>
      <t>implementation</t>
    </r>
    <r>
      <rPr>
        <sz val="10"/>
        <color rgb="FF000000"/>
        <rFont val="Arial"/>
        <family val="2"/>
      </rPr>
      <t xml:space="preserve"> of the</t>
    </r>
    <r>
      <rPr>
        <b/>
        <sz val="10"/>
        <color rgb="FF000000"/>
        <rFont val="Arial"/>
        <family val="2"/>
      </rPr>
      <t xml:space="preserve"> 'SCR Exclusion Set' </t>
    </r>
    <r>
      <rPr>
        <sz val="10"/>
        <color rgb="FF000000"/>
        <rFont val="Arial"/>
        <family val="2"/>
      </rPr>
      <t>in the GP System</t>
    </r>
  </si>
  <si>
    <r>
      <rPr>
        <b/>
        <sz val="10"/>
        <color theme="1"/>
        <rFont val="Arial"/>
        <family val="2"/>
      </rPr>
      <t xml:space="preserve">a) </t>
    </r>
    <r>
      <rPr>
        <sz val="10"/>
        <color theme="1"/>
        <rFont val="Arial"/>
        <family val="2"/>
      </rPr>
      <t xml:space="preserve">Provide the evidence on the </t>
    </r>
    <r>
      <rPr>
        <b/>
        <sz val="10"/>
        <color theme="1"/>
        <rFont val="Arial"/>
        <family val="2"/>
      </rPr>
      <t xml:space="preserve">process in place </t>
    </r>
    <r>
      <rPr>
        <sz val="10"/>
        <color theme="1"/>
        <rFont val="Arial"/>
        <family val="2"/>
      </rPr>
      <t xml:space="preserve">by the </t>
    </r>
    <r>
      <rPr>
        <b/>
        <sz val="10"/>
        <color theme="1"/>
        <rFont val="Arial"/>
        <family val="2"/>
      </rPr>
      <t>suppliers</t>
    </r>
    <r>
      <rPr>
        <sz val="10"/>
        <color theme="1"/>
        <rFont val="Arial"/>
        <family val="2"/>
      </rPr>
      <t xml:space="preserve"> when changes have occurred to the exclusion set in a new SNOMED release the changes and that should </t>
    </r>
    <r>
      <rPr>
        <b/>
        <sz val="10"/>
        <color theme="1"/>
        <rFont val="Arial"/>
        <family val="2"/>
      </rPr>
      <t>not take  more than 6 weeks from the release date to implement the exclusion set</t>
    </r>
  </si>
  <si>
    <t>Content-15</t>
  </si>
  <si>
    <t>NME-HSDID-086</t>
  </si>
  <si>
    <t>NME-SCR-086</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</si>
  <si>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'SCR Exclusion Set'</t>
    </r>
    <r>
      <rPr>
        <sz val="10"/>
        <color rgb="FF000000"/>
        <rFont val="Arial"/>
        <family val="2"/>
      </rPr>
      <t xml:space="preserve"> </t>
    </r>
    <r>
      <rPr>
        <b/>
        <sz val="10"/>
        <color rgb="FF000000"/>
        <rFont val="Arial"/>
        <family val="2"/>
      </rPr>
      <t>updates</t>
    </r>
    <r>
      <rPr>
        <sz val="10"/>
        <color rgb="FF000000"/>
        <rFont val="Arial"/>
        <family val="2"/>
      </rPr>
      <t xml:space="preserve"> are not reflected in a patient's</t>
    </r>
    <r>
      <rPr>
        <b/>
        <sz val="10"/>
        <color rgb="FF000000"/>
        <rFont val="Arial"/>
        <family val="2"/>
      </rPr>
      <t xml:space="preserve"> SCR,</t>
    </r>
    <r>
      <rPr>
        <sz val="10"/>
        <color rgb="FF000000"/>
        <rFont val="Arial"/>
        <family val="2"/>
      </rPr>
      <t xml:space="preserve"> </t>
    </r>
    <r>
      <rPr>
        <b/>
        <sz val="10"/>
        <color rgb="FF000000"/>
        <rFont val="Arial"/>
        <family val="2"/>
      </rPr>
      <t>after</t>
    </r>
    <r>
      <rPr>
        <sz val="10"/>
        <color rgb="FF000000"/>
        <rFont val="Arial"/>
        <family val="2"/>
      </rPr>
      <t xml:space="preserve"> a</t>
    </r>
    <r>
      <rPr>
        <b/>
        <sz val="10"/>
        <color rgb="FF000000"/>
        <rFont val="Arial"/>
        <family val="2"/>
      </rPr>
      <t xml:space="preserve"> GP Summary Update is sent</t>
    </r>
    <r>
      <rPr>
        <sz val="10"/>
        <color rgb="FF000000"/>
        <rFont val="Arial"/>
        <family val="2"/>
      </rPr>
      <t xml:space="preserve"> for the </t>
    </r>
    <r>
      <rPr>
        <b/>
        <sz val="10"/>
        <color rgb="FF000000"/>
        <rFont val="Arial"/>
        <family val="2"/>
      </rPr>
      <t>patient</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misleading information</t>
    </r>
    <r>
      <rPr>
        <sz val="10"/>
        <color rgb="FF000000"/>
        <rFont val="Arial"/>
        <family val="2"/>
      </rPr>
      <t xml:space="preserve"> which could potentially have an</t>
    </r>
    <r>
      <rPr>
        <b/>
        <sz val="10"/>
        <color rgb="FF000000"/>
        <rFont val="Arial"/>
        <family val="2"/>
      </rPr>
      <t xml:space="preserve"> adverse impact on patient care </t>
    </r>
  </si>
  <si>
    <r>
      <rPr>
        <b/>
        <sz val="10"/>
        <color rgb="FF000000"/>
        <rFont val="Arial"/>
        <family val="2"/>
      </rPr>
      <t xml:space="preserve">a) </t>
    </r>
    <r>
      <rPr>
        <sz val="10"/>
        <color rgb="FF000000"/>
        <rFont val="Arial"/>
        <family val="2"/>
      </rPr>
      <t xml:space="preserve">Provide evidence that the 'SCR Exclusion Set' updates are reflected in a patient's SCR after a GP Summary Update is sent for the patient.
</t>
    </r>
    <r>
      <rPr>
        <b/>
        <u/>
        <sz val="10"/>
        <color rgb="FF000000"/>
        <rFont val="Arial"/>
        <family val="2"/>
      </rPr>
      <t xml:space="preserve">Test Hints:
</t>
    </r>
    <r>
      <rPr>
        <sz val="10"/>
        <color rgb="FF000000"/>
        <rFont val="Arial"/>
        <family val="2"/>
      </rPr>
      <t xml:space="preserve">TRUD validation - check against the latest version of the inclusion set published
</t>
    </r>
    <r>
      <rPr>
        <b/>
        <sz val="10"/>
        <color rgb="FF000000"/>
        <rFont val="Arial"/>
        <family val="2"/>
      </rPr>
      <t>Involve SCR team while collecting evidence for this Test with NME.</t>
    </r>
  </si>
  <si>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2. Patient with multiple 'SCR Exclusion Set' Items
3. Make updates to SCR Exclusion Set
</t>
    </r>
  </si>
  <si>
    <t>Content-16</t>
  </si>
  <si>
    <t>NME-HSDID-087</t>
  </si>
  <si>
    <t>NME-SCR-087</t>
  </si>
  <si>
    <r>
      <rPr>
        <sz val="10"/>
        <color rgb="FF000000"/>
        <rFont val="Arial"/>
        <family val="2"/>
      </rPr>
      <t xml:space="preserve">There is a </t>
    </r>
    <r>
      <rPr>
        <b/>
        <sz val="10"/>
        <color rgb="FF000000"/>
        <rFont val="Arial"/>
        <family val="2"/>
      </rPr>
      <t>risk</t>
    </r>
    <r>
      <rPr>
        <sz val="10"/>
        <color rgb="FF000000"/>
        <rFont val="Arial"/>
        <family val="2"/>
      </rPr>
      <t xml:space="preserve"> that the system might trigger an</t>
    </r>
    <r>
      <rPr>
        <b/>
        <sz val="10"/>
        <color rgb="FF000000"/>
        <rFont val="Arial"/>
        <family val="2"/>
      </rPr>
      <t xml:space="preserve"> automatic bulk upload </t>
    </r>
    <r>
      <rPr>
        <sz val="10"/>
        <color rgb="FF000000"/>
        <rFont val="Arial"/>
        <family val="2"/>
      </rPr>
      <t>of</t>
    </r>
    <r>
      <rPr>
        <b/>
        <sz val="10"/>
        <color rgb="FF000000"/>
        <rFont val="Arial"/>
        <family val="2"/>
      </rPr>
      <t xml:space="preserve"> GP Summaries</t>
    </r>
    <r>
      <rPr>
        <sz val="10"/>
        <color rgb="FF000000"/>
        <rFont val="Arial"/>
        <family val="2"/>
      </rPr>
      <t xml:space="preserve"> due to an </t>
    </r>
    <r>
      <rPr>
        <b/>
        <sz val="10"/>
        <color rgb="FF000000"/>
        <rFont val="Arial"/>
        <family val="2"/>
      </rPr>
      <t xml:space="preserve">update in 'SCR Exclusion Set'
</t>
    </r>
    <r>
      <rPr>
        <sz val="10"/>
        <color rgb="FF000000"/>
        <rFont val="Arial"/>
        <family val="2"/>
      </rPr>
      <t xml:space="preserve">
The </t>
    </r>
    <r>
      <rPr>
        <b/>
        <sz val="10"/>
        <color rgb="FF000000"/>
        <rFont val="Arial"/>
        <family val="2"/>
      </rPr>
      <t>impact</t>
    </r>
    <r>
      <rPr>
        <sz val="10"/>
        <color rgb="FF000000"/>
        <rFont val="Arial"/>
        <family val="2"/>
      </rPr>
      <t xml:space="preserve"> is that the system sends GP Summary Update </t>
    </r>
  </si>
  <si>
    <r>
      <rPr>
        <b/>
        <sz val="10"/>
        <color rgb="FF000000"/>
        <rFont val="Arial"/>
        <family val="2"/>
      </rPr>
      <t xml:space="preserve">a) </t>
    </r>
    <r>
      <rPr>
        <sz val="10"/>
        <color rgb="FF000000"/>
        <rFont val="Arial"/>
        <family val="2"/>
      </rPr>
      <t>Provide the evidence that the system doesn’t trigger an automatic bulk upload of GP Summaries due to an update in 'SCR Exclusion Set'</t>
    </r>
  </si>
  <si>
    <r>
      <rPr>
        <b/>
        <u/>
        <sz val="10"/>
        <color rgb="FF000000"/>
        <rFont val="Arial"/>
        <family val="2"/>
      </rPr>
      <t xml:space="preserve">Test Data:
</t>
    </r>
    <r>
      <rPr>
        <sz val="10"/>
        <color rgb="FF000000"/>
        <rFont val="Arial"/>
        <family val="2"/>
      </rPr>
      <t xml:space="preserve">
Make updates to SCR Exclusion Set Item
</t>
    </r>
  </si>
  <si>
    <t>Content-17</t>
  </si>
  <si>
    <t>NME-HSDID-088</t>
  </si>
  <si>
    <t>NME-SCR-088</t>
  </si>
  <si>
    <r>
      <rPr>
        <sz val="10"/>
        <color rgb="FF000000"/>
        <rFont val="Arial"/>
        <family val="2"/>
      </rPr>
      <t xml:space="preserve">There is a </t>
    </r>
    <r>
      <rPr>
        <b/>
        <sz val="10"/>
        <color rgb="FF000000"/>
        <rFont val="Arial"/>
        <family val="2"/>
      </rPr>
      <t>risk</t>
    </r>
    <r>
      <rPr>
        <sz val="10"/>
        <color rgb="FF000000"/>
        <rFont val="Arial"/>
        <family val="2"/>
      </rPr>
      <t xml:space="preserve"> that</t>
    </r>
    <r>
      <rPr>
        <b/>
        <sz val="10"/>
        <color rgb="FF000000"/>
        <rFont val="Arial"/>
        <family val="2"/>
      </rPr>
      <t xml:space="preserve"> non-core data items</t>
    </r>
    <r>
      <rPr>
        <sz val="10"/>
        <color rgb="FF000000"/>
        <rFont val="Arial"/>
        <family val="2"/>
      </rPr>
      <t xml:space="preserve"> that have been m</t>
    </r>
    <r>
      <rPr>
        <b/>
        <sz val="10"/>
        <color rgb="FF000000"/>
        <rFont val="Arial"/>
        <family val="2"/>
      </rPr>
      <t>anually marked for inclusion</t>
    </r>
    <r>
      <rPr>
        <sz val="10"/>
        <color rgb="FF000000"/>
        <rFont val="Arial"/>
        <family val="2"/>
      </rPr>
      <t xml:space="preserve">, are still included in </t>
    </r>
    <r>
      <rPr>
        <b/>
        <sz val="10"/>
        <color rgb="FF000000"/>
        <rFont val="Arial"/>
        <family val="2"/>
      </rPr>
      <t xml:space="preserve">SCR after they have been unmarked for inclusion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misleading information</t>
    </r>
    <r>
      <rPr>
        <sz val="10"/>
        <color rgb="FF000000"/>
        <rFont val="Arial"/>
        <family val="2"/>
      </rPr>
      <t xml:space="preserve"> which could potentially have an </t>
    </r>
    <r>
      <rPr>
        <b/>
        <sz val="10"/>
        <color rgb="FF000000"/>
        <rFont val="Arial"/>
        <family val="2"/>
      </rPr>
      <t>adverse impact on patient care</t>
    </r>
  </si>
  <si>
    <t>The system has not correctly implemented requirements for content of GP summaries
[3.6 Content of GP Summaries &gt; GPS.272 Marking Non-Core Data Items for Inclusion]</t>
  </si>
  <si>
    <r>
      <rPr>
        <b/>
        <sz val="10"/>
        <color rgb="FF000000"/>
        <rFont val="Arial"/>
        <family val="2"/>
      </rPr>
      <t>a)</t>
    </r>
    <r>
      <rPr>
        <sz val="10"/>
        <color rgb="FF000000"/>
        <rFont val="Arial"/>
        <family val="2"/>
      </rPr>
      <t xml:space="preserve"> Provide evidence that the non-core data items that have been manually marked for inclusion, are not included in SCR after they have been unmarked for inclusion
</t>
    </r>
    <r>
      <rPr>
        <b/>
        <sz val="10"/>
        <color rgb="FF000000"/>
        <rFont val="Arial"/>
        <family val="2"/>
      </rPr>
      <t>b)</t>
    </r>
    <r>
      <rPr>
        <sz val="10"/>
        <color rgb="FF000000"/>
        <rFont val="Arial"/>
        <family val="2"/>
      </rPr>
      <t xml:space="preserve"> Provide evidence that any non-core data item in the GP Record which has SNOMED Code could be manually included.</t>
    </r>
  </si>
  <si>
    <r>
      <rPr>
        <b/>
        <u/>
        <sz val="10"/>
        <color rgb="FF000000"/>
        <rFont val="Arial"/>
        <family val="2"/>
      </rPr>
      <t xml:space="preserve">Test data:
</t>
    </r>
    <r>
      <rPr>
        <sz val="10"/>
        <color rgb="FF000000"/>
        <rFont val="Arial"/>
        <family val="2"/>
      </rPr>
      <t xml:space="preserve">
1. A patient with 'SCR Inclusion Set' contains multiple non-core data items that are marked as included</t>
    </r>
  </si>
  <si>
    <t>Any non-core data in the GP Record which has SNOMED Code can be manually included</t>
  </si>
  <si>
    <t>GPS.272 Marking Non-Core Data Items for Inclusion</t>
  </si>
  <si>
    <t>Content-20</t>
  </si>
  <si>
    <t>NME-HSDID-089</t>
  </si>
  <si>
    <t>NME-SCR-089</t>
  </si>
  <si>
    <r>
      <rPr>
        <sz val="10"/>
        <color rgb="FF000000"/>
        <rFont val="Arial"/>
        <family val="2"/>
      </rPr>
      <t xml:space="preserve">There is a </t>
    </r>
    <r>
      <rPr>
        <b/>
        <sz val="10"/>
        <color rgb="FF000000"/>
        <rFont val="Arial"/>
        <family val="2"/>
      </rPr>
      <t>risk</t>
    </r>
    <r>
      <rPr>
        <sz val="10"/>
        <color rgb="FF000000"/>
        <rFont val="Arial"/>
        <family val="2"/>
      </rPr>
      <t xml:space="preserve"> that </t>
    </r>
    <r>
      <rPr>
        <b/>
        <sz val="10"/>
        <color rgb="FF000000"/>
        <rFont val="Arial"/>
        <family val="2"/>
      </rPr>
      <t>all non-core data items (along with available additional text)</t>
    </r>
    <r>
      <rPr>
        <sz val="10"/>
        <color rgb="FF000000"/>
        <rFont val="Arial"/>
        <family val="2"/>
      </rPr>
      <t xml:space="preserve"> marked as "</t>
    </r>
    <r>
      <rPr>
        <b/>
        <sz val="10"/>
        <color rgb="FF000000"/>
        <rFont val="Arial"/>
        <family val="2"/>
      </rPr>
      <t>included</t>
    </r>
    <r>
      <rPr>
        <sz val="10"/>
        <color rgb="FF000000"/>
        <rFont val="Arial"/>
        <family val="2"/>
      </rPr>
      <t>"</t>
    </r>
    <r>
      <rPr>
        <b/>
        <sz val="10"/>
        <color rgb="FF000000"/>
        <rFont val="Arial"/>
        <family val="2"/>
      </rPr>
      <t xml:space="preserve"> are not available in</t>
    </r>
    <r>
      <rPr>
        <sz val="10"/>
        <color rgb="FF000000"/>
        <rFont val="Arial"/>
        <family val="2"/>
      </rPr>
      <t xml:space="preserve"> the patient's </t>
    </r>
    <r>
      <rPr>
        <b/>
        <sz val="10"/>
        <color rgb="FF000000"/>
        <rFont val="Arial"/>
        <family val="2"/>
      </rPr>
      <t>SCR</t>
    </r>
    <r>
      <rPr>
        <sz val="10"/>
        <color rgb="FF000000"/>
        <rFont val="Arial"/>
        <family val="2"/>
      </rPr>
      <t xml:space="preserve"> when the patient's SCR Consent Preference for the below SNOMED code.
1. SNOMED code 773051000000102 ("Express consent for core and additional Summary Care Record dataset upload") or 
2. SNOMED code 417370002 ("The patient wants to have a Summary Care Record") 
3. SNOMED code 773011000000101 ("Implied consent for core Summary Care Record dataset upload") due to COVID-19 requirements. 
The </t>
    </r>
    <r>
      <rPr>
        <b/>
        <sz val="10"/>
        <color rgb="FF000000"/>
        <rFont val="Arial"/>
        <family val="2"/>
      </rPr>
      <t>impact</t>
    </r>
    <r>
      <rPr>
        <sz val="10"/>
        <color rgb="FF000000"/>
        <rFont val="Arial"/>
        <family val="2"/>
      </rPr>
      <t xml:space="preserve"> is that the </t>
    </r>
    <r>
      <rPr>
        <b/>
        <sz val="10"/>
        <color rgb="FF000000"/>
        <rFont val="Arial"/>
        <family val="2"/>
      </rPr>
      <t>misleading information</t>
    </r>
    <r>
      <rPr>
        <sz val="10"/>
        <color rgb="FF000000"/>
        <rFont val="Arial"/>
        <family val="2"/>
      </rPr>
      <t xml:space="preserve"> which could potentially have an </t>
    </r>
    <r>
      <rPr>
        <b/>
        <sz val="10"/>
        <color rgb="FF000000"/>
        <rFont val="Arial"/>
        <family val="2"/>
      </rPr>
      <t xml:space="preserve">adverse impact on patient care </t>
    </r>
  </si>
  <si>
    <t xml:space="preserve">a) Provide evidence that the all non-core data items (along with available additional text) marked as "included" are available in the patient's SCR when the patient's SCR Consent Preference for the below SNOMED code.
1. SNOMED code 773051000000102 ("Express consent for core and additional Summary Care Record dataset upload") or 
2. SNOMED code 417370002 ("The patient wants to have a Summary Care Record") 
3. SNOMED code 773011000000101 ("Implied consent for core Summary Care Record dataset upload") due to COVID-19 requirements. 
b) Validate the population of SNOMED codes and data types for all the relevant CREs. 
c) Validate that the additional text for each SMOMED code and data type meets the agreed specification.
</t>
  </si>
  <si>
    <t xml:space="preserve">From the approved approach document  by the SCR Team find the list of items that will be marked as inclusion,
1. Patient1: should have SCR consent preference for core and additional information
2. Patient2 :should have SCR consent preference as 'The patient wants to have a Summary Care Record'
3. Patient3 :should have SCR consent preference as  Implied consent for core Summary Care Record dataset upload
For the above, each of the patients should have non-core data items marked for inclusion in their local records by all possible methods.
e.g.:
1. Item in the SCR Inclusion data set
2. Item is active problem(See Supplier design documentation for further details)
3. by other means as described in the approach document
- Enter some items, the read codes for which are mapped to the Risks to Care Professional with some free text supporting information.
- Enter some items, the read codes for which are mapped to the Diagnoses CRE type with some free text supporting information
- Enter some items, the read codes for which are mapped to the Clinical Observations and Findings CRE type with some free text supporting information.
- Enter some items, the read codes for which are mapped to the Lifestyle CRE type with some free text supporting information.
- Enter a Smoking item
- Enter a Alcohol item
</t>
  </si>
  <si>
    <t xml:space="preserve">Discussions between the SCR Team and Supplier would need to agree the specification for the available additional text. SA to test population of codes and data types within the Supplier system into all the relevant CRE's. SA to ensure that the additional text for each of these codes and data types meets the agreed specification.
</t>
  </si>
  <si>
    <t>Content-22</t>
  </si>
  <si>
    <t>NME-HSDID-090</t>
  </si>
  <si>
    <t>NME-SCR-090</t>
  </si>
  <si>
    <t>There is a risk that the system prompts users to include non-core data items in a patient's GP summary update.
The impact is that the delivery of clinical care by the GP system user is interrupted/delayed</t>
  </si>
  <si>
    <t>The system has not correctly implemented requirements for content of GP summaries
[3.6 Content of GP Summaries &gt; GPS.201 Do Not Prompt to Include Non-Core Data Items]</t>
  </si>
  <si>
    <r>
      <rPr>
        <b/>
        <sz val="10"/>
        <color theme="1"/>
        <rFont val="Arial"/>
        <family val="2"/>
      </rPr>
      <t xml:space="preserve">a) </t>
    </r>
    <r>
      <rPr>
        <sz val="10"/>
        <color theme="1"/>
        <rFont val="Arial"/>
        <family val="2"/>
      </rPr>
      <t>Provide evidence that the system doesn’t prompt the users to include non-core data items in a patient's GP summary update.</t>
    </r>
  </si>
  <si>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t>
    </r>
    <r>
      <rPr>
        <b/>
        <sz val="10"/>
        <color rgb="FF000000"/>
        <rFont val="Arial"/>
        <family val="2"/>
      </rPr>
      <t>2.1</t>
    </r>
    <r>
      <rPr>
        <sz val="10"/>
        <color rgb="FF000000"/>
        <rFont val="Arial"/>
        <family val="2"/>
      </rPr>
      <t xml:space="preserve"> A Patient with no non-core data items ready to send for GP Summary Update
</t>
    </r>
    <r>
      <rPr>
        <b/>
        <sz val="10"/>
        <color rgb="FF000000"/>
        <rFont val="Arial"/>
        <family val="2"/>
      </rPr>
      <t>3</t>
    </r>
    <r>
      <rPr>
        <sz val="10"/>
        <color rgb="FF000000"/>
        <rFont val="Arial"/>
        <family val="2"/>
      </rPr>
      <t>. Enter a few non-core data items and close the patient record. Do not select to include or exclude any of these items.</t>
    </r>
  </si>
  <si>
    <t>GPS.201 Do Not Prompt to Include Non-Core Data Items</t>
  </si>
  <si>
    <t>Content-25</t>
  </si>
  <si>
    <t>NME-HSDID-091</t>
  </si>
  <si>
    <t>NME-SCR-091</t>
  </si>
  <si>
    <r>
      <rPr>
        <b/>
        <sz val="10"/>
        <color rgb="FF000000"/>
        <rFont val="Arial"/>
        <family val="2"/>
      </rPr>
      <t xml:space="preserve">There is a risk </t>
    </r>
    <r>
      <rPr>
        <sz val="10"/>
        <color rgb="FF000000"/>
        <rFont val="Arial"/>
        <family val="2"/>
      </rPr>
      <t xml:space="preserve">that the </t>
    </r>
    <r>
      <rPr>
        <b/>
        <sz val="10"/>
        <color rgb="FF000000"/>
        <rFont val="Arial"/>
        <family val="2"/>
      </rPr>
      <t>non-core data items</t>
    </r>
    <r>
      <rPr>
        <sz val="10"/>
        <color rgb="FF000000"/>
        <rFont val="Arial"/>
        <family val="2"/>
      </rPr>
      <t xml:space="preserve"> that is marked as included are </t>
    </r>
    <r>
      <rPr>
        <b/>
        <sz val="10"/>
        <color rgb="FF000000"/>
        <rFont val="Arial"/>
        <family val="2"/>
      </rPr>
      <t>not displayed</t>
    </r>
    <r>
      <rPr>
        <sz val="10"/>
        <color rgb="FF000000"/>
        <rFont val="Arial"/>
        <family val="2"/>
      </rPr>
      <t xml:space="preserve"> under the </t>
    </r>
    <r>
      <rPr>
        <b/>
        <sz val="10"/>
        <color rgb="FF000000"/>
        <rFont val="Arial"/>
        <family val="2"/>
      </rPr>
      <t>Clinical Observations and Findings</t>
    </r>
    <r>
      <rPr>
        <sz val="10"/>
        <color rgb="FF000000"/>
        <rFont val="Arial"/>
        <family val="2"/>
      </rPr>
      <t xml:space="preserve"> heading when a </t>
    </r>
    <r>
      <rPr>
        <b/>
        <sz val="10"/>
        <color rgb="FF000000"/>
        <rFont val="Arial"/>
        <family val="2"/>
      </rPr>
      <t>SNOMED code is mapped to a CRE Type</t>
    </r>
    <r>
      <rPr>
        <sz val="10"/>
        <color rgb="FF000000"/>
        <rFont val="Arial"/>
        <family val="2"/>
      </rPr>
      <t xml:space="preserve"> that is</t>
    </r>
    <r>
      <rPr>
        <b/>
        <sz val="10"/>
        <color rgb="FF000000"/>
        <rFont val="Arial"/>
        <family val="2"/>
      </rPr>
      <t xml:space="preserve"> not stated</t>
    </r>
    <r>
      <rPr>
        <sz val="10"/>
        <color rgb="FF000000"/>
        <rFont val="Arial"/>
        <family val="2"/>
      </rPr>
      <t xml:space="preserve"> in the </t>
    </r>
    <r>
      <rPr>
        <b/>
        <sz val="10"/>
        <color rgb="FF000000"/>
        <rFont val="Arial"/>
        <family val="2"/>
      </rPr>
      <t xml:space="preserve">GP Summary Presentation Text Specification </t>
    </r>
    <r>
      <rPr>
        <sz val="10"/>
        <color rgb="FF000000"/>
        <rFont val="Arial"/>
        <family val="2"/>
      </rPr>
      <t xml:space="preserve">in SCR
The </t>
    </r>
    <r>
      <rPr>
        <b/>
        <sz val="10"/>
        <color rgb="FF000000"/>
        <rFont val="Arial"/>
        <family val="2"/>
      </rPr>
      <t>impact</t>
    </r>
    <r>
      <rPr>
        <sz val="10"/>
        <color rgb="FF000000"/>
        <rFont val="Arial"/>
        <family val="2"/>
      </rPr>
      <t xml:space="preserve"> is that the </t>
    </r>
    <r>
      <rPr>
        <b/>
        <sz val="10"/>
        <color rgb="FF000000"/>
        <rFont val="Arial"/>
        <family val="2"/>
      </rPr>
      <t>missing information</t>
    </r>
    <r>
      <rPr>
        <sz val="10"/>
        <color rgb="FF000000"/>
        <rFont val="Arial"/>
        <family val="2"/>
      </rPr>
      <t xml:space="preserve"> which could potentially have an </t>
    </r>
    <r>
      <rPr>
        <b/>
        <sz val="10"/>
        <color rgb="FF000000"/>
        <rFont val="Arial"/>
        <family val="2"/>
      </rPr>
      <t xml:space="preserve">adverse impact on patient care </t>
    </r>
  </si>
  <si>
    <t>The system has not correctly implemented requirements for content of GP summaries
[3.6 Content of GP Summaries &gt; GPS.31 Use of Care Record Elements]</t>
  </si>
  <si>
    <r>
      <rPr>
        <b/>
        <sz val="10"/>
        <color rgb="FF000000"/>
        <rFont val="Arial"/>
        <family val="2"/>
      </rPr>
      <t xml:space="preserve">a) </t>
    </r>
    <r>
      <rPr>
        <sz val="10"/>
        <color rgb="FF000000"/>
        <rFont val="Arial"/>
        <family val="2"/>
      </rPr>
      <t xml:space="preserve">Demonstrate that the non-core data items that is marked as included are displayed under the Clinical Observations and Findings heading when a SNOMED code is mapped to a CRE Type that is not stated in the GP Summary Presentation Text Specification in SCR
</t>
    </r>
    <r>
      <rPr>
        <b/>
        <sz val="10"/>
        <color rgb="FF000000"/>
        <rFont val="Arial"/>
        <family val="2"/>
      </rPr>
      <t xml:space="preserve">b) </t>
    </r>
    <r>
      <rPr>
        <sz val="10"/>
        <color rgb="FF000000"/>
        <rFont val="Arial"/>
        <family val="2"/>
      </rPr>
      <t xml:space="preserve">Demonstrate that the non-core data items  that is </t>
    </r>
    <r>
      <rPr>
        <b/>
        <sz val="10"/>
        <color rgb="FF000000"/>
        <rFont val="Arial"/>
        <family val="2"/>
      </rPr>
      <t>not</t>
    </r>
    <r>
      <rPr>
        <sz val="10"/>
        <color rgb="FF000000"/>
        <rFont val="Arial"/>
        <family val="2"/>
      </rPr>
      <t xml:space="preserve"> marked as included are </t>
    </r>
    <r>
      <rPr>
        <b/>
        <sz val="10"/>
        <color rgb="FF000000"/>
        <rFont val="Arial"/>
        <family val="2"/>
      </rPr>
      <t>not</t>
    </r>
    <r>
      <rPr>
        <sz val="10"/>
        <color rgb="FF000000"/>
        <rFont val="Arial"/>
        <family val="2"/>
      </rPr>
      <t xml:space="preserve"> displayed under the Clinical Observations and Findings heading when a SNOMED code is mapped to a CRE Type that is not stated in the GP Summary Presentation Text Specification in SCR
c) Demonstrate that for all those SNOMED codes that do not have a CRE assignment (e.g. codes that do not appear in the</t>
    </r>
    <r>
      <rPr>
        <b/>
        <i/>
        <sz val="10"/>
        <color rgb="FF000000"/>
        <rFont val="Arial"/>
        <family val="2"/>
      </rPr>
      <t xml:space="preserve"> UK SNOMED CT Clinical Edition, RF2: Full, Snapshot &amp; Delta download </t>
    </r>
    <r>
      <rPr>
        <sz val="10"/>
        <color rgb="FF000000"/>
        <rFont val="Arial"/>
        <family val="2"/>
      </rPr>
      <t xml:space="preserve">), include these codes in the SCR under the CRE type 163131000000108 </t>
    </r>
    <r>
      <rPr>
        <b/>
        <sz val="10"/>
        <color rgb="FF000000"/>
        <rFont val="Arial"/>
        <family val="2"/>
      </rPr>
      <t>‘Clinical Observations and Findings’</t>
    </r>
  </si>
  <si>
    <r>
      <rPr>
        <b/>
        <u/>
        <sz val="10"/>
        <color rgb="FF000000"/>
        <rFont val="Arial"/>
        <family val="2"/>
      </rPr>
      <t xml:space="preserve">Test data:
</t>
    </r>
    <r>
      <rPr>
        <b/>
        <sz val="10"/>
        <color rgb="FF000000"/>
        <rFont val="Arial"/>
        <family val="2"/>
      </rPr>
      <t>a)
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A Patient with non-core data items marked as included (when a SNOMED code is mapped to a CRE Type that is not stated in the GP Summary Present at
</t>
    </r>
    <r>
      <rPr>
        <b/>
        <sz val="10"/>
        <color rgb="FF000000"/>
        <rFont val="Arial"/>
        <family val="2"/>
      </rPr>
      <t xml:space="preserve">b)
</t>
    </r>
    <r>
      <rPr>
        <sz val="10"/>
        <color rgb="FF000000"/>
        <rFont val="Arial"/>
        <family val="2"/>
      </rPr>
      <t xml:space="preserve">1. System Admin with appropriate permissions
2. A Patient with non-core data items not marked as included (when a SNOMED code is mapped to a CRE Type that is not stated in the GP Summary Presentation Text Specification)
</t>
    </r>
    <r>
      <rPr>
        <b/>
        <sz val="10"/>
        <color rgb="FF000000"/>
        <rFont val="Arial"/>
        <family val="2"/>
      </rPr>
      <t xml:space="preserve">Additional test data configurations:
</t>
    </r>
    <r>
      <rPr>
        <sz val="10"/>
        <color rgb="FF000000"/>
        <rFont val="Arial"/>
        <family val="2"/>
      </rPr>
      <t>1. Enter a Clinical Observations and Findings item with a value/reference range, for e.g.
• Respiratory rate 22
• Temperature 36.8
• BMI 25
• Water low pressure sore risk score Xa0t1
• Peak expiratory flow rate XE2wr, FT: 240
• Pulse 72
• Sys and Dia BP 180/100
• Peak flow 240
• Height 140
• Weight 75
• BMI 38.3
2. Enter multiple items, the read codes for which are mapped to the Administrative Procedures CRE type with free text supporting information.
3. Enter multiple items, the read codes for which are mapped to the Personal Preferences CRE type with free text supporting information.
4. Enter multiple items, the read codes for which are mapped to the Services, Care Professionals and Carers CRE type with free text supporting information.
5. Enter multiple items, the read codes for which are mapped to the Care Professional Documentation CRE type with free text supporting information.
6. Enter multiple items, the read codes for which are mapped to the Patient/Carer Correspondence CRE type with free text supporting information.
7) Enter multiple items, the read codes for which are mapped to the Third Party Correspondence CRE type with free text supporting information.
8) Enter multiple items, the read codes for which are mapped to the Social and Personal Circumstances CRE type with free text supporting information.</t>
    </r>
  </si>
  <si>
    <t>Need to check coverage of GPS.31
Test evidence:
wide range of codes to be tested related to clinic and findings
SNOMED code for chesty cough should appear under clinical observations and findings</t>
  </si>
  <si>
    <t>GPS.31 Use of Care Record Elements</t>
  </si>
  <si>
    <t>Content-34</t>
  </si>
  <si>
    <t>NME-HSDID-092</t>
  </si>
  <si>
    <t>NME-SCR-092</t>
  </si>
  <si>
    <r>
      <rPr>
        <sz val="10"/>
        <color rgb="FF000000"/>
        <rFont val="Arial"/>
        <family val="2"/>
      </rPr>
      <t xml:space="preserve">There is a </t>
    </r>
    <r>
      <rPr>
        <b/>
        <sz val="10"/>
        <color rgb="FF000000"/>
        <rFont val="Arial"/>
        <family val="2"/>
      </rPr>
      <t>risk</t>
    </r>
    <r>
      <rPr>
        <sz val="10"/>
        <color rgb="FF000000"/>
        <rFont val="Arial"/>
        <family val="2"/>
      </rPr>
      <t xml:space="preserve"> that the system </t>
    </r>
    <r>
      <rPr>
        <b/>
        <sz val="10"/>
        <color rgb="FF000000"/>
        <rFont val="Arial"/>
        <family val="2"/>
      </rPr>
      <t xml:space="preserve">may not </t>
    </r>
    <r>
      <rPr>
        <sz val="10"/>
        <color rgb="FF000000"/>
        <rFont val="Arial"/>
        <family val="2"/>
      </rPr>
      <t xml:space="preserve">support </t>
    </r>
    <r>
      <rPr>
        <b/>
        <sz val="10"/>
        <color rgb="FF000000"/>
        <rFont val="Arial"/>
        <family val="2"/>
      </rPr>
      <t xml:space="preserve">'the use of the full set of FHIR composition section headings' </t>
    </r>
    <r>
      <rPr>
        <sz val="10"/>
        <color rgb="FF000000"/>
        <rFont val="Arial"/>
        <family val="2"/>
      </rPr>
      <t>for all core headings and other CRE types Headings.</t>
    </r>
    <r>
      <rPr>
        <b/>
        <sz val="10"/>
        <color rgb="FF000000"/>
        <rFont val="Arial"/>
        <family val="2"/>
      </rPr>
      <t xml:space="preserve"> 
</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missing information</t>
    </r>
    <r>
      <rPr>
        <sz val="10"/>
        <color rgb="FF000000"/>
        <rFont val="Arial"/>
        <family val="2"/>
      </rPr>
      <t xml:space="preserve"> which could potentially have an </t>
    </r>
    <r>
      <rPr>
        <b/>
        <sz val="10"/>
        <color rgb="FF000000"/>
        <rFont val="Arial"/>
        <family val="2"/>
      </rPr>
      <t xml:space="preserve">adverse impact on patient care </t>
    </r>
  </si>
  <si>
    <t>The headers are not present and data migration may lead to information not being shown correctly in the GP Summary
[GP Summary Presentation Text Specification Refactored for SCR FHIR API v4.0 &gt; GPS.31 Use of Care Record Elements]</t>
  </si>
  <si>
    <r>
      <rPr>
        <b/>
        <sz val="10"/>
        <color rgb="FF000000"/>
        <rFont val="Arial"/>
        <family val="2"/>
      </rPr>
      <t xml:space="preserve">a) </t>
    </r>
    <r>
      <rPr>
        <sz val="10"/>
        <color rgb="FF000000"/>
        <rFont val="Arial"/>
        <family val="2"/>
      </rPr>
      <t xml:space="preserve">Provide evidence that the system supports 'the use of the full set of FHIR composition section headings' for all core headings and other CRE types Headings. 
</t>
    </r>
    <r>
      <rPr>
        <b/>
        <sz val="10"/>
        <color rgb="FF000000"/>
        <rFont val="Arial"/>
        <family val="2"/>
      </rPr>
      <t xml:space="preserve">b) </t>
    </r>
    <r>
      <rPr>
        <sz val="10"/>
        <color rgb="FF000000"/>
        <rFont val="Arial"/>
        <family val="2"/>
      </rPr>
      <t>Provide evidence that the order of headers is as: 1. Allergies and Adverse Reactions, 2. Acute Medications, 3. Current Repeat Medications, and 4. Discontinued Repeat Medications.</t>
    </r>
  </si>
  <si>
    <r>
      <rPr>
        <b/>
        <u/>
        <sz val="10"/>
        <color rgb="FF000000"/>
        <rFont val="Arial"/>
        <family val="2"/>
      </rPr>
      <t xml:space="preserve">Test Data
</t>
    </r>
    <r>
      <rPr>
        <b/>
        <sz val="10"/>
        <color rgb="FF000000"/>
        <rFont val="Arial"/>
        <family val="2"/>
      </rPr>
      <t xml:space="preserve">
a &amp; b) 
</t>
    </r>
    <r>
      <rPr>
        <sz val="10"/>
        <color rgb="FF000000"/>
        <rFont val="Arial"/>
        <family val="2"/>
      </rPr>
      <t xml:space="preserve">Patient record having an item recorded in the GP Record or that will map to each CRE Heading for Core and Other CRE Headings
</t>
    </r>
    <r>
      <rPr>
        <b/>
        <sz val="10"/>
        <color rgb="FF000000"/>
        <rFont val="Arial"/>
        <family val="2"/>
      </rPr>
      <t>Note</t>
    </r>
    <r>
      <rPr>
        <sz val="10"/>
        <color rgb="FF000000"/>
        <rFont val="Arial"/>
        <family val="2"/>
      </rPr>
      <t>: 23(4 core + 19 non core) Items in the Record - each mapping to a different CRE Heading - needs to be addressed</t>
    </r>
  </si>
  <si>
    <t>need to check coverage of GPS.31 - CRE Headings</t>
  </si>
  <si>
    <t>GP Summary Presentation Text Specification Refactored for SCR FHIR API v4.0</t>
  </si>
  <si>
    <t>NME-HSDID-093</t>
  </si>
  <si>
    <t>NME-SCR-093</t>
  </si>
  <si>
    <r>
      <rPr>
        <sz val="10"/>
        <color rgb="FF000000"/>
        <rFont val="Arial"/>
        <family val="2"/>
      </rPr>
      <t xml:space="preserve">There is a risk that the </t>
    </r>
    <r>
      <rPr>
        <b/>
        <sz val="10"/>
        <color rgb="FF000000"/>
        <rFont val="Arial"/>
        <family val="2"/>
      </rPr>
      <t>SNOMED CT codes</t>
    </r>
    <r>
      <rPr>
        <sz val="10"/>
        <color rgb="FF000000"/>
        <rFont val="Arial"/>
        <family val="2"/>
      </rPr>
      <t xml:space="preserve"> may be </t>
    </r>
    <r>
      <rPr>
        <b/>
        <sz val="10"/>
        <color rgb="FF000000"/>
        <rFont val="Arial"/>
        <family val="2"/>
      </rPr>
      <t>displayed</t>
    </r>
    <r>
      <rPr>
        <sz val="10"/>
        <color rgb="FF000000"/>
        <rFont val="Arial"/>
        <family val="2"/>
      </rPr>
      <t xml:space="preserve"> instead of the </t>
    </r>
    <r>
      <rPr>
        <b/>
        <sz val="10"/>
        <color rgb="FF000000"/>
        <rFont val="Arial"/>
        <family val="2"/>
      </rPr>
      <t>ORIGINAL TERM</t>
    </r>
    <r>
      <rPr>
        <sz val="10"/>
        <color rgb="FF000000"/>
        <rFont val="Arial"/>
        <family val="2"/>
      </rPr>
      <t xml:space="preserve"> text in SCR
The impact is that the </t>
    </r>
    <r>
      <rPr>
        <b/>
        <sz val="10"/>
        <color rgb="FF000000"/>
        <rFont val="Arial"/>
        <family val="2"/>
      </rPr>
      <t xml:space="preserve">SCR will not display </t>
    </r>
    <r>
      <rPr>
        <sz val="10"/>
        <color rgb="FF000000"/>
        <rFont val="Arial"/>
        <family val="2"/>
      </rPr>
      <t>the ORIGINAL TERM text which was selected by the user when they entered a information into the GP system</t>
    </r>
  </si>
  <si>
    <t>The system has not correctly implemented requirements for COVID-19 SCR Additional Information
[COVID-19 SCR Additional Information requirements_1.2 &gt; 4. Use of specified COVID-19 SNOMED CT codes ]</t>
  </si>
  <si>
    <r>
      <rPr>
        <b/>
        <sz val="10"/>
        <color theme="1"/>
        <rFont val="Arial"/>
        <family val="2"/>
      </rPr>
      <t xml:space="preserve">a) </t>
    </r>
    <r>
      <rPr>
        <sz val="10"/>
        <color theme="1"/>
        <rFont val="Arial"/>
        <family val="2"/>
      </rPr>
      <t>Provide evidence that the SNOMED CT codes are not displayed instead of the PREFERRED TERM in SCR</t>
    </r>
  </si>
  <si>
    <r>
      <rPr>
        <b/>
        <u/>
        <sz val="10"/>
        <color rgb="FF000000"/>
        <rFont val="Arial"/>
        <family val="2"/>
      </rPr>
      <t xml:space="preserve">Test Data:
</t>
    </r>
    <r>
      <rPr>
        <b/>
        <sz val="10"/>
        <color rgb="FF000000"/>
        <rFont val="Arial"/>
        <family val="2"/>
      </rPr>
      <t xml:space="preserve">
</t>
    </r>
    <r>
      <rPr>
        <sz val="10"/>
        <color rgb="FF000000"/>
        <rFont val="Arial"/>
        <family val="2"/>
      </rPr>
      <t>Patient record having COVID-19 SCR Additional Information such as
1. COVID-19 confirmed by laboratory test
2. COVID-19 confirmed using clinical diagnostic criteria
3. SARS-CoV-2 (severe acute respiratory syndrome coronavirus 2) RNA (ribonucleic acid) detection result positive
4. Suspected COVID-19</t>
    </r>
  </si>
  <si>
    <t>COVID-19 SCR Additional Information requirements_1.2</t>
  </si>
  <si>
    <t xml:space="preserve">4. Use of specified COVID-19 SNOMED CT codes </t>
  </si>
  <si>
    <t>COVID-2</t>
  </si>
  <si>
    <t>NME-HSDID-094</t>
  </si>
  <si>
    <t>NME-SCR-094</t>
  </si>
  <si>
    <t>COVID-19 Additional Information</t>
  </si>
  <si>
    <r>
      <rPr>
        <sz val="10"/>
        <color rgb="FF000000"/>
        <rFont val="Arial"/>
        <family val="2"/>
      </rPr>
      <t>There is a</t>
    </r>
    <r>
      <rPr>
        <b/>
        <sz val="10"/>
        <color rgb="FF000000"/>
        <rFont val="Arial"/>
        <family val="2"/>
      </rPr>
      <t xml:space="preserve"> risk</t>
    </r>
    <r>
      <rPr>
        <sz val="10"/>
        <color rgb="FF000000"/>
        <rFont val="Arial"/>
        <family val="2"/>
      </rPr>
      <t xml:space="preserve"> that COVID-19 </t>
    </r>
    <r>
      <rPr>
        <b/>
        <sz val="10"/>
        <color rgb="FF000000"/>
        <rFont val="Arial"/>
        <family val="2"/>
      </rPr>
      <t>test result information</t>
    </r>
    <r>
      <rPr>
        <sz val="10"/>
        <color rgb="FF000000"/>
        <rFont val="Arial"/>
        <family val="2"/>
      </rPr>
      <t xml:space="preserve"> is not included under the '</t>
    </r>
    <r>
      <rPr>
        <b/>
        <sz val="10"/>
        <color rgb="FF000000"/>
        <rFont val="Arial"/>
        <family val="2"/>
      </rPr>
      <t>Clinical Observations and Findings</t>
    </r>
    <r>
      <rPr>
        <sz val="10"/>
        <color rgb="FF000000"/>
        <rFont val="Arial"/>
        <family val="2"/>
      </rPr>
      <t xml:space="preserve">' CRE heading in the SCR
The impact is that the </t>
    </r>
    <r>
      <rPr>
        <b/>
        <sz val="10"/>
        <color rgb="FF000000"/>
        <rFont val="Arial"/>
        <family val="2"/>
      </rPr>
      <t>misleading information</t>
    </r>
    <r>
      <rPr>
        <sz val="10"/>
        <color rgb="FF000000"/>
        <rFont val="Arial"/>
        <family val="2"/>
      </rPr>
      <t xml:space="preserve"> which could potentially have an </t>
    </r>
    <r>
      <rPr>
        <b/>
        <sz val="10"/>
        <color rgb="FF000000"/>
        <rFont val="Arial"/>
        <family val="2"/>
      </rPr>
      <t xml:space="preserve">adverse impact on patient care </t>
    </r>
  </si>
  <si>
    <t>The system has not correctly implemented requirements for COVID-19 SCR Additional Information
[COVID-19 SCR Additional Information requirements_1.2 &gt; 6.	COVID-19 test results data]</t>
  </si>
  <si>
    <r>
      <rPr>
        <b/>
        <sz val="10"/>
        <color theme="1"/>
        <rFont val="Arial"/>
        <family val="2"/>
      </rPr>
      <t xml:space="preserve">a) </t>
    </r>
    <r>
      <rPr>
        <sz val="10"/>
        <color theme="1"/>
        <rFont val="Arial"/>
        <family val="2"/>
      </rPr>
      <t>Provide evidence that the COVID-19 test result information is included under the 'Risk to patient' CRE heading in the SCR</t>
    </r>
  </si>
  <si>
    <t>6.	COVID-19 test results data</t>
  </si>
  <si>
    <t>COVID-3</t>
  </si>
  <si>
    <t>NME-HSDID-095</t>
  </si>
  <si>
    <t>NME-SCR-095</t>
  </si>
  <si>
    <r>
      <rPr>
        <sz val="10"/>
        <color rgb="FF000000"/>
        <rFont val="Arial"/>
        <family val="2"/>
      </rPr>
      <t xml:space="preserve">There is a risk that the correct </t>
    </r>
    <r>
      <rPr>
        <b/>
        <sz val="10"/>
        <color rgb="FF000000"/>
        <rFont val="Arial"/>
        <family val="2"/>
      </rPr>
      <t xml:space="preserve">covid19 vaccination data </t>
    </r>
    <r>
      <rPr>
        <sz val="10"/>
        <color rgb="FF000000"/>
        <rFont val="Arial"/>
        <family val="2"/>
      </rPr>
      <t>related to the below</t>
    </r>
    <r>
      <rPr>
        <b/>
        <sz val="10"/>
        <color rgb="FF000000"/>
        <rFont val="Arial"/>
        <family val="2"/>
      </rPr>
      <t xml:space="preserve"> Procedure codes(data of the same) </t>
    </r>
    <r>
      <rPr>
        <sz val="10"/>
        <color rgb="FF000000"/>
        <rFont val="Arial"/>
        <family val="2"/>
      </rPr>
      <t xml:space="preserve">are </t>
    </r>
    <r>
      <rPr>
        <b/>
        <sz val="10"/>
        <color rgb="FF000000"/>
        <rFont val="Arial"/>
        <family val="2"/>
      </rPr>
      <t>missing</t>
    </r>
    <r>
      <rPr>
        <sz val="10"/>
        <color rgb="FF000000"/>
        <rFont val="Arial"/>
        <family val="2"/>
      </rPr>
      <t xml:space="preserve"> under the '</t>
    </r>
    <r>
      <rPr>
        <b/>
        <sz val="10"/>
        <color rgb="FF000000"/>
        <rFont val="Arial"/>
        <family val="2"/>
      </rPr>
      <t>Treatments</t>
    </r>
    <r>
      <rPr>
        <sz val="10"/>
        <color rgb="FF000000"/>
        <rFont val="Arial"/>
        <family val="2"/>
      </rPr>
      <t xml:space="preserve">' CRE Heading in </t>
    </r>
    <r>
      <rPr>
        <b/>
        <sz val="10"/>
        <color rgb="FF000000"/>
        <rFont val="Arial"/>
        <family val="2"/>
      </rPr>
      <t>SCR</t>
    </r>
    <r>
      <rPr>
        <sz val="10"/>
        <color rgb="FF000000"/>
        <rFont val="Arial"/>
        <family val="2"/>
      </rPr>
      <t xml:space="preserve"> 
</t>
    </r>
    <r>
      <rPr>
        <b/>
        <sz val="10"/>
        <color rgb="FF000000"/>
        <rFont val="Arial"/>
        <family val="2"/>
      </rPr>
      <t xml:space="preserve">1. Manufacturer: e.g.: Pfizer BioNTech
2. Site: e.g. left arm
3. Batch Number: e.g. PV46676, 4120Z002
4. Expiry Date: expire date
</t>
    </r>
    <r>
      <rPr>
        <sz val="10"/>
        <color rgb="FF000000"/>
        <rFont val="Arial"/>
        <family val="2"/>
      </rPr>
      <t xml:space="preserve">
The </t>
    </r>
    <r>
      <rPr>
        <b/>
        <sz val="10"/>
        <color rgb="FF000000"/>
        <rFont val="Arial"/>
        <family val="2"/>
      </rPr>
      <t>impact</t>
    </r>
    <r>
      <rPr>
        <sz val="10"/>
        <color rgb="FF000000"/>
        <rFont val="Arial"/>
        <family val="2"/>
      </rPr>
      <t xml:space="preserve"> is that the future treatment of the patient is affected adversely due to misleading data in SCR</t>
    </r>
  </si>
  <si>
    <t>The system has not correctly implemented requirements for COVID-19 SCR Additional Information
[COVID-19 SCR Additional Information requirements_1.2 &gt; 5.	COVID-19 vaccination data]</t>
  </si>
  <si>
    <r>
      <rPr>
        <b/>
        <sz val="10"/>
        <color rgb="FF000000"/>
        <rFont val="Arial"/>
        <family val="2"/>
      </rPr>
      <t xml:space="preserve">a) </t>
    </r>
    <r>
      <rPr>
        <sz val="10"/>
        <color rgb="FF000000"/>
        <rFont val="Arial"/>
        <family val="2"/>
      </rPr>
      <t>Demonstrate that the correct covid19 vaccination data related to the below Procedure codes(data of the same) are available under the 'Treatments' CRE Heading in SCR  with following,
1. Manufacturer: e.g.: Pfizer BioNTech
2. Site: e.g. left arm
3. Batch Number: e.g. PV46676, 4120Z002
4. Expiry Date: expire date</t>
    </r>
  </si>
  <si>
    <r>
      <rPr>
        <b/>
        <u/>
        <sz val="10"/>
        <color rgb="FF000000"/>
        <rFont val="Arial"/>
        <family val="2"/>
      </rPr>
      <t xml:space="preserve">Test Data:
</t>
    </r>
    <r>
      <rPr>
        <b/>
        <sz val="10"/>
        <color rgb="FF000000"/>
        <rFont val="Arial"/>
        <family val="2"/>
      </rPr>
      <t xml:space="preserve">
</t>
    </r>
    <r>
      <rPr>
        <sz val="10"/>
        <color rgb="FF000000"/>
        <rFont val="Arial"/>
        <family val="2"/>
      </rPr>
      <t xml:space="preserve">Patient record having COVID-19 vaccination such as
1. Covaxin
2. Covid Shield
Note: should be checked for various vaccination manufactures
</t>
    </r>
    <r>
      <rPr>
        <b/>
        <sz val="10"/>
        <color rgb="FF000000"/>
        <rFont val="Arial"/>
        <family val="2"/>
      </rPr>
      <t xml:space="preserve">Others input data:
</t>
    </r>
    <r>
      <rPr>
        <sz val="10"/>
        <color rgb="FF000000"/>
        <rFont val="Arial"/>
        <family val="2"/>
      </rPr>
      <t>1. Enter some items, the read codes for which are mapped to the Treatments CRE type with some free text supporting information
2. Enter some items, the read codes for which are mapped to the Investigations CRE type with some free text supporting information..
3. Enter some items, the read codes for which are mapped to the Investigation Results CRE type with some free text supporting information.
4. Enter an Investigation Results item with a reference range.
5. Enter some items, the read codes for which are mapped to the Family History CRE type with some free text supporting information
6. Enter some items, the read codes for which are mapped to the Care Events CRE type with some free text supporting information.
7. .Enter a Care Event item with a location.</t>
    </r>
  </si>
  <si>
    <t>5.	COVID-19 vaccination data</t>
  </si>
  <si>
    <t>COVID-4</t>
  </si>
  <si>
    <t>NME-HSDID-096</t>
  </si>
  <si>
    <t>NME-SCR-096</t>
  </si>
  <si>
    <r>
      <rPr>
        <sz val="10"/>
        <color rgb="FF000000"/>
        <rFont val="Arial"/>
        <family val="2"/>
      </rPr>
      <t xml:space="preserve">There is a </t>
    </r>
    <r>
      <rPr>
        <b/>
        <sz val="10"/>
        <color rgb="FF000000"/>
        <rFont val="Arial"/>
        <family val="2"/>
      </rPr>
      <t>risk</t>
    </r>
    <r>
      <rPr>
        <sz val="10"/>
        <color rgb="FF000000"/>
        <rFont val="Arial"/>
        <family val="2"/>
      </rPr>
      <t xml:space="preserve"> that </t>
    </r>
    <r>
      <rPr>
        <b/>
        <sz val="10"/>
        <color rgb="FF000000"/>
        <rFont val="Arial"/>
        <family val="2"/>
      </rPr>
      <t>only the latest recorded instance</t>
    </r>
    <r>
      <rPr>
        <sz val="10"/>
        <color rgb="FF000000"/>
        <rFont val="Arial"/>
        <family val="2"/>
      </rPr>
      <t xml:space="preserve"> of the </t>
    </r>
    <r>
      <rPr>
        <b/>
        <sz val="10"/>
        <color rgb="FF000000"/>
        <rFont val="Arial"/>
        <family val="2"/>
      </rPr>
      <t>‘COVID-19 risk category'</t>
    </r>
    <r>
      <rPr>
        <sz val="10"/>
        <color rgb="FF000000"/>
        <rFont val="Arial"/>
        <family val="2"/>
      </rPr>
      <t xml:space="preserve"> is </t>
    </r>
    <r>
      <rPr>
        <b/>
        <sz val="10"/>
        <color rgb="FF000000"/>
        <rFont val="Arial"/>
        <family val="2"/>
      </rPr>
      <t>not available</t>
    </r>
    <r>
      <rPr>
        <sz val="10"/>
        <color rgb="FF000000"/>
        <rFont val="Arial"/>
        <family val="2"/>
      </rPr>
      <t xml:space="preserve"> in </t>
    </r>
    <r>
      <rPr>
        <b/>
        <sz val="10"/>
        <color rgb="FF000000"/>
        <rFont val="Arial"/>
        <family val="2"/>
      </rPr>
      <t xml:space="preserve">SCR
</t>
    </r>
    <r>
      <rPr>
        <sz val="10"/>
        <color rgb="FF000000"/>
        <rFont val="Arial"/>
        <family val="2"/>
      </rPr>
      <t xml:space="preserve">
The </t>
    </r>
    <r>
      <rPr>
        <b/>
        <sz val="10"/>
        <color rgb="FF000000"/>
        <rFont val="Arial"/>
        <family val="2"/>
      </rPr>
      <t>impact</t>
    </r>
    <r>
      <rPr>
        <sz val="10"/>
        <color rgb="FF000000"/>
        <rFont val="Arial"/>
        <family val="2"/>
      </rPr>
      <t xml:space="preserve"> is that the future treatment of the patient is affected adversely due to misleading data in SCR</t>
    </r>
  </si>
  <si>
    <t>The system has not correctly implemented requirements for COVID-19 SCR Additional Information
[COVID-19 SCR Additional Information requirements_1.2 &gt; 2.	Latest instance only of COVID-19 risk category codes 
Prerequisite]</t>
  </si>
  <si>
    <r>
      <rPr>
        <b/>
        <sz val="10"/>
        <color theme="1"/>
        <rFont val="Arial"/>
        <family val="2"/>
      </rPr>
      <t xml:space="preserve">a) </t>
    </r>
    <r>
      <rPr>
        <sz val="10"/>
        <color theme="1"/>
        <rFont val="Arial"/>
        <family val="2"/>
      </rPr>
      <t>Provide evidence that only the latest recorded instance of the ‘COVID-19 risk category' is available in SCR</t>
    </r>
  </si>
  <si>
    <r>
      <rPr>
        <b/>
        <u/>
        <sz val="10"/>
        <color rgb="FF000000"/>
        <rFont val="Arial"/>
        <family val="2"/>
      </rPr>
      <t xml:space="preserve">Test Data:
</t>
    </r>
    <r>
      <rPr>
        <sz val="10"/>
        <color rgb="FF000000"/>
        <rFont val="Arial"/>
        <family val="2"/>
      </rPr>
      <t xml:space="preserve">1. Patient record having COVID-19 risk category data as High
2. Change the COVID-19 risk category to Low
</t>
    </r>
  </si>
  <si>
    <t>2.	Latest instance only of COVID-19 risk category codes 
Prerequisite</t>
  </si>
  <si>
    <t>COVID-8</t>
  </si>
  <si>
    <t>NME-HSDID-097</t>
  </si>
  <si>
    <t>NME-SCR-097</t>
  </si>
  <si>
    <r>
      <rPr>
        <sz val="10"/>
        <color rgb="FF000000"/>
        <rFont val="Arial"/>
        <family val="2"/>
      </rPr>
      <t xml:space="preserve">There is a </t>
    </r>
    <r>
      <rPr>
        <b/>
        <sz val="10"/>
        <color rgb="FF000000"/>
        <rFont val="Arial"/>
        <family val="2"/>
      </rPr>
      <t>risk</t>
    </r>
    <r>
      <rPr>
        <sz val="10"/>
        <color rgb="FF000000"/>
        <rFont val="Arial"/>
        <family val="2"/>
      </rPr>
      <t xml:space="preserve"> that the incorrect</t>
    </r>
    <r>
      <rPr>
        <b/>
        <sz val="10"/>
        <color rgb="FF000000"/>
        <rFont val="Arial"/>
        <family val="2"/>
      </rPr>
      <t xml:space="preserve"> ‘COVID-19 risk category'(low, high, moderate) </t>
    </r>
    <r>
      <rPr>
        <sz val="10"/>
        <color rgb="FF000000"/>
        <rFont val="Arial"/>
        <family val="2"/>
      </rPr>
      <t>is</t>
    </r>
    <r>
      <rPr>
        <b/>
        <sz val="10"/>
        <color rgb="FF000000"/>
        <rFont val="Arial"/>
        <family val="2"/>
      </rPr>
      <t xml:space="preserve"> seen in SCR
</t>
    </r>
    <r>
      <rPr>
        <sz val="10"/>
        <color rgb="FF000000"/>
        <rFont val="Arial"/>
        <family val="2"/>
      </rPr>
      <t xml:space="preserve">
The </t>
    </r>
    <r>
      <rPr>
        <b/>
        <sz val="10"/>
        <color rgb="FF000000"/>
        <rFont val="Arial"/>
        <family val="2"/>
      </rPr>
      <t>impact</t>
    </r>
    <r>
      <rPr>
        <sz val="10"/>
        <color rgb="FF000000"/>
        <rFont val="Arial"/>
        <family val="2"/>
      </rPr>
      <t xml:space="preserve"> is that the future treatment of the patient is affected adversely due to misleading data in SCR</t>
    </r>
  </si>
  <si>
    <r>
      <rPr>
        <sz val="10"/>
        <color rgb="FF000000"/>
        <rFont val="Arial"/>
        <family val="2"/>
      </rPr>
      <t xml:space="preserve">(a) Demonstrate that the correct ‘COVID-19 risk category'(low, high, moderate) is seen in SCR for the following scenarios,
Test 1. Low to High
Test 2. low to Medium
Test 3. Medium to High
Test 4. High to Low
</t>
    </r>
    <r>
      <rPr>
        <b/>
        <sz val="10"/>
        <color rgb="FF000000"/>
        <rFont val="Arial"/>
        <family val="2"/>
      </rPr>
      <t xml:space="preserve">Note:
</t>
    </r>
    <r>
      <rPr>
        <sz val="10"/>
        <color rgb="FF000000"/>
        <rFont val="Arial"/>
        <family val="2"/>
      </rPr>
      <t>Appropriate test data needed to be set up
Show up in history the past states of the COVID-19 Risk Category</t>
    </r>
  </si>
  <si>
    <t>NME-HSDID-098</t>
  </si>
  <si>
    <t>NME-SCR-098</t>
  </si>
  <si>
    <r>
      <rPr>
        <b/>
        <sz val="10"/>
        <color rgb="FF000000"/>
        <rFont val="Arial"/>
        <family val="2"/>
      </rPr>
      <t xml:space="preserve">There is a risk </t>
    </r>
    <r>
      <rPr>
        <sz val="10"/>
        <color rgb="FF000000"/>
        <rFont val="Arial"/>
        <family val="2"/>
      </rPr>
      <t xml:space="preserve">that the correct </t>
    </r>
    <r>
      <rPr>
        <b/>
        <sz val="10"/>
        <color rgb="FF000000"/>
        <rFont val="Arial"/>
        <family val="2"/>
      </rPr>
      <t>covid19 vaccination data related to the Product codes</t>
    </r>
    <r>
      <rPr>
        <sz val="10"/>
        <color rgb="FF000000"/>
        <rFont val="Arial"/>
        <family val="2"/>
      </rPr>
      <t xml:space="preserve"> are not </t>
    </r>
    <r>
      <rPr>
        <b/>
        <sz val="10"/>
        <color rgb="FF000000"/>
        <rFont val="Arial"/>
        <family val="2"/>
      </rPr>
      <t>recorded</t>
    </r>
    <r>
      <rPr>
        <sz val="10"/>
        <color rgb="FF000000"/>
        <rFont val="Arial"/>
        <family val="2"/>
      </rPr>
      <t xml:space="preserve"> under</t>
    </r>
    <r>
      <rPr>
        <b/>
        <sz val="10"/>
        <color rgb="FF000000"/>
        <rFont val="Arial"/>
        <family val="2"/>
      </rPr>
      <t xml:space="preserve"> 'Acute Medications' CRE Heading </t>
    </r>
    <r>
      <rPr>
        <sz val="10"/>
        <color rgb="FF000000"/>
        <rFont val="Arial"/>
        <family val="2"/>
      </rPr>
      <t>in</t>
    </r>
    <r>
      <rPr>
        <b/>
        <sz val="10"/>
        <color rgb="FF000000"/>
        <rFont val="Arial"/>
        <family val="2"/>
      </rPr>
      <t xml:space="preserve"> SCR if the code is being recorded within the past 12 months
</t>
    </r>
    <r>
      <rPr>
        <sz val="10"/>
        <color rgb="FF000000"/>
        <rFont val="Arial"/>
        <family val="2"/>
      </rPr>
      <t xml:space="preserve">
The </t>
    </r>
    <r>
      <rPr>
        <b/>
        <sz val="10"/>
        <color rgb="FF000000"/>
        <rFont val="Arial"/>
        <family val="2"/>
      </rPr>
      <t>impact</t>
    </r>
    <r>
      <rPr>
        <sz val="10"/>
        <color rgb="FF000000"/>
        <rFont val="Arial"/>
        <family val="2"/>
      </rPr>
      <t xml:space="preserve"> is that the future treatment of the patient is affected adversely due to misleading data in SCR</t>
    </r>
  </si>
  <si>
    <r>
      <rPr>
        <sz val="10"/>
        <color rgb="FF000000"/>
        <rFont val="Arial"/>
        <family val="2"/>
      </rPr>
      <t xml:space="preserve">a) Provide evidence that only the correct covid19 vaccination data related to the Product codes are recorded under 'Acute Medications' CRE Heading in SCR if the code is being recorded within the past 12 months
</t>
    </r>
    <r>
      <rPr>
        <b/>
        <sz val="10"/>
        <color rgb="FF000000"/>
        <rFont val="Arial"/>
        <family val="2"/>
      </rPr>
      <t xml:space="preserve">Note:
</t>
    </r>
    <r>
      <rPr>
        <sz val="10"/>
        <color rgb="FF000000"/>
        <rFont val="Arial"/>
        <family val="2"/>
      </rPr>
      <t>This test is only applicable if Supplier's approach to Covid vaccinations includes the covid 19 vaccination product code under the acute medications care record element heading.</t>
    </r>
  </si>
  <si>
    <r>
      <rPr>
        <b/>
        <u/>
        <sz val="10"/>
        <color rgb="FF000000"/>
        <rFont val="Arial"/>
        <family val="2"/>
      </rPr>
      <t xml:space="preserve">Test Data:
</t>
    </r>
    <r>
      <rPr>
        <b/>
        <sz val="10"/>
        <color rgb="FF000000"/>
        <rFont val="Arial"/>
        <family val="2"/>
      </rPr>
      <t xml:space="preserve">
</t>
    </r>
    <r>
      <rPr>
        <sz val="10"/>
        <color rgb="FF000000"/>
        <rFont val="Arial"/>
        <family val="2"/>
      </rPr>
      <t>Patient record having COVID-19 vaccination data such as
1. COVID-19 confirmed by laboratory test
2. COVID-19 confirmed using clinical diagnostic criteria
3. SARS-CoV-2 (severe acute respiratory syndrome coronavirus 2) RNA (ribonucleic acid) detection result positive
4. Suspected COVID-19
for the past 2 years</t>
    </r>
  </si>
  <si>
    <t>NME-HSDID-099</t>
  </si>
  <si>
    <t>NME-SCR-099</t>
  </si>
  <si>
    <t>SCRa</t>
  </si>
  <si>
    <r>
      <rPr>
        <sz val="10"/>
        <color rgb="FF000000"/>
        <rFont val="Arial"/>
        <family val="2"/>
      </rPr>
      <t xml:space="preserve">There is a </t>
    </r>
    <r>
      <rPr>
        <b/>
        <sz val="10"/>
        <color rgb="FF000000"/>
        <rFont val="Arial"/>
        <family val="2"/>
      </rPr>
      <t>risk</t>
    </r>
    <r>
      <rPr>
        <sz val="10"/>
        <color rgb="FF000000"/>
        <rFont val="Arial"/>
        <family val="2"/>
      </rPr>
      <t xml:space="preserve"> that the</t>
    </r>
    <r>
      <rPr>
        <b/>
        <sz val="10"/>
        <color rgb="FF000000"/>
        <rFont val="Arial"/>
        <family val="2"/>
      </rPr>
      <t xml:space="preserve"> users are unaware that the patient's SCR </t>
    </r>
    <r>
      <rPr>
        <sz val="10"/>
        <color rgb="FF000000"/>
        <rFont val="Arial"/>
        <family val="2"/>
      </rPr>
      <t xml:space="preserve">that they are about to view contains the </t>
    </r>
    <r>
      <rPr>
        <b/>
        <sz val="10"/>
        <color rgb="FF000000"/>
        <rFont val="Arial"/>
        <family val="2"/>
      </rPr>
      <t xml:space="preserve">additional information
</t>
    </r>
    <r>
      <rPr>
        <sz val="10"/>
        <color rgb="FF000000"/>
        <rFont val="Arial"/>
        <family val="2"/>
      </rPr>
      <t xml:space="preserve">
The </t>
    </r>
    <r>
      <rPr>
        <b/>
        <sz val="10"/>
        <color rgb="FF000000"/>
        <rFont val="Arial"/>
        <family val="2"/>
      </rPr>
      <t>impact</t>
    </r>
    <r>
      <rPr>
        <sz val="10"/>
        <color rgb="FF000000"/>
        <rFont val="Arial"/>
        <family val="2"/>
      </rPr>
      <t xml:space="preserve"> is that the user may choose not to view the SCR because they don’t believe additional information is present.</t>
    </r>
  </si>
  <si>
    <t>The 'View SCR with Additional Information' button is missing when requesting to view a SCR on SCRa on CRE's other than those affected by the 5 Covid codes* 
*This is not a defect with the SCR FHIR, this is expected behaviour . The SCR FHIR API by design translates coded entries (additional information) only for following covid data: https://simplifier.net/guide/SummaryCareRecordWithCodedData/CodedEntriesforCOVID-19Mappings
[COVID-19 SCR Additional Information requirements_1.2 &gt; General]</t>
  </si>
  <si>
    <r>
      <rPr>
        <b/>
        <sz val="10"/>
        <color theme="1"/>
        <rFont val="Arial"/>
        <family val="2"/>
      </rPr>
      <t xml:space="preserve">a) </t>
    </r>
    <r>
      <rPr>
        <sz val="10"/>
        <color theme="1"/>
        <rFont val="Arial"/>
        <family val="2"/>
      </rPr>
      <t>Provide evidence that the users are made aware that the patient's SCR that they are about to view contains the additional information</t>
    </r>
  </si>
  <si>
    <r>
      <rPr>
        <b/>
        <u/>
        <sz val="10"/>
        <color rgb="FF000000"/>
        <rFont val="Arial"/>
        <family val="2"/>
      </rPr>
      <t xml:space="preserve">Test Data:
</t>
    </r>
    <r>
      <rPr>
        <b/>
        <sz val="10"/>
        <color rgb="FF000000"/>
        <rFont val="Arial"/>
        <family val="2"/>
      </rPr>
      <t xml:space="preserve">
</t>
    </r>
    <r>
      <rPr>
        <sz val="10"/>
        <color rgb="FF000000"/>
        <rFont val="Arial"/>
        <family val="2"/>
      </rPr>
      <t>Patient record having COVID-19 vaccination data, Test result data for the past 2 years</t>
    </r>
  </si>
  <si>
    <t>NME-HSDID-100</t>
  </si>
  <si>
    <t>NME-SCR-100</t>
  </si>
  <si>
    <r>
      <rPr>
        <sz val="10"/>
        <color rgb="FF000000"/>
        <rFont val="Arial"/>
        <family val="2"/>
      </rPr>
      <t>When</t>
    </r>
    <r>
      <rPr>
        <b/>
        <sz val="10"/>
        <color rgb="FF000000"/>
        <rFont val="Arial"/>
        <family val="2"/>
      </rPr>
      <t xml:space="preserve"> Covid-19 test results are received by the GP IT System</t>
    </r>
    <r>
      <rPr>
        <sz val="10"/>
        <color rgb="FF000000"/>
        <rFont val="Arial"/>
        <family val="2"/>
      </rPr>
      <t xml:space="preserve">, there is a </t>
    </r>
    <r>
      <rPr>
        <b/>
        <sz val="10"/>
        <color rgb="FF000000"/>
        <rFont val="Arial"/>
        <family val="2"/>
      </rPr>
      <t>risk</t>
    </r>
    <r>
      <rPr>
        <sz val="10"/>
        <color rgb="FF000000"/>
        <rFont val="Arial"/>
        <family val="2"/>
      </rPr>
      <t xml:space="preserve"> that an</t>
    </r>
    <r>
      <rPr>
        <b/>
        <sz val="10"/>
        <color rgb="FF000000"/>
        <rFont val="Arial"/>
        <family val="2"/>
      </rPr>
      <t xml:space="preserve"> SCR update </t>
    </r>
    <r>
      <rPr>
        <sz val="10"/>
        <color rgb="FF000000"/>
        <rFont val="Arial"/>
        <family val="2"/>
      </rPr>
      <t>containing the</t>
    </r>
    <r>
      <rPr>
        <b/>
        <sz val="10"/>
        <color rgb="FF000000"/>
        <rFont val="Arial"/>
        <family val="2"/>
      </rPr>
      <t xml:space="preserve"> COVID-19 test result </t>
    </r>
    <r>
      <rPr>
        <sz val="10"/>
        <color rgb="FF000000"/>
        <rFont val="Arial"/>
        <family val="2"/>
      </rPr>
      <t>is not triggered when a</t>
    </r>
    <r>
      <rPr>
        <b/>
        <sz val="10"/>
        <color rgb="FF000000"/>
        <rFont val="Arial"/>
        <family val="2"/>
      </rPr>
      <t xml:space="preserve"> user authenticates with a smartcard
</t>
    </r>
    <r>
      <rPr>
        <sz val="10"/>
        <color rgb="FF000000"/>
        <rFont val="Arial"/>
        <family val="2"/>
      </rPr>
      <t xml:space="preserve">
The </t>
    </r>
    <r>
      <rPr>
        <b/>
        <sz val="10"/>
        <color rgb="FF000000"/>
        <rFont val="Arial"/>
        <family val="2"/>
      </rPr>
      <t>impact</t>
    </r>
    <r>
      <rPr>
        <sz val="10"/>
        <color rgb="FF000000"/>
        <rFont val="Arial"/>
        <family val="2"/>
      </rPr>
      <t xml:space="preserve"> is that the record not being uploaded as expected to the GP Summary</t>
    </r>
  </si>
  <si>
    <t>The system has not correctly implemented requirements for COVID-19 SCR Additional Information
[COVID-19 SCR Additional Information requirements_1.2 &gt; 7.	Management of COVID-19 test results and vaccinations ]</t>
  </si>
  <si>
    <r>
      <rPr>
        <b/>
        <sz val="10"/>
        <color theme="1"/>
        <rFont val="Arial"/>
        <family val="2"/>
      </rPr>
      <t xml:space="preserve">a) </t>
    </r>
    <r>
      <rPr>
        <sz val="10"/>
        <color theme="1"/>
        <rFont val="Arial"/>
        <family val="2"/>
      </rPr>
      <t>Provide evidence that the when Covid-19 test results are received by the GP IT System, the SCR update containing the COVID-19 test result is  sent to spine when a user authenticates with a smartcard</t>
    </r>
  </si>
  <si>
    <r>
      <rPr>
        <b/>
        <u/>
        <sz val="10"/>
        <color rgb="FF000000"/>
        <rFont val="Arial"/>
        <family val="2"/>
      </rPr>
      <t xml:space="preserve">Test Data:
</t>
    </r>
    <r>
      <rPr>
        <b/>
        <sz val="10"/>
        <color rgb="FF000000"/>
        <rFont val="Arial"/>
        <family val="2"/>
      </rPr>
      <t xml:space="preserve">
</t>
    </r>
    <r>
      <rPr>
        <sz val="10"/>
        <color rgb="FF000000"/>
        <rFont val="Arial"/>
        <family val="2"/>
      </rPr>
      <t>Patient record having Test result data ready to sent for GP Summary Update</t>
    </r>
  </si>
  <si>
    <t xml:space="preserve">7.	Management of COVID-19 test results and vaccinations </t>
  </si>
  <si>
    <t>COVID-5</t>
  </si>
  <si>
    <t>NME-HSDID-101</t>
  </si>
  <si>
    <t>NME-SCR-101</t>
  </si>
  <si>
    <r>
      <rPr>
        <sz val="10"/>
        <color rgb="FF000000"/>
        <rFont val="Arial"/>
        <family val="2"/>
      </rPr>
      <t xml:space="preserve">When </t>
    </r>
    <r>
      <rPr>
        <b/>
        <sz val="10"/>
        <color rgb="FF000000"/>
        <rFont val="Arial"/>
        <family val="2"/>
      </rPr>
      <t>Covid-19 vaccination events are received by the GP IT System</t>
    </r>
    <r>
      <rPr>
        <sz val="10"/>
        <color rgb="FF000000"/>
        <rFont val="Arial"/>
        <family val="2"/>
      </rPr>
      <t xml:space="preserve">, there is a </t>
    </r>
    <r>
      <rPr>
        <b/>
        <sz val="10"/>
        <color rgb="FF000000"/>
        <rFont val="Arial"/>
        <family val="2"/>
      </rPr>
      <t>risk</t>
    </r>
    <r>
      <rPr>
        <sz val="10"/>
        <color rgb="FF000000"/>
        <rFont val="Arial"/>
        <family val="2"/>
      </rPr>
      <t xml:space="preserve"> that an SCR update containing the</t>
    </r>
    <r>
      <rPr>
        <b/>
        <sz val="10"/>
        <color rgb="FF000000"/>
        <rFont val="Arial"/>
        <family val="2"/>
      </rPr>
      <t xml:space="preserve"> COVID-19 vaccination events</t>
    </r>
    <r>
      <rPr>
        <sz val="10"/>
        <color rgb="FF000000"/>
        <rFont val="Arial"/>
        <family val="2"/>
      </rPr>
      <t xml:space="preserve"> is not triggered when a </t>
    </r>
    <r>
      <rPr>
        <b/>
        <sz val="10"/>
        <color rgb="FF000000"/>
        <rFont val="Arial"/>
        <family val="2"/>
      </rPr>
      <t xml:space="preserve">user authenticates with a smartcard
</t>
    </r>
    <r>
      <rPr>
        <sz val="10"/>
        <color rgb="FF000000"/>
        <rFont val="Arial"/>
        <family val="2"/>
      </rPr>
      <t xml:space="preserve">
The </t>
    </r>
    <r>
      <rPr>
        <b/>
        <sz val="10"/>
        <color rgb="FF000000"/>
        <rFont val="Arial"/>
        <family val="2"/>
      </rPr>
      <t>impact</t>
    </r>
    <r>
      <rPr>
        <sz val="10"/>
        <color rgb="FF000000"/>
        <rFont val="Arial"/>
        <family val="2"/>
      </rPr>
      <t xml:space="preserve"> is that the record is not being uploaded as expected to the GP Summary</t>
    </r>
  </si>
  <si>
    <r>
      <rPr>
        <b/>
        <sz val="10"/>
        <color rgb="FF000000"/>
        <rFont val="Arial"/>
        <family val="2"/>
      </rPr>
      <t xml:space="preserve">a) </t>
    </r>
    <r>
      <rPr>
        <sz val="10"/>
        <color rgb="FF000000"/>
        <rFont val="Arial"/>
        <family val="2"/>
      </rPr>
      <t>Provide evidence that the when Covid-19 vaccination events  are received by the GP IT System, the SCR update containing the COVID-19 vaccination events is sent to spine when a user authenticates with a smartcard</t>
    </r>
  </si>
  <si>
    <t>NME-HSDID-102</t>
  </si>
  <si>
    <t>NME-SCR-102</t>
  </si>
  <si>
    <r>
      <rPr>
        <sz val="10"/>
        <color rgb="FF000000"/>
        <rFont val="Arial"/>
        <family val="2"/>
      </rPr>
      <t xml:space="preserve">There is a </t>
    </r>
    <r>
      <rPr>
        <b/>
        <sz val="10"/>
        <color rgb="FF000000"/>
        <rFont val="Arial"/>
        <family val="2"/>
      </rPr>
      <t>risk</t>
    </r>
    <r>
      <rPr>
        <sz val="10"/>
        <color rgb="FF000000"/>
        <rFont val="Arial"/>
        <family val="2"/>
      </rPr>
      <t xml:space="preserve"> that after the user has updated the SCR, the user is unable to </t>
    </r>
    <r>
      <rPr>
        <b/>
        <sz val="10"/>
        <color rgb="FF000000"/>
        <rFont val="Arial"/>
        <family val="2"/>
      </rPr>
      <t xml:space="preserve">preview the GP Summary </t>
    </r>
    <r>
      <rPr>
        <sz val="10"/>
        <color rgb="FF000000"/>
        <rFont val="Arial"/>
        <family val="2"/>
      </rPr>
      <t xml:space="preserve">before </t>
    </r>
    <r>
      <rPr>
        <b/>
        <sz val="10"/>
        <color rgb="FF000000"/>
        <rFont val="Arial"/>
        <family val="2"/>
      </rPr>
      <t>the GP Summary Update is sent irrespective</t>
    </r>
    <r>
      <rPr>
        <sz val="10"/>
        <color rgb="FF000000"/>
        <rFont val="Arial"/>
        <family val="2"/>
      </rPr>
      <t xml:space="preserve"> of the</t>
    </r>
    <r>
      <rPr>
        <b/>
        <sz val="10"/>
        <color rgb="FF000000"/>
        <rFont val="Arial"/>
        <family val="2"/>
      </rPr>
      <t xml:space="preserve"> GP Summary Switch </t>
    </r>
    <r>
      <rPr>
        <sz val="10"/>
        <color rgb="FF000000"/>
        <rFont val="Arial"/>
        <family val="2"/>
      </rPr>
      <t>is</t>
    </r>
    <r>
      <rPr>
        <b/>
        <sz val="10"/>
        <color rgb="FF000000"/>
        <rFont val="Arial"/>
        <family val="2"/>
      </rPr>
      <t xml:space="preserve"> ON or OFF
</t>
    </r>
    <r>
      <rPr>
        <sz val="10"/>
        <color rgb="FF000000"/>
        <rFont val="Arial"/>
        <family val="2"/>
      </rPr>
      <t xml:space="preserve">
The </t>
    </r>
    <r>
      <rPr>
        <b/>
        <sz val="10"/>
        <color rgb="FF000000"/>
        <rFont val="Arial"/>
        <family val="2"/>
      </rPr>
      <t>impact</t>
    </r>
    <r>
      <rPr>
        <sz val="10"/>
        <color rgb="FF000000"/>
        <rFont val="Arial"/>
        <family val="2"/>
      </rPr>
      <t xml:space="preserve"> is that the user is unable to review the SCR before sending the GP Summary Update.</t>
    </r>
  </si>
  <si>
    <t>The system has not implemented the mechanism to preview the GP Summary before sending a GP Summary Update
[3.4 Viewing and Printing GP Summaries &gt; GPS.47 Previewing and Printing GP Summaries]</t>
  </si>
  <si>
    <r>
      <rPr>
        <b/>
        <sz val="10"/>
        <color rgb="FF000000"/>
        <rFont val="Arial"/>
        <family val="2"/>
      </rPr>
      <t xml:space="preserve">a) </t>
    </r>
    <r>
      <rPr>
        <sz val="10"/>
        <color rgb="FF000000"/>
        <rFont val="Arial"/>
        <family val="2"/>
      </rPr>
      <t xml:space="preserve">Demonstrate that when the GP Summary Switch is </t>
    </r>
    <r>
      <rPr>
        <b/>
        <sz val="10"/>
        <color rgb="FF000000"/>
        <rFont val="Arial"/>
        <family val="2"/>
      </rPr>
      <t>ON</t>
    </r>
    <r>
      <rPr>
        <sz val="10"/>
        <color rgb="FF000000"/>
        <rFont val="Arial"/>
        <family val="2"/>
      </rPr>
      <t xml:space="preserve">  after the user has updated the SCR, the user is able to preview the GP Summary before the GP Summary Update is sent.
</t>
    </r>
    <r>
      <rPr>
        <b/>
        <sz val="10"/>
        <color rgb="FF000000"/>
        <rFont val="Arial"/>
        <family val="2"/>
      </rPr>
      <t xml:space="preserve">b) </t>
    </r>
    <r>
      <rPr>
        <sz val="10"/>
        <color rgb="FF000000"/>
        <rFont val="Arial"/>
        <family val="2"/>
      </rPr>
      <t xml:space="preserve">Demonstrate that when the GP Summary Switch is </t>
    </r>
    <r>
      <rPr>
        <b/>
        <sz val="10"/>
        <color rgb="FF000000"/>
        <rFont val="Arial"/>
        <family val="2"/>
      </rPr>
      <t>OFF</t>
    </r>
    <r>
      <rPr>
        <sz val="10"/>
        <color rgb="FF000000"/>
        <rFont val="Arial"/>
        <family val="2"/>
      </rPr>
      <t xml:space="preserve">  after the user has updated the SCR, the user is able to preview the GP Summary. 
and provide a walkthrough for the above a &amp; b based on the
1. Functionality is user friendly 
2. Data validation
</t>
    </r>
  </si>
  <si>
    <r>
      <rPr>
        <b/>
        <sz val="10"/>
        <color rgb="FF000000"/>
        <rFont val="Arial"/>
        <family val="2"/>
      </rPr>
      <t xml:space="preserve">a) &amp; b)
</t>
    </r>
    <r>
      <rPr>
        <sz val="10"/>
        <color rgb="FF000000"/>
        <rFont val="Arial"/>
        <family val="2"/>
      </rPr>
      <t xml:space="preserve">1. User with appropriate permissions 
2. Makes an update to SCR
3. Set the GP Summary Switch to ON
</t>
    </r>
  </si>
  <si>
    <t>Test scenarios:
Functionality, Usability and Data</t>
  </si>
  <si>
    <t>3.4 Viewing and Printing GP Summaries</t>
  </si>
  <si>
    <t>GPS.47 Previewing and Printing GP Summaries</t>
  </si>
  <si>
    <t>Preview-01</t>
  </si>
  <si>
    <t>NME-HSDID-103</t>
  </si>
  <si>
    <t>NME-SCR-103</t>
  </si>
  <si>
    <r>
      <rPr>
        <sz val="10"/>
        <color rgb="FF000000"/>
        <rFont val="Arial"/>
        <family val="2"/>
      </rPr>
      <t xml:space="preserve">There is a </t>
    </r>
    <r>
      <rPr>
        <b/>
        <sz val="10"/>
        <color rgb="FF000000"/>
        <rFont val="Arial"/>
        <family val="2"/>
      </rPr>
      <t>risk</t>
    </r>
    <r>
      <rPr>
        <sz val="10"/>
        <color rgb="FF000000"/>
        <rFont val="Arial"/>
        <family val="2"/>
      </rPr>
      <t xml:space="preserve"> that after the user has updated the SCR, the user is unable to </t>
    </r>
    <r>
      <rPr>
        <b/>
        <sz val="10"/>
        <color rgb="FF000000"/>
        <rFont val="Arial"/>
        <family val="2"/>
      </rPr>
      <t xml:space="preserve">Print the GP Summary </t>
    </r>
    <r>
      <rPr>
        <sz val="10"/>
        <color rgb="FF000000"/>
        <rFont val="Arial"/>
        <family val="2"/>
      </rPr>
      <t xml:space="preserve">before </t>
    </r>
    <r>
      <rPr>
        <b/>
        <sz val="10"/>
        <color rgb="FF000000"/>
        <rFont val="Arial"/>
        <family val="2"/>
      </rPr>
      <t>the GP Summary Update is sent irrespective</t>
    </r>
    <r>
      <rPr>
        <sz val="10"/>
        <color rgb="FF000000"/>
        <rFont val="Arial"/>
        <family val="2"/>
      </rPr>
      <t xml:space="preserve"> of whether the</t>
    </r>
    <r>
      <rPr>
        <b/>
        <sz val="10"/>
        <color rgb="FF000000"/>
        <rFont val="Arial"/>
        <family val="2"/>
      </rPr>
      <t xml:space="preserve"> GP Summary Switch </t>
    </r>
    <r>
      <rPr>
        <sz val="10"/>
        <color rgb="FF000000"/>
        <rFont val="Arial"/>
        <family val="2"/>
      </rPr>
      <t>is</t>
    </r>
    <r>
      <rPr>
        <b/>
        <sz val="10"/>
        <color rgb="FF000000"/>
        <rFont val="Arial"/>
        <family val="2"/>
      </rPr>
      <t xml:space="preserve"> ON or OFF
</t>
    </r>
    <r>
      <rPr>
        <sz val="10"/>
        <color rgb="FF000000"/>
        <rFont val="Arial"/>
        <family val="2"/>
      </rPr>
      <t xml:space="preserve">
The </t>
    </r>
    <r>
      <rPr>
        <b/>
        <sz val="10"/>
        <color rgb="FF000000"/>
        <rFont val="Arial"/>
        <family val="2"/>
      </rPr>
      <t>impact</t>
    </r>
    <r>
      <rPr>
        <sz val="10"/>
        <color rgb="FF000000"/>
        <rFont val="Arial"/>
        <family val="2"/>
      </rPr>
      <t xml:space="preserve"> is that the user is unable to </t>
    </r>
    <r>
      <rPr>
        <b/>
        <sz val="10"/>
        <color rgb="FF000000"/>
        <rFont val="Arial"/>
        <family val="2"/>
      </rPr>
      <t>print</t>
    </r>
    <r>
      <rPr>
        <sz val="10"/>
        <color rgb="FF000000"/>
        <rFont val="Arial"/>
        <family val="2"/>
      </rPr>
      <t xml:space="preserve"> the SCR before sending the GP Summary Update.</t>
    </r>
  </si>
  <si>
    <t>The system has not implemented the mechanism to print the GP Summary before sending a GP Summary Update
[3.4 Viewing and Printing GP Summaries &gt; GPS.47 Previewing and Printing GP Summaries]</t>
  </si>
  <si>
    <r>
      <rPr>
        <b/>
        <sz val="10"/>
        <color rgb="FF000000"/>
        <rFont val="Arial"/>
        <family val="2"/>
      </rPr>
      <t xml:space="preserve">a) </t>
    </r>
    <r>
      <rPr>
        <sz val="10"/>
        <color rgb="FF000000"/>
        <rFont val="Arial"/>
        <family val="2"/>
      </rPr>
      <t xml:space="preserve">Demonstrate that when the GP Summary Switch is </t>
    </r>
    <r>
      <rPr>
        <b/>
        <sz val="10"/>
        <color rgb="FF000000"/>
        <rFont val="Arial"/>
        <family val="2"/>
      </rPr>
      <t>ON</t>
    </r>
    <r>
      <rPr>
        <sz val="10"/>
        <color rgb="FF000000"/>
        <rFont val="Arial"/>
        <family val="2"/>
      </rPr>
      <t xml:space="preserve">  after the user has updated the SCR, the user is able to print the GP Summary before the GP Summary Update is sent.
</t>
    </r>
    <r>
      <rPr>
        <b/>
        <sz val="10"/>
        <color rgb="FF000000"/>
        <rFont val="Arial"/>
        <family val="2"/>
      </rPr>
      <t xml:space="preserve">b) </t>
    </r>
    <r>
      <rPr>
        <sz val="10"/>
        <color rgb="FF000000"/>
        <rFont val="Arial"/>
        <family val="2"/>
      </rPr>
      <t xml:space="preserve">Demonstrate that when the GP Summary Switch is </t>
    </r>
    <r>
      <rPr>
        <b/>
        <sz val="10"/>
        <color rgb="FF000000"/>
        <rFont val="Arial"/>
        <family val="2"/>
      </rPr>
      <t>OFF</t>
    </r>
    <r>
      <rPr>
        <sz val="10"/>
        <color rgb="FF000000"/>
        <rFont val="Arial"/>
        <family val="2"/>
      </rPr>
      <t xml:space="preserve">  after the user has updated the SCR, the user is able to print the GP Summary. 
and provide a walkthrough for the above a &amp; b based on the
1. Functionality is user friendly 
2. Data validation
</t>
    </r>
  </si>
  <si>
    <r>
      <rPr>
        <b/>
        <sz val="10"/>
        <color rgb="FF000000"/>
        <rFont val="Arial"/>
        <family val="2"/>
      </rPr>
      <t xml:space="preserve">a, b)
</t>
    </r>
    <r>
      <rPr>
        <sz val="10"/>
        <color rgb="FF000000"/>
        <rFont val="Arial"/>
        <family val="2"/>
      </rPr>
      <t>1. System Administrator with Appropriate permissions
1. Patient with Pending GP Summary Update to be sent</t>
    </r>
  </si>
  <si>
    <t>Preview-02</t>
  </si>
  <si>
    <t>NME-HSDID-104</t>
  </si>
  <si>
    <t>NME-SCR-104</t>
  </si>
  <si>
    <r>
      <rPr>
        <sz val="10"/>
        <color rgb="FF000000"/>
        <rFont val="Arial"/>
        <family val="2"/>
      </rPr>
      <t xml:space="preserve">There is a </t>
    </r>
    <r>
      <rPr>
        <b/>
        <sz val="10"/>
        <color rgb="FF000000"/>
        <rFont val="Arial"/>
        <family val="2"/>
      </rPr>
      <t>risk</t>
    </r>
    <r>
      <rPr>
        <sz val="10"/>
        <color rgb="FF000000"/>
        <rFont val="Arial"/>
        <family val="2"/>
      </rPr>
      <t xml:space="preserve"> that the user is not able to </t>
    </r>
    <r>
      <rPr>
        <b/>
        <sz val="10"/>
        <color rgb="FF000000"/>
        <rFont val="Arial"/>
        <family val="2"/>
      </rPr>
      <t xml:space="preserve">visually compare </t>
    </r>
    <r>
      <rPr>
        <sz val="10"/>
        <color rgb="FF000000"/>
        <rFont val="Arial"/>
        <family val="2"/>
      </rPr>
      <t xml:space="preserve">(e.g. display side-by-side) a </t>
    </r>
    <r>
      <rPr>
        <b/>
        <sz val="10"/>
        <color rgb="FF000000"/>
        <rFont val="Arial"/>
        <family val="2"/>
      </rPr>
      <t>patient's locally held GP Summary</t>
    </r>
    <r>
      <rPr>
        <sz val="10"/>
        <color rgb="FF000000"/>
        <rFont val="Arial"/>
        <family val="2"/>
      </rPr>
      <t xml:space="preserve"> against the </t>
    </r>
    <r>
      <rPr>
        <b/>
        <sz val="10"/>
        <color rgb="FF000000"/>
        <rFont val="Arial"/>
        <family val="2"/>
      </rPr>
      <t xml:space="preserve">GP summary on the Spine
</t>
    </r>
    <r>
      <rPr>
        <sz val="10"/>
        <color rgb="FF000000"/>
        <rFont val="Arial"/>
        <family val="2"/>
      </rPr>
      <t xml:space="preserve">
The </t>
    </r>
    <r>
      <rPr>
        <b/>
        <sz val="10"/>
        <color rgb="FF000000"/>
        <rFont val="Arial"/>
        <family val="2"/>
      </rPr>
      <t>impact</t>
    </r>
    <r>
      <rPr>
        <sz val="10"/>
        <color rgb="FF000000"/>
        <rFont val="Arial"/>
        <family val="2"/>
      </rPr>
      <t xml:space="preserve"> is that the user is unable to identify the latest changes.</t>
    </r>
  </si>
  <si>
    <t>The system has not implemented the mechanism to  highlight the changes in the appropriate manner
[3.4 Viewing and Printing GP Summaries &gt; GPS.169 Compare Preview With GP Summary on Spine]</t>
  </si>
  <si>
    <r>
      <rPr>
        <b/>
        <sz val="10"/>
        <color rgb="FF000000"/>
        <rFont val="Arial"/>
        <family val="2"/>
      </rPr>
      <t xml:space="preserve">a) </t>
    </r>
    <r>
      <rPr>
        <sz val="10"/>
        <color rgb="FF000000"/>
        <rFont val="Arial"/>
        <family val="2"/>
      </rPr>
      <t xml:space="preserve">Demonstrate that the user is able to visually compare (e.g. display side-by-side) a patient's locally held GP Summary against the GP summary on the Spine
</t>
    </r>
    <r>
      <rPr>
        <b/>
        <sz val="10"/>
        <color rgb="FF000000"/>
        <rFont val="Arial"/>
        <family val="2"/>
      </rPr>
      <t xml:space="preserve">b) </t>
    </r>
    <r>
      <rPr>
        <sz val="10"/>
        <color rgb="FF000000"/>
        <rFont val="Arial"/>
        <family val="2"/>
      </rPr>
      <t xml:space="preserve"> provide a walkthrough for the above based on the
1. Functionality is user friendly 
2. Data validation is working
</t>
    </r>
  </si>
  <si>
    <r>
      <rPr>
        <b/>
        <u/>
        <sz val="10"/>
        <color rgb="FF000000"/>
        <rFont val="Arial"/>
        <family val="2"/>
      </rPr>
      <t xml:space="preserve">Test Data:
</t>
    </r>
    <r>
      <rPr>
        <b/>
        <sz val="10"/>
        <color rgb="FF000000"/>
        <rFont val="Arial"/>
        <family val="2"/>
      </rPr>
      <t xml:space="preserve">
a, b) 
</t>
    </r>
    <r>
      <rPr>
        <sz val="10"/>
        <color rgb="FF000000"/>
        <rFont val="Arial"/>
        <family val="2"/>
      </rPr>
      <t>Patient record already having the non-core, core, included SCR Inclusion set Items, Marked SCR Exclusion Set Item for Inclusion in Spine
b) Same patient have multiple changes in local GP IT System for  non-core, core, included SCR Inclusion set Items, Marked SCR Exclusion Set Item for Inclusion</t>
    </r>
  </si>
  <si>
    <t>GPS.169 Compare Preview With GP Summary on Spine</t>
  </si>
  <si>
    <t>Preview-04</t>
  </si>
  <si>
    <t>NME-HSDID-105</t>
  </si>
  <si>
    <r>
      <rPr>
        <sz val="10"/>
        <color rgb="FF000000"/>
        <rFont val="Arial"/>
        <family val="2"/>
      </rPr>
      <t xml:space="preserve">There is a </t>
    </r>
    <r>
      <rPr>
        <b/>
        <sz val="10"/>
        <color rgb="FF000000"/>
        <rFont val="Arial"/>
        <family val="2"/>
      </rPr>
      <t>risk</t>
    </r>
    <r>
      <rPr>
        <sz val="10"/>
        <color rgb="FF000000"/>
        <rFont val="Arial"/>
        <family val="2"/>
      </rPr>
      <t xml:space="preserve"> that</t>
    </r>
    <r>
      <rPr>
        <b/>
        <sz val="10"/>
        <color rgb="FF000000"/>
        <rFont val="Arial"/>
        <family val="2"/>
      </rPr>
      <t xml:space="preserve"> GP Summary Presentation text</t>
    </r>
    <r>
      <rPr>
        <sz val="10"/>
        <color rgb="FF000000"/>
        <rFont val="Arial"/>
        <family val="2"/>
      </rPr>
      <t xml:space="preserve"> may be </t>
    </r>
    <r>
      <rPr>
        <b/>
        <sz val="10"/>
        <color rgb="FF000000"/>
        <rFont val="Arial"/>
        <family val="2"/>
      </rPr>
      <t>altered</t>
    </r>
    <r>
      <rPr>
        <sz val="10"/>
        <color rgb="FF000000"/>
        <rFont val="Arial"/>
        <family val="2"/>
      </rPr>
      <t xml:space="preserve"> in the</t>
    </r>
    <r>
      <rPr>
        <b/>
        <sz val="10"/>
        <color rgb="FF000000"/>
        <rFont val="Arial"/>
        <family val="2"/>
      </rPr>
      <t xml:space="preserve"> patient's SCR</t>
    </r>
    <r>
      <rPr>
        <sz val="10"/>
        <color rgb="FF000000"/>
        <rFont val="Arial"/>
        <family val="2"/>
      </rPr>
      <t xml:space="preserve"> when</t>
    </r>
    <r>
      <rPr>
        <b/>
        <sz val="10"/>
        <color rgb="FF000000"/>
        <rFont val="Arial"/>
        <family val="2"/>
      </rPr>
      <t xml:space="preserve"> rendered electronically</t>
    </r>
    <r>
      <rPr>
        <sz val="10"/>
        <color rgb="FF000000"/>
        <rFont val="Arial"/>
        <family val="2"/>
      </rPr>
      <t xml:space="preserve"> from the </t>
    </r>
    <r>
      <rPr>
        <b/>
        <sz val="10"/>
        <color rgb="FF000000"/>
        <rFont val="Arial"/>
        <family val="2"/>
      </rPr>
      <t xml:space="preserve">spine.
</t>
    </r>
    <r>
      <rPr>
        <sz val="10"/>
        <color rgb="FF000000"/>
        <rFont val="Arial"/>
        <family val="2"/>
      </rPr>
      <t xml:space="preserve">
The </t>
    </r>
    <r>
      <rPr>
        <b/>
        <sz val="10"/>
        <color rgb="FF000000"/>
        <rFont val="Arial"/>
        <family val="2"/>
      </rPr>
      <t>impact</t>
    </r>
    <r>
      <rPr>
        <sz val="10"/>
        <color rgb="FF000000"/>
        <rFont val="Arial"/>
        <family val="2"/>
      </rPr>
      <t xml:space="preserve"> is that there will be missing/misleading information in the patient's SCR which will affect the patient care adversely.</t>
    </r>
  </si>
  <si>
    <t>The system has not correctly implemented requirements for rendering of GP summaries
[3.4 Viewing and Printing GP Summaries &gt; GPS.169 Compare Preview With GP Summary on Spine]</t>
  </si>
  <si>
    <t xml:space="preserve">a) Provide evidence for the below scenarios for GP Summary Presentation text is not altered in the patient's SCR when rendered electronically from the spine.
Test scenarios:
1. test all the ways to connect
    i. spine web portal - SCR Private beta, SCRA
    ii. one-click functional
    iii. spine mini service(Optional) 
    iv. integrated view of Supplier.
Testing Req:
For each of the above i to iv scenarios, compare the local preview of the local GP Summary against the GP Summary rendered in the Viewing application ensuring that the Text is not altered in the Viewing application
b) Provide evidence that the NME connecting system displays - all of the allergies and adverse reactions information (allergies and adverse reactions to drugs, foods and substances and information about each of these), from the patient's SCR provided by the SCR FHIR API, have been included in the patient's SCR.
c) Provide evidence that the NME connecting system displays - all of the acute medications, discontinued repeat medications, repeat medications and repeat medications authorised but not yet issued, from the patient's SCR provided by the SCR FHIR API, have been included in the patient's SCR.
d) Provide evidence that the NME connecting system displays
      i) Acute medications included in the SCR displayed in the NME connecting system
     ii) Discontinued repeat medications included in the SCR displayed in the NME connecting system
    iii) Repeat medications included in the SCR displayed in the NME connecting system
    iv) Repeat medications (in the GP record where the patient is registered) that have been authorised but not yet issued (by the system), included in the SCR displayed in the NME connecting system. </t>
  </si>
  <si>
    <r>
      <rPr>
        <b/>
        <u/>
        <sz val="10"/>
        <color rgb="FF000000"/>
        <rFont val="Arial"/>
        <family val="2"/>
      </rPr>
      <t xml:space="preserve">Test Data:
</t>
    </r>
    <r>
      <rPr>
        <b/>
        <sz val="10"/>
        <color rgb="FF000000"/>
        <rFont val="Arial"/>
        <family val="2"/>
      </rPr>
      <t xml:space="preserve">
</t>
    </r>
    <r>
      <rPr>
        <sz val="10"/>
        <color rgb="FF000000"/>
        <rFont val="Arial"/>
        <family val="2"/>
      </rPr>
      <t>Patient record already having the non-core, core, included SCR Inclusion set Items, Marked SCR Exclusion Set Item for Inclusion, Marked SCR Inclusion Set Item for Exclusion in Spine</t>
    </r>
  </si>
  <si>
    <t>Test scenarios:
1. test in all the ways to connect
a. spine web portal - SCR Private beta, NCRS
b. NCRS Integration
c. spine mini service(Optional) 
d. integrated view for Supplier</t>
  </si>
  <si>
    <t>Note-Preview-08</t>
  </si>
  <si>
    <t>NME-HSDID-106</t>
  </si>
  <si>
    <t>NME-SCR-106</t>
  </si>
  <si>
    <r>
      <rPr>
        <sz val="10"/>
        <color rgb="FF000000"/>
        <rFont val="Arial"/>
        <family val="2"/>
      </rPr>
      <t xml:space="preserve">There is a </t>
    </r>
    <r>
      <rPr>
        <b/>
        <sz val="10"/>
        <color rgb="FF000000"/>
        <rFont val="Arial"/>
        <family val="2"/>
      </rPr>
      <t>risk</t>
    </r>
    <r>
      <rPr>
        <sz val="10"/>
        <color rgb="FF000000"/>
        <rFont val="Arial"/>
        <family val="2"/>
      </rPr>
      <t xml:space="preserve"> that the system</t>
    </r>
    <r>
      <rPr>
        <b/>
        <sz val="10"/>
        <color rgb="FF000000"/>
        <rFont val="Arial"/>
        <family val="2"/>
      </rPr>
      <t xml:space="preserve"> allows</t>
    </r>
    <r>
      <rPr>
        <sz val="10"/>
        <color rgb="FF000000"/>
        <rFont val="Arial"/>
        <family val="2"/>
      </rPr>
      <t xml:space="preserve"> the </t>
    </r>
    <r>
      <rPr>
        <b/>
        <sz val="10"/>
        <color rgb="FF000000"/>
        <rFont val="Arial"/>
        <family val="2"/>
      </rPr>
      <t xml:space="preserve">user </t>
    </r>
    <r>
      <rPr>
        <sz val="10"/>
        <color rgb="FF000000"/>
        <rFont val="Arial"/>
        <family val="2"/>
      </rPr>
      <t>to</t>
    </r>
    <r>
      <rPr>
        <b/>
        <sz val="10"/>
        <color rgb="FF000000"/>
        <rFont val="Arial"/>
        <family val="2"/>
      </rPr>
      <t xml:space="preserve"> view and print the GP Summary updates retrieved from the spine </t>
    </r>
    <r>
      <rPr>
        <sz val="10"/>
        <color rgb="FF000000"/>
        <rFont val="Arial"/>
        <family val="2"/>
      </rPr>
      <t xml:space="preserve">with the status </t>
    </r>
    <r>
      <rPr>
        <b/>
        <sz val="10"/>
        <color rgb="FF000000"/>
        <rFont val="Arial"/>
        <family val="2"/>
      </rPr>
      <t xml:space="preserve">"replaced" or "withdrawn" </t>
    </r>
    <r>
      <rPr>
        <sz val="10"/>
        <color rgb="FF000000"/>
        <rFont val="Arial"/>
        <family val="2"/>
      </rPr>
      <t>for</t>
    </r>
    <r>
      <rPr>
        <b/>
        <sz val="10"/>
        <color rgb="FF000000"/>
        <rFont val="Arial"/>
        <family val="2"/>
      </rPr>
      <t xml:space="preserve"> GMS registered patients.
</t>
    </r>
    <r>
      <rPr>
        <sz val="10"/>
        <color rgb="FF000000"/>
        <rFont val="Arial"/>
        <family val="2"/>
      </rPr>
      <t xml:space="preserve">
The </t>
    </r>
    <r>
      <rPr>
        <b/>
        <sz val="10"/>
        <color rgb="FF000000"/>
        <rFont val="Arial"/>
        <family val="2"/>
      </rPr>
      <t>impact</t>
    </r>
    <r>
      <rPr>
        <sz val="10"/>
        <color rgb="FF000000"/>
        <rFont val="Arial"/>
        <family val="2"/>
      </rPr>
      <t xml:space="preserve"> is that the patient's information which are no longer in use are shared.</t>
    </r>
  </si>
  <si>
    <t>The system has not correctly implemented requirements for viewing and printing GP summaries
[3.4 Viewing and Printing GP Summaries &gt; GPS.209 Viewing and Printing GP Summaries]</t>
  </si>
  <si>
    <r>
      <rPr>
        <b/>
        <sz val="10"/>
        <color rgb="FF000000"/>
        <rFont val="Arial"/>
        <family val="2"/>
      </rPr>
      <t>a)</t>
    </r>
    <r>
      <rPr>
        <sz val="10"/>
        <color rgb="FF000000"/>
        <rFont val="Arial"/>
        <family val="2"/>
      </rPr>
      <t xml:space="preserve"> Demonstrate that the system doesn’t allow the user to view and print the GP Summary updates retrieved from the spine with the status "</t>
    </r>
    <r>
      <rPr>
        <b/>
        <sz val="10"/>
        <color rgb="FF000000"/>
        <rFont val="Arial"/>
        <family val="2"/>
      </rPr>
      <t>replaced</t>
    </r>
    <r>
      <rPr>
        <sz val="10"/>
        <color rgb="FF000000"/>
        <rFont val="Arial"/>
        <family val="2"/>
      </rPr>
      <t xml:space="preserve">" for GMS registered patients.
</t>
    </r>
    <r>
      <rPr>
        <b/>
        <sz val="10"/>
        <color rgb="FF000000"/>
        <rFont val="Arial"/>
        <family val="2"/>
      </rPr>
      <t>b)</t>
    </r>
    <r>
      <rPr>
        <sz val="10"/>
        <color rgb="FF000000"/>
        <rFont val="Arial"/>
        <family val="2"/>
      </rPr>
      <t xml:space="preserve"> Provide evidence that the system doesn’t allow the user to view and print the GP Summary updates retrieved from the spine with the status "</t>
    </r>
    <r>
      <rPr>
        <b/>
        <sz val="10"/>
        <color rgb="FF000000"/>
        <rFont val="Arial"/>
        <family val="2"/>
      </rPr>
      <t>withdrawn</t>
    </r>
    <r>
      <rPr>
        <sz val="10"/>
        <color rgb="FF000000"/>
        <rFont val="Arial"/>
        <family val="2"/>
      </rPr>
      <t>" for GMS registered patients.</t>
    </r>
  </si>
  <si>
    <r>
      <rPr>
        <b/>
        <u/>
        <sz val="10"/>
        <color rgb="FF000000"/>
        <rFont val="Arial"/>
        <family val="2"/>
      </rPr>
      <t xml:space="preserve">Test data:
</t>
    </r>
    <r>
      <rPr>
        <b/>
        <sz val="10"/>
        <color rgb="FF000000"/>
        <rFont val="Arial"/>
        <family val="2"/>
      </rPr>
      <t xml:space="preserve">
a) 
</t>
    </r>
    <r>
      <rPr>
        <sz val="10"/>
        <color rgb="FF000000"/>
        <rFont val="Arial"/>
        <family val="2"/>
      </rPr>
      <t xml:space="preserve">1. Make an update to the patient's core item -&gt; send to GP Summary update
2. again make an update to the same patient's core or any item -&gt; send to GP Summary update
3. view the patient's  GP Summary on the spine and ensure that the 2nd update is displayed on the SCR
</t>
    </r>
    <r>
      <rPr>
        <b/>
        <sz val="10"/>
        <color rgb="FF000000"/>
        <rFont val="Arial"/>
        <family val="2"/>
      </rPr>
      <t xml:space="preserve">b) 
</t>
    </r>
    <r>
      <rPr>
        <sz val="10"/>
        <color rgb="FF000000"/>
        <rFont val="Arial"/>
        <family val="2"/>
      </rPr>
      <t>Take a patient's status as Withdrawn(created using an incumbent system)
1. Register the patient as Non-GMS on the NME system
2. view the patient's  SCR on the spine and ensure that no SCR is present to view(Not Blank SCR)</t>
    </r>
  </si>
  <si>
    <t xml:space="preserve">Test scenarios:
Info from Spine, 
</t>
  </si>
  <si>
    <t>GPS.209 Viewing and Printing GP Summaries</t>
  </si>
  <si>
    <t>Preview-07</t>
  </si>
  <si>
    <t>NME-HSDID-107</t>
  </si>
  <si>
    <t>NME-SCR-107</t>
  </si>
  <si>
    <r>
      <rPr>
        <sz val="10"/>
        <color rgb="FF000000"/>
        <rFont val="Arial"/>
        <family val="2"/>
      </rPr>
      <t xml:space="preserve">There is a </t>
    </r>
    <r>
      <rPr>
        <b/>
        <sz val="10"/>
        <color rgb="FF000000"/>
        <rFont val="Arial"/>
        <family val="2"/>
      </rPr>
      <t>risk</t>
    </r>
    <r>
      <rPr>
        <sz val="10"/>
        <color rgb="FF000000"/>
        <rFont val="Arial"/>
        <family val="2"/>
      </rPr>
      <t xml:space="preserve"> that user is not able to print a copy of the patient's SCR in a</t>
    </r>
    <r>
      <rPr>
        <b/>
        <sz val="10"/>
        <color rgb="FF000000"/>
        <rFont val="Arial"/>
        <family val="2"/>
      </rPr>
      <t xml:space="preserve"> readable </t>
    </r>
    <r>
      <rPr>
        <sz val="10"/>
        <color rgb="FF000000"/>
        <rFont val="Arial"/>
        <family val="2"/>
      </rPr>
      <t>format
The impact is that the user is not able to get the desired information from the SCR and may have adverse effect in the patient care</t>
    </r>
  </si>
  <si>
    <t>The system has not correctly implemented the requirements for the SCR Viewing Requirements
[SCR Viewing Requirements 5.0 draft - Non GMS Patients Only &gt; 2.5.	Rendering the Summary Care Record]</t>
  </si>
  <si>
    <r>
      <rPr>
        <b/>
        <sz val="10"/>
        <rFont val="Arial"/>
        <family val="2"/>
      </rPr>
      <t xml:space="preserve">a) </t>
    </r>
    <r>
      <rPr>
        <sz val="10"/>
        <rFont val="Arial"/>
        <family val="2"/>
      </rPr>
      <t>Provide evidence that the user is able to print a copy of the patient's SCR in a readable format</t>
    </r>
  </si>
  <si>
    <r>
      <rPr>
        <b/>
        <u/>
        <sz val="10"/>
        <color rgb="FF000000"/>
        <rFont val="Arial"/>
        <family val="2"/>
      </rPr>
      <t xml:space="preserve">Test data:
</t>
    </r>
    <r>
      <rPr>
        <b/>
        <sz val="10"/>
        <color rgb="FF000000"/>
        <rFont val="Arial"/>
        <family val="2"/>
      </rPr>
      <t xml:space="preserve">
</t>
    </r>
    <r>
      <rPr>
        <sz val="10"/>
        <color rgb="FF000000"/>
        <rFont val="Arial"/>
        <family val="2"/>
      </rPr>
      <t>1. System admin with appropriate local permissions
2. Patients who consented to have SCR with maximum details added to 23 care data items with each item, with at least 5 rows</t>
    </r>
  </si>
  <si>
    <t>SCR Viewing Requirements 5.0 draft - Non GMS Patients Only</t>
  </si>
  <si>
    <t>2.5.	Rendering the Summary Care Record</t>
  </si>
  <si>
    <t>SCRView-39</t>
  </si>
  <si>
    <t>NME-HSDID-211</t>
  </si>
  <si>
    <r>
      <rPr>
        <sz val="10"/>
        <color rgb="FF000000"/>
        <rFont val="Arial"/>
        <family val="2"/>
      </rPr>
      <t>There is a risk that the</t>
    </r>
    <r>
      <rPr>
        <b/>
        <sz val="10"/>
        <color rgb="FF000000"/>
        <rFont val="Arial"/>
        <family val="2"/>
      </rPr>
      <t xml:space="preserve"> Patient's SCR</t>
    </r>
    <r>
      <rPr>
        <sz val="10"/>
        <color rgb="FF000000"/>
        <rFont val="Arial"/>
        <family val="2"/>
      </rPr>
      <t xml:space="preserve"> viewed at </t>
    </r>
    <r>
      <rPr>
        <b/>
        <sz val="10"/>
        <color rgb="FF000000"/>
        <rFont val="Arial"/>
        <family val="2"/>
      </rPr>
      <t>any point in time</t>
    </r>
    <r>
      <rPr>
        <sz val="10"/>
        <color rgb="FF000000"/>
        <rFont val="Arial"/>
        <family val="2"/>
      </rPr>
      <t xml:space="preserve"> has </t>
    </r>
    <r>
      <rPr>
        <b/>
        <sz val="10"/>
        <color rgb="FF000000"/>
        <rFont val="Arial"/>
        <family val="2"/>
      </rPr>
      <t xml:space="preserve">malformed data </t>
    </r>
    <r>
      <rPr>
        <sz val="10"/>
        <color rgb="FF000000"/>
        <rFont val="Arial"/>
        <family val="2"/>
      </rPr>
      <t xml:space="preserve">such that
01. </t>
    </r>
    <r>
      <rPr>
        <b/>
        <sz val="10"/>
        <color rgb="FF000000"/>
        <rFont val="Arial"/>
        <family val="2"/>
      </rPr>
      <t>Data</t>
    </r>
    <r>
      <rPr>
        <sz val="10"/>
        <color rgb="FF000000"/>
        <rFont val="Arial"/>
        <family val="2"/>
      </rPr>
      <t xml:space="preserve"> expected under </t>
    </r>
    <r>
      <rPr>
        <b/>
        <sz val="10"/>
        <color rgb="FF000000"/>
        <rFont val="Arial"/>
        <family val="2"/>
      </rPr>
      <t>Multiple headers</t>
    </r>
    <r>
      <rPr>
        <sz val="10"/>
        <color rgb="FF000000"/>
        <rFont val="Arial"/>
        <family val="2"/>
      </rPr>
      <t xml:space="preserve"> are </t>
    </r>
    <r>
      <rPr>
        <b/>
        <sz val="10"/>
        <color rgb="FF000000"/>
        <rFont val="Arial"/>
        <family val="2"/>
      </rPr>
      <t>merged</t>
    </r>
    <r>
      <rPr>
        <sz val="10"/>
        <color rgb="FF000000"/>
        <rFont val="Arial"/>
        <family val="2"/>
      </rPr>
      <t xml:space="preserve"> </t>
    </r>
    <r>
      <rPr>
        <b/>
        <sz val="10"/>
        <color rgb="FF000000"/>
        <rFont val="Arial"/>
        <family val="2"/>
      </rPr>
      <t>under</t>
    </r>
    <r>
      <rPr>
        <sz val="10"/>
        <color rgb="FF000000"/>
        <rFont val="Arial"/>
        <family val="2"/>
      </rPr>
      <t xml:space="preserve"> one </t>
    </r>
    <r>
      <rPr>
        <b/>
        <sz val="10"/>
        <color rgb="FF000000"/>
        <rFont val="Arial"/>
        <family val="2"/>
      </rPr>
      <t>header</t>
    </r>
    <r>
      <rPr>
        <sz val="10"/>
        <color rgb="FF000000"/>
        <rFont val="Arial"/>
        <family val="2"/>
      </rPr>
      <t xml:space="preserve">(for example: Records from </t>
    </r>
    <r>
      <rPr>
        <b/>
        <sz val="10"/>
        <color rgb="FF000000"/>
        <rFont val="Arial"/>
        <family val="2"/>
      </rPr>
      <t>Acute Medications, and Current Repeat Medications</t>
    </r>
    <r>
      <rPr>
        <sz val="10"/>
        <color rgb="FF000000"/>
        <rFont val="Arial"/>
        <family val="2"/>
      </rPr>
      <t xml:space="preserve"> are merged under</t>
    </r>
    <r>
      <rPr>
        <b/>
        <sz val="10"/>
        <color rgb="FF000000"/>
        <rFont val="Arial"/>
        <family val="2"/>
      </rPr>
      <t xml:space="preserve"> Acute Medications</t>
    </r>
    <r>
      <rPr>
        <sz val="10"/>
        <color rgb="FF000000"/>
        <rFont val="Arial"/>
        <family val="2"/>
      </rPr>
      <t xml:space="preserve"> Header)
02.</t>
    </r>
    <r>
      <rPr>
        <b/>
        <sz val="10"/>
        <color rgb="FF000000"/>
        <rFont val="Arial"/>
        <family val="2"/>
      </rPr>
      <t xml:space="preserve"> Section </t>
    </r>
    <r>
      <rPr>
        <sz val="10"/>
        <color rgb="FF000000"/>
        <rFont val="Arial"/>
        <family val="2"/>
      </rPr>
      <t>and</t>
    </r>
    <r>
      <rPr>
        <b/>
        <sz val="10"/>
        <color rgb="FF000000"/>
        <rFont val="Arial"/>
        <family val="2"/>
      </rPr>
      <t xml:space="preserve"> subsection breaks/identifiers are not preserved
03. missing or malformed header or column title information for or within each CRE section.
</t>
    </r>
    <r>
      <rPr>
        <sz val="10"/>
        <color rgb="FF000000"/>
        <rFont val="Arial"/>
        <family val="2"/>
      </rPr>
      <t xml:space="preserve">
The impact is that the</t>
    </r>
    <r>
      <rPr>
        <b/>
        <sz val="10"/>
        <color rgb="FF000000"/>
        <rFont val="Arial"/>
        <family val="2"/>
      </rPr>
      <t xml:space="preserve"> future treatment</t>
    </r>
    <r>
      <rPr>
        <sz val="10"/>
        <color rgb="FF000000"/>
        <rFont val="Arial"/>
        <family val="2"/>
      </rPr>
      <t xml:space="preserve"> of the </t>
    </r>
    <r>
      <rPr>
        <b/>
        <sz val="10"/>
        <color rgb="FF000000"/>
        <rFont val="Arial"/>
        <family val="2"/>
      </rPr>
      <t>patient</t>
    </r>
    <r>
      <rPr>
        <sz val="10"/>
        <color rgb="FF000000"/>
        <rFont val="Arial"/>
        <family val="2"/>
      </rPr>
      <t xml:space="preserve"> is affected </t>
    </r>
    <r>
      <rPr>
        <b/>
        <sz val="10"/>
        <color rgb="FF000000"/>
        <rFont val="Arial"/>
        <family val="2"/>
      </rPr>
      <t>adversely</t>
    </r>
    <r>
      <rPr>
        <sz val="10"/>
        <color rgb="FF000000"/>
        <rFont val="Arial"/>
        <family val="2"/>
      </rPr>
      <t xml:space="preserve"> due to</t>
    </r>
    <r>
      <rPr>
        <b/>
        <sz val="10"/>
        <color rgb="FF000000"/>
        <rFont val="Arial"/>
        <family val="2"/>
      </rPr>
      <t xml:space="preserve"> misleading data in SCR</t>
    </r>
  </si>
  <si>
    <t>The system has not correctly implemented requirements for viewing and printing GP summaries
[SCR Viewing Requirements 5.0 draft - Non GMS Patients Only &gt; Hazard Log]</t>
  </si>
  <si>
    <r>
      <rPr>
        <sz val="10"/>
        <color rgb="FF000000"/>
        <rFont val="Arial"/>
        <family val="2"/>
      </rPr>
      <t>Demonstrate that the Patient's SCR viewed at any point in time doesn't have malformed data such that
01. Data expected under</t>
    </r>
    <r>
      <rPr>
        <b/>
        <sz val="10"/>
        <color rgb="FF000000"/>
        <rFont val="Arial"/>
        <family val="2"/>
      </rPr>
      <t xml:space="preserve"> Multiple CRE headers</t>
    </r>
    <r>
      <rPr>
        <sz val="10"/>
        <color rgb="FF000000"/>
        <rFont val="Arial"/>
        <family val="2"/>
      </rPr>
      <t xml:space="preserve"> are </t>
    </r>
    <r>
      <rPr>
        <b/>
        <sz val="10"/>
        <color rgb="FF000000"/>
        <rFont val="Arial"/>
        <family val="2"/>
      </rPr>
      <t>not</t>
    </r>
    <r>
      <rPr>
        <sz val="10"/>
        <color rgb="FF000000"/>
        <rFont val="Arial"/>
        <family val="2"/>
      </rPr>
      <t xml:space="preserve"> merged under one header(for example: Records from</t>
    </r>
    <r>
      <rPr>
        <b/>
        <sz val="10"/>
        <color rgb="FF000000"/>
        <rFont val="Arial"/>
        <family val="2"/>
      </rPr>
      <t xml:space="preserve"> Acute Medications</t>
    </r>
    <r>
      <rPr>
        <sz val="10"/>
        <color rgb="FF000000"/>
        <rFont val="Arial"/>
        <family val="2"/>
      </rPr>
      <t xml:space="preserve"> and </t>
    </r>
    <r>
      <rPr>
        <b/>
        <sz val="10"/>
        <color rgb="FF000000"/>
        <rFont val="Arial"/>
        <family val="2"/>
      </rPr>
      <t>Current Repeat Medications</t>
    </r>
    <r>
      <rPr>
        <sz val="10"/>
        <color rgb="FF000000"/>
        <rFont val="Arial"/>
        <family val="2"/>
      </rPr>
      <t xml:space="preserve"> are </t>
    </r>
    <r>
      <rPr>
        <b/>
        <sz val="10"/>
        <color rgb="FF000000"/>
        <rFont val="Arial"/>
        <family val="2"/>
      </rPr>
      <t>not</t>
    </r>
    <r>
      <rPr>
        <sz val="10"/>
        <color rgb="FF000000"/>
        <rFont val="Arial"/>
        <family val="2"/>
      </rPr>
      <t xml:space="preserve"> merged under </t>
    </r>
    <r>
      <rPr>
        <b/>
        <sz val="10"/>
        <color rgb="FF000000"/>
        <rFont val="Arial"/>
        <family val="2"/>
      </rPr>
      <t>Acute Medications Header</t>
    </r>
    <r>
      <rPr>
        <sz val="10"/>
        <color rgb="FF000000"/>
        <rFont val="Arial"/>
        <family val="2"/>
      </rPr>
      <t xml:space="preserve">)
02. </t>
    </r>
    <r>
      <rPr>
        <b/>
        <sz val="10"/>
        <color rgb="FF000000"/>
        <rFont val="Arial"/>
        <family val="2"/>
      </rPr>
      <t>Section</t>
    </r>
    <r>
      <rPr>
        <sz val="10"/>
        <color rgb="FF000000"/>
        <rFont val="Arial"/>
        <family val="2"/>
      </rPr>
      <t xml:space="preserve"> and </t>
    </r>
    <r>
      <rPr>
        <b/>
        <sz val="10"/>
        <color rgb="FF000000"/>
        <rFont val="Arial"/>
        <family val="2"/>
      </rPr>
      <t>subsection</t>
    </r>
    <r>
      <rPr>
        <sz val="10"/>
        <color rgb="FF000000"/>
        <rFont val="Arial"/>
        <family val="2"/>
      </rPr>
      <t xml:space="preserve"> breaks/identifiers are preserved
03. </t>
    </r>
    <r>
      <rPr>
        <b/>
        <sz val="10"/>
        <color rgb="FF000000"/>
        <rFont val="Arial"/>
        <family val="2"/>
      </rPr>
      <t>missing or malformed header</t>
    </r>
    <r>
      <rPr>
        <sz val="10"/>
        <color rgb="FF000000"/>
        <rFont val="Arial"/>
        <family val="2"/>
      </rPr>
      <t xml:space="preserve"> or column title information for or within each </t>
    </r>
    <r>
      <rPr>
        <b/>
        <sz val="10"/>
        <color rgb="FF000000"/>
        <rFont val="Arial"/>
        <family val="2"/>
      </rPr>
      <t>CRE section.</t>
    </r>
  </si>
  <si>
    <r>
      <rPr>
        <b/>
        <u/>
        <sz val="10"/>
        <color rgb="FF000000"/>
        <rFont val="Arial"/>
        <family val="2"/>
      </rPr>
      <t xml:space="preserve">Test data:
</t>
    </r>
    <r>
      <rPr>
        <sz val="10"/>
        <color rgb="FF000000"/>
        <rFont val="Arial"/>
        <family val="2"/>
      </rPr>
      <t xml:space="preserve">
23 CREs, with at least each having 5 items with different dates - Today, yesterday, last week, last month, 3 months ago, 6 months ago, 9 months ago, 11 months ago, = 12 months, 13 months (Covid), 2 Years(for Other CRE Heading - any item in SCR Inclusion Set) and containing the special characters in SCR</t>
    </r>
  </si>
  <si>
    <t>Hazard Log</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</si>
  <si>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NME connecting system</t>
    </r>
    <r>
      <rPr>
        <sz val="10"/>
        <color rgb="FF000000"/>
        <rFont val="Arial"/>
        <family val="2"/>
      </rPr>
      <t xml:space="preserve"> consumes the </t>
    </r>
    <r>
      <rPr>
        <b/>
        <sz val="10"/>
        <color rgb="FF000000"/>
        <rFont val="Arial"/>
        <family val="2"/>
      </rPr>
      <t>SCR</t>
    </r>
    <r>
      <rPr>
        <sz val="10"/>
        <color rgb="FF000000"/>
        <rFont val="Arial"/>
        <family val="2"/>
      </rPr>
      <t xml:space="preserve"> in a way that is</t>
    </r>
    <r>
      <rPr>
        <b/>
        <sz val="10"/>
        <color rgb="FF000000"/>
        <rFont val="Arial"/>
        <family val="2"/>
      </rPr>
      <t xml:space="preserve"> not consistent with / does not result </t>
    </r>
    <r>
      <rPr>
        <sz val="10"/>
        <color rgb="FF000000"/>
        <rFont val="Arial"/>
        <family val="2"/>
      </rPr>
      <t xml:space="preserve">in </t>
    </r>
    <r>
      <rPr>
        <b/>
        <sz val="10"/>
        <color rgb="FF000000"/>
        <rFont val="Arial"/>
        <family val="2"/>
      </rPr>
      <t>rendering</t>
    </r>
    <r>
      <rPr>
        <sz val="10"/>
        <color rgb="FF000000"/>
        <rFont val="Arial"/>
        <family val="2"/>
      </rPr>
      <t xml:space="preserve"> as defined in the</t>
    </r>
    <r>
      <rPr>
        <b/>
        <sz val="10"/>
        <color rgb="FF000000"/>
        <rFont val="Arial"/>
        <family val="2"/>
      </rPr>
      <t xml:space="preserve"> GP Summary Presentation Text Specification Refactored for SCR FHIR API </t>
    </r>
    <r>
      <rPr>
        <sz val="10"/>
        <color rgb="FF000000"/>
        <rFont val="Arial"/>
        <family val="2"/>
      </rPr>
      <t xml:space="preserve">and </t>
    </r>
    <r>
      <rPr>
        <b/>
        <sz val="10"/>
        <color rgb="FF000000"/>
        <rFont val="Arial"/>
        <family val="2"/>
      </rPr>
      <t>SCR FHIR API Technical Specification for the GP Summary XHTML.</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future treatment </t>
    </r>
    <r>
      <rPr>
        <sz val="10"/>
        <color rgb="FF000000"/>
        <rFont val="Arial"/>
        <family val="2"/>
      </rPr>
      <t xml:space="preserve">of the </t>
    </r>
    <r>
      <rPr>
        <b/>
        <sz val="10"/>
        <color rgb="FF000000"/>
        <rFont val="Arial"/>
        <family val="2"/>
      </rPr>
      <t>patient</t>
    </r>
    <r>
      <rPr>
        <sz val="10"/>
        <color rgb="FF000000"/>
        <rFont val="Arial"/>
        <family val="2"/>
      </rPr>
      <t xml:space="preserve"> is </t>
    </r>
    <r>
      <rPr>
        <b/>
        <sz val="10"/>
        <color rgb="FF000000"/>
        <rFont val="Arial"/>
        <family val="2"/>
      </rPr>
      <t>affected</t>
    </r>
    <r>
      <rPr>
        <sz val="10"/>
        <color rgb="FF000000"/>
        <rFont val="Arial"/>
        <family val="2"/>
      </rPr>
      <t xml:space="preserve"> adversely due to </t>
    </r>
    <r>
      <rPr>
        <b/>
        <sz val="10"/>
        <color rgb="FF000000"/>
        <rFont val="Arial"/>
        <family val="2"/>
      </rPr>
      <t xml:space="preserve">misleading data in SCR and </t>
    </r>
    <r>
      <rPr>
        <sz val="10"/>
        <color rgb="FF000000"/>
        <rFont val="Arial"/>
        <family val="2"/>
      </rPr>
      <t>the SCR may not contain missing information or contain malformed information or SCR may not be available.</t>
    </r>
  </si>
  <si>
    <r>
      <rPr>
        <b/>
        <sz val="10"/>
        <color rgb="FF000000"/>
        <rFont val="Arial"/>
        <family val="2"/>
      </rPr>
      <t>a)</t>
    </r>
    <r>
      <rPr>
        <sz val="10"/>
        <color rgb="FF000000"/>
        <rFont val="Arial"/>
        <family val="2"/>
      </rPr>
      <t xml:space="preserve"> Demonstrate that </t>
    </r>
    <r>
      <rPr>
        <b/>
        <sz val="10"/>
        <color rgb="FF000000"/>
        <rFont val="Arial"/>
        <family val="2"/>
      </rPr>
      <t>all of the data elements within the GP Summary message</t>
    </r>
    <r>
      <rPr>
        <sz val="10"/>
        <color rgb="FF000000"/>
        <rFont val="Arial"/>
        <family val="2"/>
      </rPr>
      <t xml:space="preserve"> are displayed to the </t>
    </r>
    <r>
      <rPr>
        <b/>
        <sz val="10"/>
        <color rgb="FF000000"/>
        <rFont val="Arial"/>
        <family val="2"/>
      </rPr>
      <t>NME connecting system user</t>
    </r>
    <r>
      <rPr>
        <sz val="10"/>
        <color rgb="FF000000"/>
        <rFont val="Arial"/>
        <family val="2"/>
      </rPr>
      <t xml:space="preserve"> as per the </t>
    </r>
    <r>
      <rPr>
        <b/>
        <sz val="10"/>
        <color rgb="FF000000"/>
        <rFont val="Arial"/>
        <family val="2"/>
      </rPr>
      <t>Presentation Text Specification</t>
    </r>
    <r>
      <rPr>
        <sz val="10"/>
        <color rgb="FF000000"/>
        <rFont val="Arial"/>
        <family val="2"/>
      </rPr>
      <t xml:space="preserve">.
</t>
    </r>
    <r>
      <rPr>
        <b/>
        <sz val="10"/>
        <color rgb="FF000000"/>
        <rFont val="Arial"/>
        <family val="2"/>
      </rPr>
      <t>b) Provide evidence that all of the data elements within the GP Summary message</t>
    </r>
    <r>
      <rPr>
        <sz val="10"/>
        <color rgb="FF000000"/>
        <rFont val="Arial"/>
        <family val="2"/>
      </rPr>
      <t xml:space="preserve"> are displayed as per the </t>
    </r>
    <r>
      <rPr>
        <b/>
        <sz val="10"/>
        <color rgb="FF000000"/>
        <rFont val="Arial"/>
        <family val="2"/>
      </rPr>
      <t>syntax rules</t>
    </r>
    <r>
      <rPr>
        <sz val="10"/>
        <color rgb="FF000000"/>
        <rFont val="Arial"/>
        <family val="2"/>
      </rPr>
      <t xml:space="preserve"> specified within the</t>
    </r>
    <r>
      <rPr>
        <b/>
        <sz val="10"/>
        <color rgb="FF000000"/>
        <rFont val="Arial"/>
        <family val="2"/>
      </rPr>
      <t xml:space="preserve"> SCR FHIR API Technical Specification for the GP Summary XHTML. </t>
    </r>
  </si>
  <si>
    <t>Test data:
a, b: 
1. Incumbent SCR(23 CREs, with at least each having 5 items with different dates of Today, yesterday, last week, last month, 3 months ago, 6 months ago, 9 months ago, 11 months ago, = 12 months, 13 months (Covid), 2 Years(for Other CRE Heading - any item in SCR Inclusion Set) and containing the special characters in SCR)
2. Supplier SCR(23 CREs, with at least each having 5 items with different dates of Today, yesterday, last week, last month, 3 months ago, 6 months ago, 9 months ago, 11 months ago, = 12 months, 13 months (Covid), 2 Years(for Other CRE Heading - any item in SCR Inclusion Set) and containing the special characters in SCR)
Other input data:
Enter an acute/repeat medication or allergy with a missing/blank date (--/--/--)</t>
  </si>
  <si>
    <t>NME-SCR-108</t>
  </si>
  <si>
    <t>Viewing and Printing GP Summaries
Non-Functional</t>
  </si>
  <si>
    <r>
      <rPr>
        <sz val="10"/>
        <color rgb="FF000000"/>
        <rFont val="Arial"/>
        <family val="2"/>
      </rPr>
      <t xml:space="preserve">There is a </t>
    </r>
    <r>
      <rPr>
        <b/>
        <sz val="10"/>
        <color rgb="FF000000"/>
        <rFont val="Arial"/>
        <family val="2"/>
      </rPr>
      <t>risk</t>
    </r>
    <r>
      <rPr>
        <sz val="10"/>
        <color rgb="FF000000"/>
        <rFont val="Arial"/>
        <family val="2"/>
      </rPr>
      <t xml:space="preserve"> that </t>
    </r>
    <r>
      <rPr>
        <b/>
        <sz val="10"/>
        <color rgb="FF000000"/>
        <rFont val="Arial"/>
        <family val="2"/>
      </rPr>
      <t>end-users</t>
    </r>
    <r>
      <rPr>
        <sz val="10"/>
        <color rgb="FF000000"/>
        <rFont val="Arial"/>
        <family val="2"/>
      </rPr>
      <t xml:space="preserve"> experience '</t>
    </r>
    <r>
      <rPr>
        <b/>
        <sz val="10"/>
        <color rgb="FF000000"/>
        <rFont val="Arial"/>
        <family val="2"/>
      </rPr>
      <t xml:space="preserve">performance issues' </t>
    </r>
    <r>
      <rPr>
        <sz val="10"/>
        <color rgb="FF000000"/>
        <rFont val="Arial"/>
        <family val="2"/>
      </rPr>
      <t xml:space="preserve">while </t>
    </r>
    <r>
      <rPr>
        <b/>
        <sz val="10"/>
        <color rgb="FF000000"/>
        <rFont val="Arial"/>
        <family val="2"/>
      </rPr>
      <t>viewing</t>
    </r>
    <r>
      <rPr>
        <sz val="10"/>
        <color rgb="FF000000"/>
        <rFont val="Arial"/>
        <family val="2"/>
      </rPr>
      <t xml:space="preserve"> GP Summaries
The </t>
    </r>
    <r>
      <rPr>
        <b/>
        <sz val="10"/>
        <color rgb="FF000000"/>
        <rFont val="Arial"/>
        <family val="2"/>
      </rPr>
      <t>impact</t>
    </r>
    <r>
      <rPr>
        <sz val="10"/>
        <color rgb="FF000000"/>
        <rFont val="Arial"/>
        <family val="2"/>
      </rPr>
      <t xml:space="preserve"> is that the end-user not able to view the required information and system could be unusable.</t>
    </r>
  </si>
  <si>
    <t>Performance issues with the system (e.g. not sized correctly, bad coding)
[3.4 Viewing and Printing GP Summaries &gt; General]</t>
  </si>
  <si>
    <r>
      <rPr>
        <sz val="10"/>
        <color rgb="FF000000"/>
        <rFont val="Arial"/>
        <family val="2"/>
      </rPr>
      <t xml:space="preserve">a) Provide evidence that the end-users don’t experience 'performance issues' while viewing GP Summaries
</t>
    </r>
    <r>
      <rPr>
        <b/>
        <sz val="10"/>
        <color rgb="FF000000"/>
        <rFont val="Arial"/>
        <family val="2"/>
      </rPr>
      <t xml:space="preserve">Testing Hints:
</t>
    </r>
    <r>
      <rPr>
        <sz val="10"/>
        <color rgb="FF000000"/>
        <rFont val="Arial"/>
        <family val="2"/>
      </rPr>
      <t>1. Evidence could be sought from Supplier that the system behaves gracefully when there is an unreasonable delay, which I believe is for their UX design to determine.
2. SCR performance tests have used 3.2 seconds as the average response time for SCR API. We can potentially use that as a guideline.</t>
    </r>
  </si>
  <si>
    <r>
      <rPr>
        <b/>
        <u/>
        <sz val="10"/>
        <color rgb="FF000000"/>
        <rFont val="Arial"/>
        <family val="2"/>
      </rPr>
      <t xml:space="preserve">Test Data:
</t>
    </r>
    <r>
      <rPr>
        <b/>
        <sz val="10"/>
        <color rgb="FF000000"/>
        <rFont val="Arial"/>
        <family val="2"/>
      </rPr>
      <t xml:space="preserve">
</t>
    </r>
    <r>
      <rPr>
        <sz val="10"/>
        <color rgb="FF000000"/>
        <rFont val="Arial"/>
        <family val="2"/>
      </rPr>
      <t>Patient record already having the SCR with the following items - 
non-core, core, included SCR Inclusion set Items, Marked SCR Exclusion Set Item for Inclusion, Marked SCR Inclusion Set Item for Exclusion</t>
    </r>
  </si>
  <si>
    <t xml:space="preserve">Test Hints:(TA - 7th Jul 2022): SCR performance tests have used 3.2 seconds as the average response time for SCR API. We can potentially use that as a guideline.
</t>
  </si>
  <si>
    <t>Note-Preview-09</t>
  </si>
  <si>
    <t>NME-HSDID-108</t>
  </si>
  <si>
    <t>NME-SCR-109</t>
  </si>
  <si>
    <t>Sending GP Summary updates</t>
  </si>
  <si>
    <r>
      <rPr>
        <sz val="10"/>
        <color rgb="FF000000"/>
        <rFont val="Arial"/>
        <family val="2"/>
      </rPr>
      <t xml:space="preserve">There is a </t>
    </r>
    <r>
      <rPr>
        <b/>
        <sz val="10"/>
        <color rgb="FF000000"/>
        <rFont val="Arial"/>
        <family val="2"/>
      </rPr>
      <t>risk</t>
    </r>
    <r>
      <rPr>
        <sz val="10"/>
        <color rgb="FF000000"/>
        <rFont val="Arial"/>
        <family val="2"/>
      </rPr>
      <t xml:space="preserve"> that for</t>
    </r>
    <r>
      <rPr>
        <b/>
        <sz val="10"/>
        <color rgb="FF000000"/>
        <rFont val="Arial"/>
        <family val="2"/>
      </rPr>
      <t xml:space="preserve"> non-fully GMS Patients</t>
    </r>
    <r>
      <rPr>
        <sz val="10"/>
        <color rgb="FF000000"/>
        <rFont val="Arial"/>
        <family val="2"/>
      </rPr>
      <t xml:space="preserve">(including the temporary residents, registered for certain services only, and patients who have been accepted at the practice but not yet approved under the mechanism for GP Patient registration etc...) </t>
    </r>
    <r>
      <rPr>
        <b/>
        <sz val="10"/>
        <color rgb="FF000000"/>
        <rFont val="Arial"/>
        <family val="2"/>
      </rPr>
      <t>information</t>
    </r>
    <r>
      <rPr>
        <sz val="10"/>
        <color rgb="FF000000"/>
        <rFont val="Arial"/>
        <family val="2"/>
      </rPr>
      <t xml:space="preserve"> is sent as a part of the </t>
    </r>
    <r>
      <rPr>
        <b/>
        <sz val="10"/>
        <color rgb="FF000000"/>
        <rFont val="Arial"/>
        <family val="2"/>
      </rPr>
      <t xml:space="preserve">GP Summary update.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 xml:space="preserve">misleading information </t>
    </r>
    <r>
      <rPr>
        <sz val="10"/>
        <color rgb="FF000000"/>
        <rFont val="Arial"/>
        <family val="2"/>
      </rPr>
      <t xml:space="preserve">which could potentially have an </t>
    </r>
    <r>
      <rPr>
        <b/>
        <sz val="10"/>
        <color rgb="FF000000"/>
        <rFont val="Arial"/>
        <family val="2"/>
      </rPr>
      <t xml:space="preserve">adverse impact on patient care </t>
    </r>
  </si>
  <si>
    <t>The system has not correctly implemented requirements for 'Fully Registered Patients at a Practice'
[3.3 Patient Eligibility Criteria &gt; GPS.12 Fully Registered Patients at a Practice]</t>
  </si>
  <si>
    <t xml:space="preserve">a) Demonstrate that the GP Summary Updates are not sent for following,
1. temporary residents, registered for certain services only, and patients who have been accepted at the practice but not yet approved under the mechanism for GP Patient registration etc
b) Does the Supplier support any additional non GMS registration types.? If so provide the list. Provide evidence that the GP Summary Updates are not sent for those patients with non GMS registration types. </t>
  </si>
  <si>
    <r>
      <rPr>
        <b/>
        <u/>
        <sz val="10"/>
        <color rgb="FF000000"/>
        <rFont val="Arial"/>
        <family val="2"/>
      </rPr>
      <t xml:space="preserve">Test Data:
</t>
    </r>
    <r>
      <rPr>
        <b/>
        <sz val="10"/>
        <color rgb="FF000000"/>
        <rFont val="Arial"/>
        <family val="2"/>
      </rPr>
      <t xml:space="preserve">
a) 
</t>
    </r>
    <r>
      <rPr>
        <sz val="10"/>
        <color rgb="FF000000"/>
        <rFont val="Arial"/>
        <family val="2"/>
      </rPr>
      <t xml:space="preserve">1. </t>
    </r>
    <r>
      <rPr>
        <b/>
        <sz val="10"/>
        <color rgb="FF000000"/>
        <rFont val="Arial"/>
        <family val="2"/>
      </rPr>
      <t>Patient registered as Temporary residents</t>
    </r>
    <r>
      <rPr>
        <sz val="10"/>
        <color rgb="FF000000"/>
        <rFont val="Arial"/>
        <family val="2"/>
      </rPr>
      <t xml:space="preserve"> have the following items
multiple non-core, multiple core, multiple SCR Inclusion set Items,  SCR Exclusion Set Item for Inclusion, SCR Inclusion Set Item for Exclusion
2.</t>
    </r>
    <r>
      <rPr>
        <b/>
        <sz val="10"/>
        <color rgb="FF000000"/>
        <rFont val="Arial"/>
        <family val="2"/>
      </rPr>
      <t xml:space="preserve"> Patients registered with 'Certain Services only'</t>
    </r>
    <r>
      <rPr>
        <sz val="10"/>
        <color rgb="FF000000"/>
        <rFont val="Arial"/>
        <family val="2"/>
      </rPr>
      <t xml:space="preserve"> have the following items
multiple non-core, multiple core, multiple SCR Inclusion set Items,  SCR Exclusion Set Item for Inclusion, SCR Inclusion Set Item for Exclusion
3.</t>
    </r>
    <r>
      <rPr>
        <b/>
        <sz val="10"/>
        <color rgb="FF000000"/>
        <rFont val="Arial"/>
        <family val="2"/>
      </rPr>
      <t xml:space="preserve"> Patients 'Registration Accepted but not approved'</t>
    </r>
    <r>
      <rPr>
        <sz val="10"/>
        <color rgb="FF000000"/>
        <rFont val="Arial"/>
        <family val="2"/>
      </rPr>
      <t xml:space="preserve"> have the following items
multiple non-core, multiple core, multiple SCR Inclusion set Items,  SCR Exclusion Set Item for Inclusion, SCR Inclusion Set Item for Exclusion</t>
    </r>
  </si>
  <si>
    <t xml:space="preserve">Test scenarios:
Do Supplier non gms other than provided list which they support
</t>
  </si>
  <si>
    <t>GPS.12 Fully Registered Patients at a Practice</t>
  </si>
  <si>
    <t>SendingGPU-01.1</t>
  </si>
  <si>
    <t>NME-HSDID-109</t>
  </si>
  <si>
    <t>NME-SCR-110</t>
  </si>
  <si>
    <r>
      <rPr>
        <sz val="10"/>
        <color rgb="FF000000"/>
        <rFont val="Arial"/>
        <family val="2"/>
      </rPr>
      <t xml:space="preserve">There is a </t>
    </r>
    <r>
      <rPr>
        <b/>
        <sz val="10"/>
        <color rgb="FF000000"/>
        <rFont val="Arial"/>
        <family val="2"/>
      </rPr>
      <t>risk</t>
    </r>
    <r>
      <rPr>
        <sz val="10"/>
        <color rgb="FF000000"/>
        <rFont val="Arial"/>
        <family val="2"/>
      </rPr>
      <t xml:space="preserve"> that the</t>
    </r>
    <r>
      <rPr>
        <b/>
        <sz val="10"/>
        <color rgb="FF000000"/>
        <rFont val="Arial"/>
        <family val="2"/>
      </rPr>
      <t xml:space="preserve"> system at practice</t>
    </r>
    <r>
      <rPr>
        <sz val="10"/>
        <color rgb="FF000000"/>
        <rFont val="Arial"/>
        <family val="2"/>
      </rPr>
      <t xml:space="preserve"> is </t>
    </r>
    <r>
      <rPr>
        <b/>
        <sz val="10"/>
        <color rgb="FF000000"/>
        <rFont val="Arial"/>
        <family val="2"/>
      </rPr>
      <t>not able</t>
    </r>
    <r>
      <rPr>
        <sz val="10"/>
        <color rgb="FF000000"/>
        <rFont val="Arial"/>
        <family val="2"/>
      </rPr>
      <t xml:space="preserve"> to </t>
    </r>
    <r>
      <rPr>
        <b/>
        <sz val="10"/>
        <color rgb="FF000000"/>
        <rFont val="Arial"/>
        <family val="2"/>
      </rPr>
      <t>send</t>
    </r>
    <r>
      <rPr>
        <sz val="10"/>
        <color rgb="FF000000"/>
        <rFont val="Arial"/>
        <family val="2"/>
      </rPr>
      <t xml:space="preserve"> </t>
    </r>
    <r>
      <rPr>
        <b/>
        <sz val="10"/>
        <color rgb="FF000000"/>
        <rFont val="Arial"/>
        <family val="2"/>
      </rPr>
      <t>GP summary updates</t>
    </r>
    <r>
      <rPr>
        <sz val="10"/>
        <color rgb="FF000000"/>
        <rFont val="Arial"/>
        <family val="2"/>
      </rPr>
      <t xml:space="preserve"> for </t>
    </r>
    <r>
      <rPr>
        <b/>
        <sz val="10"/>
        <color rgb="FF000000"/>
        <rFont val="Arial"/>
        <family val="2"/>
      </rPr>
      <t>patients</t>
    </r>
    <r>
      <rPr>
        <sz val="10"/>
        <color rgb="FF000000"/>
        <rFont val="Arial"/>
        <family val="2"/>
      </rPr>
      <t xml:space="preserve"> who are </t>
    </r>
    <r>
      <rPr>
        <b/>
        <sz val="10"/>
        <color rgb="FF000000"/>
        <rFont val="Arial"/>
        <family val="2"/>
      </rPr>
      <t>fully</t>
    </r>
    <r>
      <rPr>
        <sz val="10"/>
        <color rgb="FF000000"/>
        <rFont val="Arial"/>
        <family val="2"/>
      </rPr>
      <t xml:space="preserve"> </t>
    </r>
    <r>
      <rPr>
        <b/>
        <sz val="10"/>
        <color rgb="FF000000"/>
        <rFont val="Arial"/>
        <family val="2"/>
      </rPr>
      <t>GMS</t>
    </r>
    <r>
      <rPr>
        <sz val="10"/>
        <color rgb="FF000000"/>
        <rFont val="Arial"/>
        <family val="2"/>
      </rPr>
      <t xml:space="preserve"> (General Medical Services) registered
The </t>
    </r>
    <r>
      <rPr>
        <b/>
        <sz val="10"/>
        <color rgb="FF000000"/>
        <rFont val="Arial"/>
        <family val="2"/>
      </rPr>
      <t>impact</t>
    </r>
    <r>
      <rPr>
        <sz val="10"/>
        <color rgb="FF000000"/>
        <rFont val="Arial"/>
        <family val="2"/>
      </rPr>
      <t xml:space="preserve"> is that the</t>
    </r>
    <r>
      <rPr>
        <b/>
        <sz val="10"/>
        <color rgb="FF000000"/>
        <rFont val="Arial"/>
        <family val="2"/>
      </rPr>
      <t xml:space="preserve"> SCR is not generated/updated</t>
    </r>
  </si>
  <si>
    <t xml:space="preserve">a) Demonstrate that the GP Summary Updates are happening for the following,
1. Fully GMS Registered (General Medical Services)
b) Does the Supplier support any additional GMS registration types.? If so provide the list. Provide evidence that the GP Summary Updates are sent for those patients with non GMS registration types. </t>
  </si>
  <si>
    <r>
      <rPr>
        <b/>
        <u/>
        <sz val="10"/>
        <color rgb="FF000000"/>
        <rFont val="Arial"/>
        <family val="2"/>
      </rPr>
      <t xml:space="preserve">Test Data:
</t>
    </r>
    <r>
      <rPr>
        <b/>
        <sz val="10"/>
        <color rgb="FF000000"/>
        <rFont val="Arial"/>
        <family val="2"/>
      </rPr>
      <t xml:space="preserve">
</t>
    </r>
    <r>
      <rPr>
        <sz val="10"/>
        <color rgb="FF000000"/>
        <rFont val="Arial"/>
        <family val="2"/>
      </rPr>
      <t>Fully GMS Registered Patients with the following items - non-core, core, included SCR Inclusion set Items, Marked SCR Exclusion Set Item for Inclusion, Marked SCR Inclusion Set Item for Exclusion</t>
    </r>
  </si>
  <si>
    <t>NME-HSDID-110</t>
  </si>
  <si>
    <t>NME-SCR-111</t>
  </si>
  <si>
    <r>
      <rPr>
        <sz val="10"/>
        <color rgb="FF000000"/>
        <rFont val="Arial"/>
        <family val="2"/>
      </rPr>
      <t xml:space="preserve">There is a </t>
    </r>
    <r>
      <rPr>
        <b/>
        <sz val="10"/>
        <color rgb="FF000000"/>
        <rFont val="Arial"/>
        <family val="2"/>
      </rPr>
      <t>risk</t>
    </r>
    <r>
      <rPr>
        <sz val="10"/>
        <color rgb="FF000000"/>
        <rFont val="Arial"/>
        <family val="2"/>
      </rPr>
      <t xml:space="preserve"> that the system </t>
    </r>
    <r>
      <rPr>
        <b/>
        <sz val="10"/>
        <color rgb="FF000000"/>
        <rFont val="Arial"/>
        <family val="2"/>
      </rPr>
      <t>may not</t>
    </r>
    <r>
      <rPr>
        <sz val="10"/>
        <color rgb="FF000000"/>
        <rFont val="Arial"/>
        <family val="2"/>
      </rPr>
      <t xml:space="preserve"> check the</t>
    </r>
    <r>
      <rPr>
        <b/>
        <sz val="10"/>
        <color rgb="FF000000"/>
        <rFont val="Arial"/>
        <family val="2"/>
      </rPr>
      <t xml:space="preserve"> patient's identity </t>
    </r>
    <r>
      <rPr>
        <sz val="10"/>
        <color rgb="FF000000"/>
        <rFont val="Arial"/>
        <family val="2"/>
      </rPr>
      <t xml:space="preserve">by </t>
    </r>
    <r>
      <rPr>
        <b/>
        <sz val="10"/>
        <color rgb="FF000000"/>
        <rFont val="Arial"/>
        <family val="2"/>
      </rPr>
      <t>verifying the patient's demographic details held on the local system</t>
    </r>
    <r>
      <rPr>
        <sz val="10"/>
        <color rgb="FF000000"/>
        <rFont val="Arial"/>
        <family val="2"/>
      </rPr>
      <t xml:space="preserve"> with the</t>
    </r>
    <r>
      <rPr>
        <b/>
        <sz val="10"/>
        <color rgb="FF000000"/>
        <rFont val="Arial"/>
        <family val="2"/>
      </rPr>
      <t xml:space="preserve"> patient's demographic details held on the PDS </t>
    </r>
    <r>
      <rPr>
        <sz val="10"/>
        <color rgb="FF000000"/>
        <rFont val="Arial"/>
        <family val="2"/>
      </rPr>
      <t xml:space="preserve"> before sending </t>
    </r>
    <r>
      <rPr>
        <b/>
        <sz val="10"/>
        <color rgb="FF000000"/>
        <rFont val="Arial"/>
        <family val="2"/>
      </rPr>
      <t xml:space="preserve">each GP summary update for patient
</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GP Summary Update </t>
    </r>
    <r>
      <rPr>
        <sz val="10"/>
        <color rgb="FF000000"/>
        <rFont val="Arial"/>
        <family val="2"/>
      </rPr>
      <t>could be</t>
    </r>
    <r>
      <rPr>
        <b/>
        <sz val="10"/>
        <color rgb="FF000000"/>
        <rFont val="Arial"/>
        <family val="2"/>
      </rPr>
      <t xml:space="preserve"> sent to the wrong patient or ACS is updated to the wrong patient.</t>
    </r>
  </si>
  <si>
    <t>The system has not correctly implemented requirements for Patients With Verified Demographic Details
failed to validate the following condition:
1. The locally-held version ID matches the version ID on PDS
2. - There is an exact match of all of the following: NHS Number, GP Practice Code, Surname, Gender, Date of Birth, and Date of Death, and an exact match of at least one of: Forename or Postcode. This is irrespective of any locally-held SCN values.
3. If the key differences cannot immediately be resolved then the GP Summary update MUST be queued and an item placed on a worklist for users at the practice to investigate and resolve. Once the patient passes this eligibility check, the queued GP summary update MUST be sent by the system.
[3.3 Patient Eligibility Criteria &gt; GPS.177 Patients With Verified Demographic Details]</t>
  </si>
  <si>
    <r>
      <rPr>
        <b/>
        <sz val="10"/>
        <color rgb="FF000000"/>
        <rFont val="Arial"/>
        <family val="2"/>
      </rPr>
      <t xml:space="preserve">a) </t>
    </r>
    <r>
      <rPr>
        <sz val="10"/>
        <color rgb="FF000000"/>
        <rFont val="Arial"/>
        <family val="2"/>
      </rPr>
      <t xml:space="preserve">Demonstrate that the patient's identity is verified with the patient's demographic details held on the local system against the patient's demographic details held on the PDS  before sending each GP summary update of patient
1. before ACS is checked/updated
2. before the payload is updated
</t>
    </r>
    <r>
      <rPr>
        <b/>
        <sz val="10"/>
        <color rgb="FF000000"/>
        <rFont val="Arial"/>
        <family val="2"/>
      </rPr>
      <t xml:space="preserve">Condition 1:
</t>
    </r>
    <r>
      <rPr>
        <sz val="10"/>
        <color rgb="FF000000"/>
        <rFont val="Arial"/>
        <family val="2"/>
      </rPr>
      <t xml:space="preserve">provide evidence that the eligibility is verified at the point when a patient's record is opened.
</t>
    </r>
    <r>
      <rPr>
        <b/>
        <sz val="10"/>
        <color rgb="FF000000"/>
        <rFont val="Arial"/>
        <family val="2"/>
      </rPr>
      <t xml:space="preserve">Condition 2:
</t>
    </r>
    <r>
      <rPr>
        <sz val="10"/>
        <color rgb="FF000000"/>
        <rFont val="Arial"/>
        <family val="2"/>
      </rPr>
      <t xml:space="preserve">provide evidence that the GP Summary Updates doesn't fail when is an exact match of all of the following: NHS Number, GP Practice Code, Surname, Gender, Date of Birth, and Date of Death, and an exact match of at least one of : Forename or Postcode is there. This is irrespective of any locally-held SCN values
</t>
    </r>
    <r>
      <rPr>
        <b/>
        <sz val="10"/>
        <color rgb="FF000000"/>
        <rFont val="Arial"/>
        <family val="2"/>
      </rPr>
      <t xml:space="preserve">Condition 3:
</t>
    </r>
    <r>
      <rPr>
        <sz val="10"/>
        <color rgb="FF000000"/>
        <rFont val="Arial"/>
        <family val="2"/>
      </rPr>
      <t xml:space="preserve">provide evidence that the GP Summary Updates </t>
    </r>
    <r>
      <rPr>
        <b/>
        <sz val="10"/>
        <color rgb="FF000000"/>
        <rFont val="Arial"/>
        <family val="2"/>
      </rPr>
      <t>do fail</t>
    </r>
    <r>
      <rPr>
        <sz val="10"/>
        <color rgb="FF000000"/>
        <rFont val="Arial"/>
        <family val="2"/>
      </rPr>
      <t xml:space="preserve"> when there </t>
    </r>
    <r>
      <rPr>
        <b/>
        <sz val="10"/>
        <color rgb="FF000000"/>
        <rFont val="Arial"/>
        <family val="2"/>
      </rPr>
      <t>isn't</t>
    </r>
    <r>
      <rPr>
        <sz val="10"/>
        <color rgb="FF000000"/>
        <rFont val="Arial"/>
        <family val="2"/>
      </rPr>
      <t xml:space="preserve"> an exact match of following: NHS Number, GP Practice Code, Surname, Gender, Date of Birth, and Date of Death, 
OR
</t>
    </r>
    <r>
      <rPr>
        <b/>
        <sz val="10"/>
        <color rgb="FF000000"/>
        <rFont val="Arial"/>
        <family val="2"/>
      </rPr>
      <t>doesn't have</t>
    </r>
    <r>
      <rPr>
        <sz val="10"/>
        <color rgb="FF000000"/>
        <rFont val="Arial"/>
        <family val="2"/>
      </rPr>
      <t xml:space="preserve"> an exact match of at least one of: Forename or Postcode. This is irrespective of any locally-held SCN values
</t>
    </r>
    <r>
      <rPr>
        <b/>
        <sz val="10"/>
        <color rgb="FF000000"/>
        <rFont val="Arial"/>
        <family val="2"/>
      </rPr>
      <t>Note</t>
    </r>
    <r>
      <rPr>
        <sz val="10"/>
        <color rgb="FF000000"/>
        <rFont val="Arial"/>
        <family val="2"/>
      </rPr>
      <t xml:space="preserve">: PDS Service is already assured
</t>
    </r>
  </si>
  <si>
    <r>
      <rPr>
        <b/>
        <u/>
        <sz val="10"/>
        <color rgb="FF000000"/>
        <rFont val="Arial"/>
        <family val="2"/>
      </rPr>
      <t xml:space="preserve">Test Data:
</t>
    </r>
    <r>
      <rPr>
        <b/>
        <sz val="10"/>
        <color rgb="FF000000"/>
        <rFont val="Arial"/>
        <family val="2"/>
      </rPr>
      <t xml:space="preserve">
Condition 2:
</t>
    </r>
    <r>
      <rPr>
        <sz val="10"/>
        <color rgb="FF000000"/>
        <rFont val="Arial"/>
        <family val="2"/>
      </rPr>
      <t xml:space="preserve">1. Have details matching
2. have a couple of details not matching
e.g.: NHS is wrong, Surname is wrong likewise
</t>
    </r>
    <r>
      <rPr>
        <b/>
        <sz val="10"/>
        <color rgb="FF000000"/>
        <rFont val="Arial"/>
        <family val="2"/>
      </rPr>
      <t xml:space="preserve">Condition 3: 
</t>
    </r>
    <r>
      <rPr>
        <sz val="10"/>
        <color rgb="FF000000"/>
        <rFont val="Arial"/>
        <family val="2"/>
      </rPr>
      <t>1) Patient forename and postcode mismatch
2) Patient Surname mismatch
3) Patient NHS Number mismatch
4) Patient GP Practice Code mismatch
5) Patient Gender mismatch
6) Patient Date of Birth mismatch
7) Patient Date of Death(Unusual scenario) mismatch</t>
    </r>
  </si>
  <si>
    <t xml:space="preserve">before ACS is checked/updated
before payload is updated
Scenario:
There is an exact match of all of the following: NHS Number, GP Practice Code, Surname, Gender, Date of Birth, and Date of Death, and an exact match of at least one of: Forename or Postcode. This is irrespective of any locally-held SCR Consent values.
PDS service is already assured
</t>
  </si>
  <si>
    <t>GPS.177 Patients With Verified Demographic Details</t>
  </si>
  <si>
    <t>SendingGPU-01.3</t>
  </si>
  <si>
    <t>NME-HSDID-111</t>
  </si>
  <si>
    <t>NME-SCR-112</t>
  </si>
  <si>
    <r>
      <rPr>
        <sz val="10"/>
        <color rgb="FF000000"/>
        <rFont val="Arial"/>
        <family val="2"/>
      </rPr>
      <t xml:space="preserve">There is a </t>
    </r>
    <r>
      <rPr>
        <b/>
        <sz val="10"/>
        <color rgb="FF000000"/>
        <rFont val="Arial"/>
        <family val="2"/>
      </rPr>
      <t>risk</t>
    </r>
    <r>
      <rPr>
        <sz val="10"/>
        <color rgb="FF000000"/>
        <rFont val="Arial"/>
        <family val="2"/>
      </rPr>
      <t xml:space="preserve"> that if the patient fails the</t>
    </r>
    <r>
      <rPr>
        <b/>
        <sz val="10"/>
        <color rgb="FF000000"/>
        <rFont val="Arial"/>
        <family val="2"/>
      </rPr>
      <t xml:space="preserve"> verified demographic details eligibility check</t>
    </r>
    <r>
      <rPr>
        <sz val="10"/>
        <color rgb="FF000000"/>
        <rFont val="Arial"/>
        <family val="2"/>
      </rPr>
      <t xml:space="preserve">, the </t>
    </r>
    <r>
      <rPr>
        <b/>
        <sz val="10"/>
        <color rgb="FF000000"/>
        <rFont val="Arial"/>
        <family val="2"/>
      </rPr>
      <t>user</t>
    </r>
    <r>
      <rPr>
        <sz val="10"/>
        <color rgb="FF000000"/>
        <rFont val="Arial"/>
        <family val="2"/>
      </rPr>
      <t xml:space="preserve"> is</t>
    </r>
    <r>
      <rPr>
        <b/>
        <sz val="10"/>
        <color rgb="FF000000"/>
        <rFont val="Arial"/>
        <family val="2"/>
      </rPr>
      <t xml:space="preserve"> not provided with the opportunity</t>
    </r>
    <r>
      <rPr>
        <sz val="10"/>
        <color rgb="FF000000"/>
        <rFont val="Arial"/>
        <family val="2"/>
      </rPr>
      <t xml:space="preserve"> to resolve the </t>
    </r>
    <r>
      <rPr>
        <b/>
        <sz val="10"/>
        <color rgb="FF000000"/>
        <rFont val="Arial"/>
        <family val="2"/>
      </rPr>
      <t>patient's demographic record</t>
    </r>
    <r>
      <rPr>
        <sz val="10"/>
        <color rgb="FF000000"/>
        <rFont val="Arial"/>
        <family val="2"/>
      </rPr>
      <t xml:space="preserve"> as described in the</t>
    </r>
    <r>
      <rPr>
        <b/>
        <sz val="10"/>
        <color rgb="FF000000"/>
        <rFont val="Arial"/>
        <family val="2"/>
      </rPr>
      <t xml:space="preserve"> PDS Foundation module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 xml:space="preserve">PDS record is not updated </t>
    </r>
    <r>
      <rPr>
        <sz val="10"/>
        <color rgb="FF000000"/>
        <rFont val="Arial"/>
        <family val="2"/>
      </rPr>
      <t xml:space="preserve">and GP Summary Update is </t>
    </r>
    <r>
      <rPr>
        <b/>
        <sz val="10"/>
        <color rgb="FF000000"/>
        <rFont val="Arial"/>
        <family val="2"/>
      </rPr>
      <t>not sent to Spine</t>
    </r>
    <r>
      <rPr>
        <sz val="10"/>
        <color rgb="FF000000"/>
        <rFont val="Arial"/>
        <family val="2"/>
      </rPr>
      <t>.</t>
    </r>
  </si>
  <si>
    <r>
      <rPr>
        <b/>
        <sz val="10"/>
        <color rgb="FF000000"/>
        <rFont val="Arial"/>
        <family val="2"/>
      </rPr>
      <t xml:space="preserve">a) </t>
    </r>
    <r>
      <rPr>
        <sz val="10"/>
        <color rgb="FF000000"/>
        <rFont val="Arial"/>
        <family val="2"/>
      </rPr>
      <t>Demonstrate that when a patient fails the verified demographic details eligibility check, the user is provided with the opportunity to resolve the patient's demographic record as described in the PDS Foundation module with the Split screen describing the Demographic details described in the local system against the Demographic details described in the PDS and the user is able to update the details in PDS.</t>
    </r>
  </si>
  <si>
    <r>
      <rPr>
        <b/>
        <u/>
        <sz val="10"/>
        <color rgb="FF000000"/>
        <rFont val="Arial"/>
        <family val="2"/>
      </rPr>
      <t xml:space="preserve">Test Data:
</t>
    </r>
    <r>
      <rPr>
        <sz val="10"/>
        <color rgb="FF000000"/>
        <rFont val="Arial"/>
        <family val="2"/>
      </rPr>
      <t xml:space="preserve">
1. Patients with demographic details mismatch</t>
    </r>
  </si>
  <si>
    <t>NME-HSDID-111.1</t>
  </si>
  <si>
    <t>NME-SCR-113</t>
  </si>
  <si>
    <r>
      <rPr>
        <sz val="10"/>
        <color rgb="FF000000"/>
        <rFont val="Arial"/>
        <family val="2"/>
      </rPr>
      <t xml:space="preserve">There is a </t>
    </r>
    <r>
      <rPr>
        <b/>
        <sz val="10"/>
        <color rgb="FF000000"/>
        <rFont val="Arial"/>
        <family val="2"/>
      </rPr>
      <t>risk</t>
    </r>
    <r>
      <rPr>
        <sz val="10"/>
        <color rgb="FF000000"/>
        <rFont val="Arial"/>
        <family val="2"/>
      </rPr>
      <t xml:space="preserve"> the </t>
    </r>
    <r>
      <rPr>
        <b/>
        <sz val="10"/>
        <color rgb="FF000000"/>
        <rFont val="Arial"/>
        <family val="2"/>
      </rPr>
      <t>GP Summary update</t>
    </r>
    <r>
      <rPr>
        <sz val="10"/>
        <color rgb="FF000000"/>
        <rFont val="Arial"/>
        <family val="2"/>
      </rPr>
      <t xml:space="preserve"> may</t>
    </r>
    <r>
      <rPr>
        <b/>
        <sz val="10"/>
        <color rgb="FF000000"/>
        <rFont val="Arial"/>
        <family val="2"/>
      </rPr>
      <t xml:space="preserve"> not be queued</t>
    </r>
    <r>
      <rPr>
        <sz val="10"/>
        <color rgb="FF000000"/>
        <rFont val="Arial"/>
        <family val="2"/>
      </rPr>
      <t xml:space="preserve"> for </t>
    </r>
    <r>
      <rPr>
        <b/>
        <sz val="10"/>
        <color rgb="FF000000"/>
        <rFont val="Arial"/>
        <family val="2"/>
      </rPr>
      <t>investigation when</t>
    </r>
    <r>
      <rPr>
        <sz val="10"/>
        <color rgb="FF000000"/>
        <rFont val="Arial"/>
        <family val="2"/>
      </rPr>
      <t xml:space="preserve"> a patient fails the</t>
    </r>
    <r>
      <rPr>
        <b/>
        <sz val="10"/>
        <color rgb="FF000000"/>
        <rFont val="Arial"/>
        <family val="2"/>
      </rPr>
      <t xml:space="preserve"> eligibility check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 xml:space="preserve">GP Summary Update </t>
    </r>
    <r>
      <rPr>
        <sz val="10"/>
        <color rgb="FF000000"/>
        <rFont val="Arial"/>
        <family val="2"/>
      </rPr>
      <t>remains</t>
    </r>
    <r>
      <rPr>
        <b/>
        <sz val="10"/>
        <color rgb="FF000000"/>
        <rFont val="Arial"/>
        <family val="2"/>
      </rPr>
      <t xml:space="preserve"> unresolved and Patient's SCR in spine is Out of date</t>
    </r>
  </si>
  <si>
    <r>
      <rPr>
        <b/>
        <sz val="10"/>
        <color theme="1"/>
        <rFont val="Arial"/>
        <family val="2"/>
      </rPr>
      <t xml:space="preserve">a) </t>
    </r>
    <r>
      <rPr>
        <sz val="10"/>
        <color theme="1"/>
        <rFont val="Arial"/>
        <family val="2"/>
      </rPr>
      <t xml:space="preserve">Demonstrate that the Investigation request is created when a patient fails the eligibility check for GP Summary Update
</t>
    </r>
  </si>
  <si>
    <r>
      <rPr>
        <b/>
        <u/>
        <sz val="10"/>
        <rFont val="Arial"/>
        <family val="2"/>
      </rPr>
      <t xml:space="preserve">Test Data:
</t>
    </r>
    <r>
      <rPr>
        <sz val="10"/>
        <rFont val="Arial"/>
        <family val="2"/>
      </rPr>
      <t xml:space="preserve">
1. Patients with demographic details mismatch</t>
    </r>
  </si>
  <si>
    <t>NME-HSDID-112</t>
  </si>
  <si>
    <t>NME-SCR-114</t>
  </si>
  <si>
    <r>
      <rPr>
        <sz val="10"/>
        <color rgb="FF000000"/>
        <rFont val="Arial"/>
        <family val="2"/>
      </rPr>
      <t xml:space="preserve">There is a </t>
    </r>
    <r>
      <rPr>
        <b/>
        <sz val="10"/>
        <color rgb="FF000000"/>
        <rFont val="Arial"/>
        <family val="2"/>
      </rPr>
      <t>risk</t>
    </r>
    <r>
      <rPr>
        <sz val="10"/>
        <color rgb="FF000000"/>
        <rFont val="Arial"/>
        <family val="2"/>
      </rPr>
      <t xml:space="preserve"> that the system </t>
    </r>
    <r>
      <rPr>
        <b/>
        <sz val="10"/>
        <color rgb="FF000000"/>
        <rFont val="Arial"/>
        <family val="2"/>
      </rPr>
      <t>may</t>
    </r>
    <r>
      <rPr>
        <sz val="10"/>
        <color rgb="FF000000"/>
        <rFont val="Arial"/>
        <family val="2"/>
      </rPr>
      <t xml:space="preserve"> send</t>
    </r>
    <r>
      <rPr>
        <b/>
        <sz val="10"/>
        <color rgb="FF000000"/>
        <rFont val="Arial"/>
        <family val="2"/>
      </rPr>
      <t xml:space="preserve"> GP summary updates</t>
    </r>
    <r>
      <rPr>
        <sz val="10"/>
        <color rgb="FF000000"/>
        <rFont val="Arial"/>
        <family val="2"/>
      </rPr>
      <t xml:space="preserve"> for patients who have </t>
    </r>
    <r>
      <rPr>
        <b/>
        <sz val="10"/>
        <color rgb="FF000000"/>
        <rFont val="Arial"/>
        <family val="2"/>
      </rPr>
      <t xml:space="preserve">a confidentiality code as 'S' (Sensitive) </t>
    </r>
    <r>
      <rPr>
        <sz val="10"/>
        <color rgb="FF000000"/>
        <rFont val="Arial"/>
        <family val="2"/>
      </rPr>
      <t xml:space="preserve">in their demographic record on PDS.
The </t>
    </r>
    <r>
      <rPr>
        <b/>
        <sz val="10"/>
        <color rgb="FF000000"/>
        <rFont val="Arial"/>
        <family val="2"/>
      </rPr>
      <t>impact</t>
    </r>
    <r>
      <rPr>
        <sz val="10"/>
        <color rgb="FF000000"/>
        <rFont val="Arial"/>
        <family val="2"/>
      </rPr>
      <t xml:space="preserve"> is that the GP Summary Update is </t>
    </r>
    <r>
      <rPr>
        <b/>
        <sz val="10"/>
        <color rgb="FF000000"/>
        <rFont val="Arial"/>
        <family val="2"/>
      </rPr>
      <t xml:space="preserve">sent to ACS </t>
    </r>
    <r>
      <rPr>
        <sz val="10"/>
        <color rgb="FF000000"/>
        <rFont val="Arial"/>
        <family val="2"/>
      </rPr>
      <t>for patients flag is sensitive</t>
    </r>
  </si>
  <si>
    <t>The system has not correctly implemented requirements for Patient Confidentiality Code Not Sensitive
[3.3 Patient Eligibility Criteria &gt; GPS.12 Fully Registered Patients at a Practice]</t>
  </si>
  <si>
    <r>
      <rPr>
        <b/>
        <sz val="10"/>
        <color rgb="FF000000"/>
        <rFont val="Arial"/>
        <family val="2"/>
      </rPr>
      <t xml:space="preserve">a) </t>
    </r>
    <r>
      <rPr>
        <sz val="10"/>
        <color rgb="FF000000"/>
        <rFont val="Arial"/>
        <family val="2"/>
      </rPr>
      <t xml:space="preserve">Demonstrate that the GP summary updates are not sent for the patients who have a confidentiality code as 'S' (Sensitive) in their demographic record on PDS.
</t>
    </r>
  </si>
  <si>
    <r>
      <rPr>
        <b/>
        <u/>
        <sz val="10"/>
        <color rgb="FF000000"/>
        <rFont val="Arial"/>
        <family val="2"/>
      </rPr>
      <t xml:space="preserve">Test Data:
</t>
    </r>
    <r>
      <rPr>
        <b/>
        <sz val="10"/>
        <color rgb="FF000000"/>
        <rFont val="Arial"/>
        <family val="2"/>
      </rPr>
      <t xml:space="preserve">
</t>
    </r>
    <r>
      <rPr>
        <sz val="10"/>
        <color rgb="FF000000"/>
        <rFont val="Arial"/>
        <family val="2"/>
      </rPr>
      <t>1. Patient with confidentiality code as 'S' (Sensitive)
2. Make an update to that patient's core item -&gt; send to GP Summary update</t>
    </r>
  </si>
  <si>
    <t>SendingGPU-01.4</t>
  </si>
  <si>
    <t>NME-HSDID-113</t>
  </si>
  <si>
    <t>NME-SCR-115</t>
  </si>
  <si>
    <r>
      <rPr>
        <sz val="10"/>
        <color rgb="FF000000"/>
        <rFont val="Arial"/>
        <family val="2"/>
      </rPr>
      <t xml:space="preserve">There is a </t>
    </r>
    <r>
      <rPr>
        <b/>
        <sz val="10"/>
        <color rgb="FF000000"/>
        <rFont val="Arial"/>
        <family val="2"/>
      </rPr>
      <t>risk</t>
    </r>
    <r>
      <rPr>
        <sz val="10"/>
        <color rgb="FF000000"/>
        <rFont val="Arial"/>
        <family val="2"/>
      </rPr>
      <t xml:space="preserve"> that the system </t>
    </r>
    <r>
      <rPr>
        <b/>
        <sz val="10"/>
        <color rgb="FF000000"/>
        <rFont val="Arial"/>
        <family val="2"/>
      </rPr>
      <t>may</t>
    </r>
    <r>
      <rPr>
        <sz val="10"/>
        <color rgb="FF000000"/>
        <rFont val="Arial"/>
        <family val="2"/>
      </rPr>
      <t xml:space="preserve"> send</t>
    </r>
    <r>
      <rPr>
        <b/>
        <sz val="10"/>
        <color rgb="FF000000"/>
        <rFont val="Arial"/>
        <family val="2"/>
      </rPr>
      <t xml:space="preserve"> GP summary updates</t>
    </r>
    <r>
      <rPr>
        <sz val="10"/>
        <color rgb="FF000000"/>
        <rFont val="Arial"/>
        <family val="2"/>
      </rPr>
      <t xml:space="preserve"> for patients who have </t>
    </r>
    <r>
      <rPr>
        <b/>
        <sz val="10"/>
        <color rgb="FF000000"/>
        <rFont val="Arial"/>
        <family val="2"/>
      </rPr>
      <t xml:space="preserve">a confidentiality code as 'I' (Invalid) </t>
    </r>
    <r>
      <rPr>
        <sz val="10"/>
        <color rgb="FF000000"/>
        <rFont val="Arial"/>
        <family val="2"/>
      </rPr>
      <t xml:space="preserve">in their demographic record on PDS.
The </t>
    </r>
    <r>
      <rPr>
        <b/>
        <sz val="10"/>
        <color rgb="FF000000"/>
        <rFont val="Arial"/>
        <family val="2"/>
      </rPr>
      <t>impact</t>
    </r>
    <r>
      <rPr>
        <sz val="10"/>
        <color rgb="FF000000"/>
        <rFont val="Arial"/>
        <family val="2"/>
      </rPr>
      <t xml:space="preserve"> is that the GP Summary Update is </t>
    </r>
    <r>
      <rPr>
        <b/>
        <sz val="10"/>
        <color rgb="FF000000"/>
        <rFont val="Arial"/>
        <family val="2"/>
      </rPr>
      <t xml:space="preserve">sent to ACS </t>
    </r>
    <r>
      <rPr>
        <sz val="10"/>
        <color rgb="FF000000"/>
        <rFont val="Arial"/>
        <family val="2"/>
      </rPr>
      <t>for patients flag is invalid</t>
    </r>
  </si>
  <si>
    <t xml:space="preserve">Demonstrate that the GP summary updates are not sent for the patients who have a confidentiality code as 'I' (Invalid) in their demographic record on PDS.
</t>
  </si>
  <si>
    <r>
      <rPr>
        <b/>
        <u/>
        <sz val="10"/>
        <color rgb="FF000000"/>
        <rFont val="Arial"/>
        <family val="2"/>
      </rPr>
      <t xml:space="preserve">Test Data:
</t>
    </r>
    <r>
      <rPr>
        <b/>
        <sz val="10"/>
        <color rgb="FF000000"/>
        <rFont val="Arial"/>
        <family val="2"/>
      </rPr>
      <t xml:space="preserve">
</t>
    </r>
    <r>
      <rPr>
        <sz val="10"/>
        <color rgb="FF000000"/>
        <rFont val="Arial"/>
        <family val="2"/>
      </rPr>
      <t>1. Patient with confidentiality code as 'I' (Invalid)
2. Make an update to that patient's core item -&gt; send to GP Summary update</t>
    </r>
  </si>
  <si>
    <t>NME-HSDID-114</t>
  </si>
  <si>
    <t>NME-SCR-116</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</si>
  <si>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user at practice</t>
    </r>
    <r>
      <rPr>
        <sz val="10"/>
        <color rgb="FF000000"/>
        <rFont val="Arial"/>
        <family val="2"/>
      </rPr>
      <t xml:space="preserve"> is </t>
    </r>
    <r>
      <rPr>
        <b/>
        <sz val="10"/>
        <color rgb="FF000000"/>
        <rFont val="Arial"/>
        <family val="2"/>
      </rPr>
      <t>not able</t>
    </r>
    <r>
      <rPr>
        <sz val="10"/>
        <color rgb="FF000000"/>
        <rFont val="Arial"/>
        <family val="2"/>
      </rPr>
      <t xml:space="preserve"> to</t>
    </r>
    <r>
      <rPr>
        <b/>
        <sz val="10"/>
        <color rgb="FF000000"/>
        <rFont val="Arial"/>
        <family val="2"/>
      </rPr>
      <t xml:space="preserve"> update a patient's local record</t>
    </r>
    <r>
      <rPr>
        <sz val="10"/>
        <color rgb="FF000000"/>
        <rFont val="Arial"/>
        <family val="2"/>
      </rPr>
      <t xml:space="preserve">, irrespective of below
(1) patient contact was present
(2) patient contact was not present
(3) the patient is not present
The </t>
    </r>
    <r>
      <rPr>
        <b/>
        <sz val="10"/>
        <color rgb="FF000000"/>
        <rFont val="Arial"/>
        <family val="2"/>
      </rPr>
      <t>impact</t>
    </r>
    <r>
      <rPr>
        <sz val="10"/>
        <color rgb="FF000000"/>
        <rFont val="Arial"/>
        <family val="2"/>
      </rPr>
      <t xml:space="preserve"> is that the</t>
    </r>
    <r>
      <rPr>
        <b/>
        <sz val="10"/>
        <color rgb="FF000000"/>
        <rFont val="Arial"/>
        <family val="2"/>
      </rPr>
      <t xml:space="preserve"> patient's information</t>
    </r>
    <r>
      <rPr>
        <sz val="10"/>
        <color rgb="FF000000"/>
        <rFont val="Arial"/>
        <family val="2"/>
      </rPr>
      <t xml:space="preserve"> is not updated in the </t>
    </r>
    <r>
      <rPr>
        <b/>
        <sz val="10"/>
        <color rgb="FF000000"/>
        <rFont val="Arial"/>
        <family val="2"/>
      </rPr>
      <t>locally held record</t>
    </r>
  </si>
  <si>
    <t>The system doesn’t allow to update the SCR Record locally
[3.9 Sending GP Summary Updates &gt; GPS.212 When to Send a GP Summary Update]</t>
  </si>
  <si>
    <r>
      <rPr>
        <b/>
        <sz val="10"/>
        <color rgb="FF000000"/>
        <rFont val="Arial"/>
        <family val="2"/>
      </rPr>
      <t xml:space="preserve">Note:
</t>
    </r>
    <r>
      <rPr>
        <sz val="10"/>
        <color rgb="FF000000"/>
        <rFont val="Arial"/>
        <family val="2"/>
      </rPr>
      <t xml:space="preserve">This Risk is a Pre-condition for updating the patient record to GP summary
</t>
    </r>
    <r>
      <rPr>
        <b/>
        <sz val="10"/>
        <color rgb="FF000000"/>
        <rFont val="Arial"/>
        <family val="2"/>
      </rPr>
      <t xml:space="preserve">a) </t>
    </r>
    <r>
      <rPr>
        <sz val="10"/>
        <color rgb="FF000000"/>
        <rFont val="Arial"/>
        <family val="2"/>
      </rPr>
      <t xml:space="preserve">Demonstrate that the user at practice is able to update a patient's local record, irrespective of below
(1) patient contact was present
(2) patient contact was not present
(3) the patient is not present
</t>
    </r>
  </si>
  <si>
    <r>
      <rPr>
        <b/>
        <u/>
        <sz val="10"/>
        <color rgb="FF000000"/>
        <rFont val="Arial"/>
        <family val="2"/>
      </rPr>
      <t xml:space="preserve">Test Data:
</t>
    </r>
    <r>
      <rPr>
        <b/>
        <sz val="10"/>
        <color rgb="FF000000"/>
        <rFont val="Arial"/>
        <family val="2"/>
      </rPr>
      <t xml:space="preserve">
</t>
    </r>
    <r>
      <rPr>
        <sz val="10"/>
        <color rgb="FF000000"/>
        <rFont val="Arial"/>
        <family val="2"/>
      </rPr>
      <t>1. Patient with confidentiality code as 'I' (Invalid)</t>
    </r>
  </si>
  <si>
    <t>Pre-condition for updating the patient record to GP summary</t>
  </si>
  <si>
    <t>3.9 Sending GP Summary Updates</t>
  </si>
  <si>
    <t>GPS.212 When to Send a GP Summary Update</t>
  </si>
  <si>
    <t>SendingGPU-01</t>
  </si>
  <si>
    <t>NME-HSDID-115</t>
  </si>
  <si>
    <t>NME-SCR-117</t>
  </si>
  <si>
    <r>
      <rPr>
        <sz val="10"/>
        <color rgb="FF000000"/>
        <rFont val="Arial"/>
        <family val="2"/>
      </rPr>
      <t xml:space="preserve">There is a </t>
    </r>
    <r>
      <rPr>
        <b/>
        <sz val="10"/>
        <color rgb="FF000000"/>
        <rFont val="Arial"/>
        <family val="2"/>
      </rPr>
      <t>risk</t>
    </r>
    <r>
      <rPr>
        <sz val="10"/>
        <color rgb="FF000000"/>
        <rFont val="Arial"/>
        <family val="2"/>
      </rPr>
      <t xml:space="preserve"> that the SCR</t>
    </r>
    <r>
      <rPr>
        <b/>
        <sz val="10"/>
        <color rgb="FF000000"/>
        <rFont val="Arial"/>
        <family val="2"/>
      </rPr>
      <t xml:space="preserve"> may not be </t>
    </r>
    <r>
      <rPr>
        <sz val="10"/>
        <color rgb="FF000000"/>
        <rFont val="Arial"/>
        <family val="2"/>
      </rPr>
      <t>sent when a</t>
    </r>
    <r>
      <rPr>
        <b/>
        <sz val="10"/>
        <color rgb="FF000000"/>
        <rFont val="Arial"/>
        <family val="2"/>
      </rPr>
      <t xml:space="preserve"> patient registers at a practice </t>
    </r>
    <r>
      <rPr>
        <sz val="10"/>
        <color rgb="FF000000"/>
        <rFont val="Arial"/>
        <family val="2"/>
      </rPr>
      <t>who</t>
    </r>
    <r>
      <rPr>
        <b/>
        <sz val="10"/>
        <color rgb="FF000000"/>
        <rFont val="Arial"/>
        <family val="2"/>
      </rPr>
      <t xml:space="preserve"> does not </t>
    </r>
    <r>
      <rPr>
        <sz val="10"/>
        <color rgb="FF000000"/>
        <rFont val="Arial"/>
        <family val="2"/>
      </rPr>
      <t>have already an</t>
    </r>
    <r>
      <rPr>
        <b/>
        <sz val="10"/>
        <color rgb="FF000000"/>
        <rFont val="Arial"/>
        <family val="2"/>
      </rPr>
      <t xml:space="preserve"> initial GP summary</t>
    </r>
    <r>
      <rPr>
        <sz val="10"/>
        <color rgb="FF000000"/>
        <rFont val="Arial"/>
        <family val="2"/>
      </rPr>
      <t xml:space="preserve"> or a </t>
    </r>
    <r>
      <rPr>
        <b/>
        <sz val="10"/>
        <color rgb="FF000000"/>
        <rFont val="Arial"/>
        <family val="2"/>
      </rPr>
      <t xml:space="preserve">GP summary update status </t>
    </r>
    <r>
      <rPr>
        <sz val="10"/>
        <color rgb="FF000000"/>
        <rFont val="Arial"/>
        <family val="2"/>
      </rPr>
      <t>with the status as</t>
    </r>
    <r>
      <rPr>
        <b/>
        <sz val="10"/>
        <color rgb="FF000000"/>
        <rFont val="Arial"/>
        <family val="2"/>
      </rPr>
      <t xml:space="preserve"> "normal" </t>
    </r>
    <r>
      <rPr>
        <sz val="10"/>
        <color rgb="FF000000"/>
        <rFont val="Arial"/>
        <family val="2"/>
      </rPr>
      <t>after following the</t>
    </r>
    <r>
      <rPr>
        <b/>
        <sz val="10"/>
        <color rgb="FF000000"/>
        <rFont val="Arial"/>
        <family val="2"/>
      </rPr>
      <t xml:space="preserve"> </t>
    </r>
    <r>
      <rPr>
        <sz val="10"/>
        <color rgb="FF000000"/>
        <rFont val="Arial"/>
        <family val="2"/>
      </rPr>
      <t xml:space="preserve">completion of registration.
The </t>
    </r>
    <r>
      <rPr>
        <b/>
        <sz val="10"/>
        <color rgb="FF000000"/>
        <rFont val="Arial"/>
        <family val="2"/>
      </rPr>
      <t>impact</t>
    </r>
    <r>
      <rPr>
        <sz val="10"/>
        <color rgb="FF000000"/>
        <rFont val="Arial"/>
        <family val="2"/>
      </rPr>
      <t xml:space="preserve"> is that the </t>
    </r>
    <r>
      <rPr>
        <b/>
        <sz val="10"/>
        <color rgb="FF000000"/>
        <rFont val="Arial"/>
        <family val="2"/>
      </rPr>
      <t>SCR</t>
    </r>
    <r>
      <rPr>
        <sz val="10"/>
        <color rgb="FF000000"/>
        <rFont val="Arial"/>
        <family val="2"/>
      </rPr>
      <t xml:space="preserve"> is </t>
    </r>
    <r>
      <rPr>
        <b/>
        <sz val="10"/>
        <color rgb="FF000000"/>
        <rFont val="Arial"/>
        <family val="2"/>
      </rPr>
      <t>not</t>
    </r>
    <r>
      <rPr>
        <sz val="10"/>
        <color rgb="FF000000"/>
        <rFont val="Arial"/>
        <family val="2"/>
      </rPr>
      <t xml:space="preserve"> created for the</t>
    </r>
    <r>
      <rPr>
        <b/>
        <sz val="10"/>
        <color rgb="FF000000"/>
        <rFont val="Arial"/>
        <family val="2"/>
      </rPr>
      <t xml:space="preserve"> eligible patients</t>
    </r>
  </si>
  <si>
    <t>The system has not correctly implemented requirements for sending GP summary updates
[3.9 Sending GP Summary Updates &gt; GPS.212 When to Send a GP Summary Update]</t>
  </si>
  <si>
    <r>
      <rPr>
        <b/>
        <sz val="10"/>
        <color rgb="FF000000"/>
        <rFont val="Arial"/>
        <family val="2"/>
      </rPr>
      <t xml:space="preserve">a) </t>
    </r>
    <r>
      <rPr>
        <sz val="10"/>
        <color rgb="FF000000"/>
        <rFont val="Arial"/>
        <family val="2"/>
      </rPr>
      <t xml:space="preserve">Provide evidence that the SCR is sent immediately when a patient registers at a practice who does not have already an initial GP summary or a GP summary update status with the status as "normal" after following the completion of registration.
</t>
    </r>
  </si>
  <si>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Patients who do not have already an initial GP summary or a GP summary update status with the status as "normal" after following the completion of registration.</t>
    </r>
  </si>
  <si>
    <t>SendingGPU-04</t>
  </si>
  <si>
    <t>NME-HSDID-116</t>
  </si>
  <si>
    <t>NME-SCR-118</t>
  </si>
  <si>
    <r>
      <rPr>
        <sz val="10"/>
        <color rgb="FF000000"/>
        <rFont val="Arial"/>
        <family val="2"/>
      </rPr>
      <t xml:space="preserve">There is a </t>
    </r>
    <r>
      <rPr>
        <b/>
        <sz val="10"/>
        <color rgb="FF000000"/>
        <rFont val="Arial"/>
        <family val="2"/>
      </rPr>
      <t>risk</t>
    </r>
    <r>
      <rPr>
        <sz val="10"/>
        <color rgb="FF000000"/>
        <rFont val="Arial"/>
        <family val="2"/>
      </rPr>
      <t xml:space="preserve"> that the SCR </t>
    </r>
    <r>
      <rPr>
        <b/>
        <sz val="10"/>
        <color rgb="FF000000"/>
        <rFont val="Arial"/>
        <family val="2"/>
      </rPr>
      <t>may not</t>
    </r>
    <r>
      <rPr>
        <sz val="10"/>
        <color rgb="FF000000"/>
        <rFont val="Arial"/>
        <family val="2"/>
      </rPr>
      <t xml:space="preserve"> be </t>
    </r>
    <r>
      <rPr>
        <b/>
        <sz val="10"/>
        <color rgb="FF000000"/>
        <rFont val="Arial"/>
        <family val="2"/>
      </rPr>
      <t>created</t>
    </r>
    <r>
      <rPr>
        <sz val="10"/>
        <color rgb="FF000000"/>
        <rFont val="Arial"/>
        <family val="2"/>
      </rPr>
      <t xml:space="preserve"> due to</t>
    </r>
    <r>
      <rPr>
        <b/>
        <sz val="10"/>
        <color rgb="FF000000"/>
        <rFont val="Arial"/>
        <family val="2"/>
      </rPr>
      <t xml:space="preserve"> local access restrictions </t>
    </r>
    <r>
      <rPr>
        <sz val="10"/>
        <color rgb="FF000000"/>
        <rFont val="Arial"/>
        <family val="2"/>
      </rPr>
      <t>placed</t>
    </r>
    <r>
      <rPr>
        <b/>
        <sz val="10"/>
        <color rgb="FF000000"/>
        <rFont val="Arial"/>
        <family val="2"/>
      </rPr>
      <t xml:space="preserve"> </t>
    </r>
    <r>
      <rPr>
        <sz val="10"/>
        <color rgb="FF000000"/>
        <rFont val="Arial"/>
        <family val="2"/>
      </rPr>
      <t>on</t>
    </r>
    <r>
      <rPr>
        <b/>
        <sz val="10"/>
        <color rgb="FF000000"/>
        <rFont val="Arial"/>
        <family val="2"/>
      </rPr>
      <t xml:space="preserve"> local records</t>
    </r>
    <r>
      <rPr>
        <sz val="10"/>
        <color rgb="FF000000"/>
        <rFont val="Arial"/>
        <family val="2"/>
      </rPr>
      <t xml:space="preserve"> during </t>
    </r>
    <r>
      <rPr>
        <b/>
        <sz val="10"/>
        <color rgb="FF000000"/>
        <rFont val="Arial"/>
        <family val="2"/>
      </rPr>
      <t xml:space="preserve">GP summary updates being sent for </t>
    </r>
    <r>
      <rPr>
        <sz val="10"/>
        <color rgb="FF000000"/>
        <rFont val="Arial"/>
        <family val="2"/>
      </rPr>
      <t>eligible</t>
    </r>
    <r>
      <rPr>
        <b/>
        <sz val="10"/>
        <color rgb="FF000000"/>
        <rFont val="Arial"/>
        <family val="2"/>
      </rPr>
      <t xml:space="preserve"> patients</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SCR</t>
    </r>
    <r>
      <rPr>
        <sz val="10"/>
        <color rgb="FF000000"/>
        <rFont val="Arial"/>
        <family val="2"/>
      </rPr>
      <t xml:space="preserve"> is </t>
    </r>
    <r>
      <rPr>
        <b/>
        <sz val="10"/>
        <color rgb="FF000000"/>
        <rFont val="Arial"/>
        <family val="2"/>
      </rPr>
      <t>not</t>
    </r>
    <r>
      <rPr>
        <sz val="10"/>
        <color rgb="FF000000"/>
        <rFont val="Arial"/>
        <family val="2"/>
      </rPr>
      <t xml:space="preserve"> created for the</t>
    </r>
    <r>
      <rPr>
        <b/>
        <sz val="10"/>
        <color rgb="FF000000"/>
        <rFont val="Arial"/>
        <family val="2"/>
      </rPr>
      <t xml:space="preserve"> eligible patients</t>
    </r>
  </si>
  <si>
    <t>The system has not correctly implemented requirements for sending GP summary updates
[3.9 Sending GP Summary Updates &gt; GPS.199 Local Record Restrictions]</t>
  </si>
  <si>
    <t xml:space="preserve">a) Provide evidence that the SCR is created even though there is a local access restriction placed on local records during GP summary updates being sent for eligible patients. 
Note: 
1. Restrictions may be due to Local access restrictions conflicting with RBAC Roles
2. Understand with Supplier what the local access restriction may be there if they exist.
</t>
  </si>
  <si>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Make local restrictions to Patients local records </t>
    </r>
  </si>
  <si>
    <t>Understand with Supplier what are the local access restriction may be there if they exists.</t>
  </si>
  <si>
    <t>GPS.199 Local Record Restrictions</t>
  </si>
  <si>
    <t>SendingGPU-05</t>
  </si>
  <si>
    <t>NME-HSDID-117</t>
  </si>
  <si>
    <t>NME-SCR-119</t>
  </si>
  <si>
    <r>
      <rPr>
        <sz val="10"/>
        <color rgb="FF000000"/>
        <rFont val="Arial"/>
        <family val="2"/>
      </rPr>
      <t xml:space="preserve">There is a </t>
    </r>
    <r>
      <rPr>
        <b/>
        <sz val="10"/>
        <color rgb="FF000000"/>
        <rFont val="Arial"/>
        <family val="2"/>
      </rPr>
      <t>risk</t>
    </r>
    <r>
      <rPr>
        <sz val="10"/>
        <color rgb="FF000000"/>
        <rFont val="Arial"/>
        <family val="2"/>
      </rPr>
      <t xml:space="preserve"> that SCR is </t>
    </r>
    <r>
      <rPr>
        <b/>
        <sz val="10"/>
        <color rgb="FF000000"/>
        <rFont val="Arial"/>
        <family val="2"/>
      </rPr>
      <t xml:space="preserve">created/updated </t>
    </r>
    <r>
      <rPr>
        <sz val="10"/>
        <color rgb="FF000000"/>
        <rFont val="Arial"/>
        <family val="2"/>
      </rPr>
      <t>for</t>
    </r>
    <r>
      <rPr>
        <b/>
        <sz val="10"/>
        <color rgb="FF000000"/>
        <rFont val="Arial"/>
        <family val="2"/>
      </rPr>
      <t xml:space="preserve"> all eligible </t>
    </r>
    <r>
      <rPr>
        <sz val="10"/>
        <color rgb="FF000000"/>
        <rFont val="Arial"/>
        <family val="2"/>
      </rPr>
      <t>live</t>
    </r>
    <r>
      <rPr>
        <b/>
        <sz val="10"/>
        <color rgb="FF000000"/>
        <rFont val="Arial"/>
        <family val="2"/>
      </rPr>
      <t xml:space="preserve"> </t>
    </r>
    <r>
      <rPr>
        <sz val="10"/>
        <color rgb="FF000000"/>
        <rFont val="Arial"/>
        <family val="2"/>
      </rPr>
      <t xml:space="preserve">patients </t>
    </r>
    <r>
      <rPr>
        <b/>
        <sz val="10"/>
        <color rgb="FF000000"/>
        <rFont val="Arial"/>
        <family val="2"/>
      </rPr>
      <t xml:space="preserve">irrespective </t>
    </r>
    <r>
      <rPr>
        <sz val="10"/>
        <color rgb="FF000000"/>
        <rFont val="Arial"/>
        <family val="2"/>
      </rPr>
      <t>of</t>
    </r>
    <r>
      <rPr>
        <b/>
        <sz val="10"/>
        <color rgb="FF000000"/>
        <rFont val="Arial"/>
        <family val="2"/>
      </rPr>
      <t xml:space="preserve"> switch status</t>
    </r>
    <r>
      <rPr>
        <sz val="10"/>
        <color rgb="FF000000"/>
        <rFont val="Arial"/>
        <family val="2"/>
      </rPr>
      <t xml:space="preserve"> during </t>
    </r>
    <r>
      <rPr>
        <b/>
        <sz val="10"/>
        <color rgb="FF000000"/>
        <rFont val="Arial"/>
        <family val="2"/>
      </rPr>
      <t xml:space="preserve">system commissioning.
</t>
    </r>
    <r>
      <rPr>
        <sz val="10"/>
        <color rgb="FF000000"/>
        <rFont val="Arial"/>
        <family val="2"/>
      </rPr>
      <t xml:space="preserve">
The </t>
    </r>
    <r>
      <rPr>
        <b/>
        <sz val="10"/>
        <color rgb="FF000000"/>
        <rFont val="Arial"/>
        <family val="2"/>
      </rPr>
      <t>impact</t>
    </r>
    <r>
      <rPr>
        <sz val="10"/>
        <color rgb="FF000000"/>
        <rFont val="Arial"/>
        <family val="2"/>
      </rPr>
      <t xml:space="preserve"> is that the SCR is created for live patients which should not be happening.</t>
    </r>
  </si>
  <si>
    <t>The system has not set up correctly the test patients in PDS and not correctly implemented requirements for Switching on the Solution for Test Patients
[3.9 Sending GP Summary Updates &gt; GPS.222 GP Summary Switch behaviour &amp; 195]</t>
  </si>
  <si>
    <r>
      <rPr>
        <b/>
        <sz val="10"/>
        <color rgb="FF000000"/>
        <rFont val="Arial"/>
        <family val="2"/>
      </rPr>
      <t xml:space="preserve">a) </t>
    </r>
    <r>
      <rPr>
        <sz val="10"/>
        <color rgb="FF000000"/>
        <rFont val="Arial"/>
        <family val="2"/>
      </rPr>
      <t xml:space="preserve">Demonstrate that the SCR is not created/updated for all eligible live patients irrespective of switch status during system commissioning when the </t>
    </r>
    <r>
      <rPr>
        <b/>
        <sz val="10"/>
        <color rgb="FF000000"/>
        <rFont val="Arial"/>
        <family val="2"/>
      </rPr>
      <t xml:space="preserve">switch is off
</t>
    </r>
  </si>
  <si>
    <r>
      <rPr>
        <b/>
        <u/>
        <sz val="10"/>
        <color rgb="FF000000"/>
        <rFont val="Arial"/>
        <family val="2"/>
      </rPr>
      <t xml:space="preserve">Test data:
</t>
    </r>
    <r>
      <rPr>
        <sz val="10"/>
        <color rgb="FF000000"/>
        <rFont val="Arial"/>
        <family val="2"/>
      </rPr>
      <t xml:space="preserve">
1. System Admin with appropriate permissions
2. Eligible live patients with Switch status is ON
3. Eligible live patients with Switch status is OFF</t>
    </r>
  </si>
  <si>
    <t>1. Capture the risk that the switch might be misconfiguration
2. Non-sending report to be monitored particularly after any new NME Practice onboarded
3. Capture in the scal process step to check the configuration when the switch is on which new practice is onboarded with Supplier</t>
  </si>
  <si>
    <t>GPS.222 GP Summary Switch behaviour &amp; 195</t>
  </si>
  <si>
    <t>SendingGPU-07</t>
  </si>
  <si>
    <t>NME-HSDID-118</t>
  </si>
  <si>
    <t>NME-SCR-120</t>
  </si>
  <si>
    <r>
      <rPr>
        <sz val="10"/>
        <color rgb="FF000000"/>
        <rFont val="Arial"/>
        <family val="2"/>
      </rPr>
      <t xml:space="preserve">There is a risk that </t>
    </r>
    <r>
      <rPr>
        <b/>
        <sz val="10"/>
        <color rgb="FF000000"/>
        <rFont val="Arial"/>
        <family val="2"/>
      </rPr>
      <t>unexpected prompts[that are not part of SCR Requirements]</t>
    </r>
    <r>
      <rPr>
        <sz val="10"/>
        <color rgb="FF000000"/>
        <rFont val="Arial"/>
        <family val="2"/>
      </rPr>
      <t xml:space="preserve"> are displayed </t>
    </r>
    <r>
      <rPr>
        <b/>
        <sz val="10"/>
        <color rgb="FF000000"/>
        <rFont val="Arial"/>
        <family val="2"/>
      </rPr>
      <t xml:space="preserve">during a GP Summary Update which may prevent the GP Summary update from being sent or defer sending the GP Summary Update until a later time.
</t>
    </r>
    <r>
      <rPr>
        <sz val="10"/>
        <color rgb="FF000000"/>
        <rFont val="Arial"/>
        <family val="2"/>
      </rPr>
      <t xml:space="preserve">
The </t>
    </r>
    <r>
      <rPr>
        <b/>
        <sz val="10"/>
        <color rgb="FF000000"/>
        <rFont val="Arial"/>
        <family val="2"/>
      </rPr>
      <t>impact</t>
    </r>
    <r>
      <rPr>
        <sz val="10"/>
        <color rgb="FF000000"/>
        <rFont val="Arial"/>
        <family val="2"/>
      </rPr>
      <t xml:space="preserve"> is that the user </t>
    </r>
    <r>
      <rPr>
        <b/>
        <sz val="10"/>
        <color rgb="FF000000"/>
        <rFont val="Arial"/>
        <family val="2"/>
      </rPr>
      <t>is able to defer/prevent the GP Summary Update being sent which would lead to out of date GP Summary on spine.</t>
    </r>
  </si>
  <si>
    <t>The system has not implemented the Prompt message display during,
- The system MUST not prompt users before sending a GP summary update.
- The system MUST not give users the option of preventing GP summary updates from being sent.
- The system MUST not give users the option to defer sending GP summary updates until a later time.
[3.9 Sending GP Summary Updates &gt; GPS.168 Do Not Prompt Before Sending GP Summary Updates]</t>
  </si>
  <si>
    <r>
      <rPr>
        <b/>
        <sz val="10"/>
        <color rgb="FF000000"/>
        <rFont val="Arial"/>
        <family val="2"/>
      </rPr>
      <t xml:space="preserve">a) </t>
    </r>
    <r>
      <rPr>
        <sz val="10"/>
        <color rgb="FF000000"/>
        <rFont val="Arial"/>
        <family val="2"/>
      </rPr>
      <t>Provide evidence that the unexpected prompts[that are not part of SCR Requirements] are not displayed during a GP Summary Update which may prevent the GP Summary update from being sent or defer sending the GP Summary Update until a later time.</t>
    </r>
  </si>
  <si>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Make an update to the new patient's core, non-core, additional information item -&gt; send to GP Summary update
</t>
    </r>
    <r>
      <rPr>
        <b/>
        <sz val="10"/>
        <color rgb="FF000000"/>
        <rFont val="Arial"/>
        <family val="2"/>
      </rPr>
      <t>3.</t>
    </r>
    <r>
      <rPr>
        <sz val="10"/>
        <color rgb="FF000000"/>
        <rFont val="Arial"/>
        <family val="2"/>
      </rPr>
      <t xml:space="preserve"> Make an update to the existing patient's core, non-core, additional information item -&gt; send to GP Summary update
</t>
    </r>
    <r>
      <rPr>
        <b/>
        <sz val="10"/>
        <color rgb="FF000000"/>
        <rFont val="Arial"/>
        <family val="2"/>
      </rPr>
      <t>4.</t>
    </r>
    <r>
      <rPr>
        <sz val="10"/>
        <color rgb="FF000000"/>
        <rFont val="Arial"/>
        <family val="2"/>
      </rPr>
      <t xml:space="preserve"> Make an update to the GMS Registered patient's core, non-core, additional information item -&gt; send to GP Summary update</t>
    </r>
  </si>
  <si>
    <t xml:space="preserve">Note all the valid prompts related to this functionality
</t>
  </si>
  <si>
    <t>GPS.168 Do Not Prompt Before Sending GP Summary Updates</t>
  </si>
  <si>
    <t>SendingGPU-08</t>
  </si>
  <si>
    <t>NME-HSDID-119</t>
  </si>
  <si>
    <t>NME-SCR-121</t>
  </si>
  <si>
    <r>
      <rPr>
        <sz val="10"/>
        <color rgb="FF000000"/>
        <rFont val="Arial"/>
        <family val="2"/>
      </rPr>
      <t xml:space="preserve">There is a </t>
    </r>
    <r>
      <rPr>
        <b/>
        <sz val="10"/>
        <color rgb="FF000000"/>
        <rFont val="Arial"/>
        <family val="2"/>
      </rPr>
      <t>risk</t>
    </r>
    <r>
      <rPr>
        <sz val="10"/>
        <color rgb="FF000000"/>
        <rFont val="Arial"/>
        <family val="2"/>
      </rPr>
      <t xml:space="preserve"> that the SCR </t>
    </r>
    <r>
      <rPr>
        <b/>
        <sz val="10"/>
        <color rgb="FF000000"/>
        <rFont val="Arial"/>
        <family val="2"/>
      </rPr>
      <t>may not</t>
    </r>
    <r>
      <rPr>
        <sz val="10"/>
        <color rgb="FF000000"/>
        <rFont val="Arial"/>
        <family val="2"/>
      </rPr>
      <t xml:space="preserve"> contain</t>
    </r>
    <r>
      <rPr>
        <b/>
        <sz val="10"/>
        <color rgb="FF000000"/>
        <rFont val="Arial"/>
        <family val="2"/>
      </rPr>
      <t xml:space="preserve"> text</t>
    </r>
    <r>
      <rPr>
        <sz val="10"/>
        <color rgb="FF000000"/>
        <rFont val="Arial"/>
        <family val="2"/>
      </rPr>
      <t xml:space="preserve"> in the</t>
    </r>
    <r>
      <rPr>
        <b/>
        <sz val="10"/>
        <color rgb="FF000000"/>
        <rFont val="Arial"/>
        <family val="2"/>
      </rPr>
      <t xml:space="preserve"> header </t>
    </r>
    <r>
      <rPr>
        <sz val="10"/>
        <color rgb="FF000000"/>
        <rFont val="Arial"/>
        <family val="2"/>
      </rPr>
      <t>as</t>
    </r>
    <r>
      <rPr>
        <b/>
        <sz val="10"/>
        <color rgb="FF000000"/>
        <rFont val="Arial"/>
        <family val="2"/>
      </rPr>
      <t xml:space="preserve"> described</t>
    </r>
    <r>
      <rPr>
        <sz val="10"/>
        <color rgb="FF000000"/>
        <rFont val="Arial"/>
        <family val="2"/>
      </rPr>
      <t xml:space="preserve"> in the</t>
    </r>
    <r>
      <rPr>
        <b/>
        <sz val="10"/>
        <color rgb="FF000000"/>
        <rFont val="Arial"/>
        <family val="2"/>
      </rPr>
      <t xml:space="preserve"> GP Summary Presentation Text Specification when</t>
    </r>
    <r>
      <rPr>
        <sz val="10"/>
        <color rgb="FF000000"/>
        <rFont val="Arial"/>
        <family val="2"/>
      </rPr>
      <t xml:space="preserve"> the </t>
    </r>
    <r>
      <rPr>
        <b/>
        <sz val="10"/>
        <color rgb="FF000000"/>
        <rFont val="Arial"/>
        <family val="2"/>
      </rPr>
      <t>patient registered at the practice is less than 60 days ago</t>
    </r>
    <r>
      <rPr>
        <sz val="10"/>
        <color rgb="FF000000"/>
        <rFont val="Arial"/>
        <family val="2"/>
      </rPr>
      <t xml:space="preserve"> which is</t>
    </r>
    <r>
      <rPr>
        <b/>
        <sz val="10"/>
        <color rgb="FF000000"/>
        <rFont val="Arial"/>
        <family val="2"/>
      </rPr>
      <t xml:space="preserve"> part of the GP Summary Sending Baseline except </t>
    </r>
    <r>
      <rPr>
        <sz val="10"/>
        <color rgb="FF000000"/>
        <rFont val="Arial"/>
        <family val="2"/>
      </rPr>
      <t>for</t>
    </r>
    <r>
      <rPr>
        <b/>
        <sz val="10"/>
        <color rgb="FF000000"/>
        <rFont val="Arial"/>
        <family val="2"/>
      </rPr>
      <t xml:space="preserve"> Bulk Uploads
</t>
    </r>
    <r>
      <rPr>
        <sz val="10"/>
        <color rgb="FF000000"/>
        <rFont val="Arial"/>
        <family val="2"/>
      </rPr>
      <t xml:space="preserve">
The </t>
    </r>
    <r>
      <rPr>
        <b/>
        <sz val="10"/>
        <color rgb="FF000000"/>
        <rFont val="Arial"/>
        <family val="2"/>
      </rPr>
      <t>impact</t>
    </r>
    <r>
      <rPr>
        <sz val="10"/>
        <color rgb="FF000000"/>
        <rFont val="Arial"/>
        <family val="2"/>
      </rPr>
      <t xml:space="preserve"> is that th</t>
    </r>
    <r>
      <rPr>
        <b/>
        <sz val="10"/>
        <color rgb="FF000000"/>
        <rFont val="Arial"/>
        <family val="2"/>
      </rPr>
      <t xml:space="preserve">e misleading information </t>
    </r>
    <r>
      <rPr>
        <sz val="10"/>
        <color rgb="FF000000"/>
        <rFont val="Arial"/>
        <family val="2"/>
      </rPr>
      <t xml:space="preserve">which could potentially have an </t>
    </r>
    <r>
      <rPr>
        <b/>
        <sz val="10"/>
        <color rgb="FF000000"/>
        <rFont val="Arial"/>
        <family val="2"/>
      </rPr>
      <t xml:space="preserve">adverse impact on patient care </t>
    </r>
  </si>
  <si>
    <t>The system has not correctly implemented requirements for sending GP summary updates
[3.9 Sending GP Summary Updates &gt; GPS.257 Sending GP Summaries for New Patients]</t>
  </si>
  <si>
    <r>
      <rPr>
        <b/>
        <sz val="10"/>
        <color rgb="FF000000"/>
        <rFont val="Arial"/>
        <family val="2"/>
      </rPr>
      <t>a)</t>
    </r>
    <r>
      <rPr>
        <sz val="10"/>
        <color rgb="FF000000"/>
        <rFont val="Arial"/>
        <family val="2"/>
      </rPr>
      <t xml:space="preserve"> Provide the evidence that the SCR contains the text in the header as described in the GP Summary Presentation Text Specification when the patient registered at the practice less than 60 days ago which is part of the GP Summary Sending Baseline except for Bulk Uploads
</t>
    </r>
    <r>
      <rPr>
        <b/>
        <sz val="10"/>
        <color rgb="FF000000"/>
        <rFont val="Arial"/>
        <family val="2"/>
      </rPr>
      <t>b)</t>
    </r>
    <r>
      <rPr>
        <sz val="10"/>
        <color rgb="FF000000"/>
        <rFont val="Arial"/>
        <family val="2"/>
      </rPr>
      <t xml:space="preserve"> Provide the evidence that the SCR doesn't contain the text in the header as described in the GP Summary Presentation Text Specification when the patient registered at the practice 
i) equal to 60 days 
ii) greater than 60 days
which is part of the GP Summary Sending Baseline except for Bulk Uploads
</t>
    </r>
  </si>
  <si>
    <r>
      <rPr>
        <b/>
        <u/>
        <sz val="10"/>
        <color rgb="FF000000"/>
        <rFont val="Arial"/>
        <family val="2"/>
      </rPr>
      <t xml:space="preserve">Test data:
</t>
    </r>
    <r>
      <rPr>
        <sz val="10"/>
        <color rgb="FF000000"/>
        <rFont val="Arial"/>
        <family val="2"/>
      </rPr>
      <t xml:space="preserve">
</t>
    </r>
    <r>
      <rPr>
        <b/>
        <sz val="10"/>
        <color rgb="FF000000"/>
        <rFont val="Arial"/>
        <family val="2"/>
      </rPr>
      <t>a, b)
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patient registered at the practice = 60 days
3. patient registered at the practice &gt; 60 days
3. patient registered at the practice &lt; 60 days ago
</t>
    </r>
  </si>
  <si>
    <t xml:space="preserve">Check boundary conditions
59, 60, 61
</t>
  </si>
  <si>
    <t>GPS.257 Sending GP Summaries for New Patients</t>
  </si>
  <si>
    <t>SendingGPU-10</t>
  </si>
  <si>
    <t>NME-HSDID-120</t>
  </si>
  <si>
    <t>NME-SCR-122</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</si>
  <si>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SCR might not be created</t>
    </r>
    <r>
      <rPr>
        <sz val="10"/>
        <color rgb="FF000000"/>
        <rFont val="Arial"/>
        <family val="2"/>
      </rPr>
      <t xml:space="preserve"> for </t>
    </r>
    <r>
      <rPr>
        <b/>
        <sz val="10"/>
        <color rgb="FF000000"/>
        <rFont val="Arial"/>
        <family val="2"/>
      </rPr>
      <t>new patients</t>
    </r>
    <r>
      <rPr>
        <sz val="10"/>
        <color rgb="FF000000"/>
        <rFont val="Arial"/>
        <family val="2"/>
      </rPr>
      <t xml:space="preserve"> who</t>
    </r>
    <r>
      <rPr>
        <b/>
        <sz val="10"/>
        <color rgb="FF000000"/>
        <rFont val="Arial"/>
        <family val="2"/>
      </rPr>
      <t xml:space="preserve"> don’t </t>
    </r>
    <r>
      <rPr>
        <sz val="10"/>
        <color rgb="FF000000"/>
        <rFont val="Arial"/>
        <family val="2"/>
      </rPr>
      <t xml:space="preserve">have the </t>
    </r>
    <r>
      <rPr>
        <b/>
        <sz val="10"/>
        <color rgb="FF000000"/>
        <rFont val="Arial"/>
        <family val="2"/>
      </rPr>
      <t>SCR Consent Preference held locally</t>
    </r>
    <r>
      <rPr>
        <sz val="10"/>
        <color rgb="FF000000"/>
        <rFont val="Arial"/>
        <family val="2"/>
      </rPr>
      <t xml:space="preserve">, or </t>
    </r>
    <r>
      <rPr>
        <b/>
        <sz val="10"/>
        <color rgb="FF000000"/>
        <rFont val="Arial"/>
        <family val="2"/>
      </rPr>
      <t xml:space="preserve">who have a legacy SCR Consent Code.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SCR</t>
    </r>
    <r>
      <rPr>
        <sz val="10"/>
        <color rgb="FF000000"/>
        <rFont val="Arial"/>
        <family val="2"/>
      </rPr>
      <t xml:space="preserve"> is </t>
    </r>
    <r>
      <rPr>
        <b/>
        <sz val="10"/>
        <color rgb="FF000000"/>
        <rFont val="Arial"/>
        <family val="2"/>
      </rPr>
      <t xml:space="preserve">not created </t>
    </r>
    <r>
      <rPr>
        <sz val="10"/>
        <color rgb="FF000000"/>
        <rFont val="Arial"/>
        <family val="2"/>
      </rPr>
      <t>for</t>
    </r>
    <r>
      <rPr>
        <b/>
        <sz val="10"/>
        <color rgb="FF000000"/>
        <rFont val="Arial"/>
        <family val="2"/>
      </rPr>
      <t xml:space="preserve"> the eligible patients</t>
    </r>
  </si>
  <si>
    <t>The system has not correctly implemented requirements for sending GP summary updates for new patients
[3.9 Sending GP Summary Updates &gt; GPS.288 Applying SCR Consent Migration Rules when Sending GP Summaries for New Patients]</t>
  </si>
  <si>
    <r>
      <rPr>
        <b/>
        <sz val="10"/>
        <color rgb="FF000000"/>
        <rFont val="Arial"/>
        <family val="2"/>
      </rPr>
      <t>a)</t>
    </r>
    <r>
      <rPr>
        <sz val="10"/>
        <color rgb="FF000000"/>
        <rFont val="Arial"/>
        <family val="2"/>
      </rPr>
      <t xml:space="preserve"> Provide the evidence that the SCR is created for new patients who don’t have the SCR Consent Preference held locally
</t>
    </r>
    <r>
      <rPr>
        <b/>
        <sz val="10"/>
        <color rgb="FF000000"/>
        <rFont val="Arial"/>
        <family val="2"/>
      </rPr>
      <t>b)</t>
    </r>
    <r>
      <rPr>
        <sz val="10"/>
        <color rgb="FF000000"/>
        <rFont val="Arial"/>
        <family val="2"/>
      </rPr>
      <t xml:space="preserve"> Provide the evidence that the SCR is created for new patients who have a legacy SCR Consent Code
</t>
    </r>
  </si>
  <si>
    <r>
      <rPr>
        <b/>
        <u/>
        <sz val="10"/>
        <color rgb="FF000000"/>
        <rFont val="Arial"/>
        <family val="2"/>
      </rPr>
      <t xml:space="preserve">Test data:
</t>
    </r>
    <r>
      <rPr>
        <sz val="10"/>
        <color rgb="FF000000"/>
        <rFont val="Arial"/>
        <family val="2"/>
      </rPr>
      <t xml:space="preserve">
</t>
    </r>
    <r>
      <rPr>
        <b/>
        <sz val="10"/>
        <color rgb="FF000000"/>
        <rFont val="Arial"/>
        <family val="2"/>
      </rPr>
      <t>a)
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New patients who don’t have the SCR Consent Preference held locally
</t>
    </r>
    <r>
      <rPr>
        <b/>
        <sz val="10"/>
        <color rgb="FF000000"/>
        <rFont val="Arial"/>
        <family val="2"/>
      </rPr>
      <t>b)
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New patients who have a legacy SCR Consent Code locally</t>
    </r>
  </si>
  <si>
    <t>GPS.288 Applying SCR Consent Migration Rules when Sending GP Summaries for New Patients</t>
  </si>
  <si>
    <t>SendingGPU-15</t>
  </si>
  <si>
    <t>NME-HSDID-121</t>
  </si>
  <si>
    <t>NME-SCR-123</t>
  </si>
  <si>
    <r>
      <rPr>
        <sz val="10"/>
        <color rgb="FF000000"/>
        <rFont val="Arial"/>
        <family val="2"/>
      </rPr>
      <t xml:space="preserve">There is a </t>
    </r>
    <r>
      <rPr>
        <b/>
        <sz val="10"/>
        <color rgb="FF000000"/>
        <rFont val="Arial"/>
        <family val="2"/>
      </rPr>
      <t>risk</t>
    </r>
    <r>
      <rPr>
        <sz val="10"/>
        <color rgb="FF000000"/>
        <rFont val="Arial"/>
        <family val="2"/>
      </rPr>
      <t xml:space="preserve"> that</t>
    </r>
    <r>
      <rPr>
        <b/>
        <sz val="10"/>
        <color rgb="FF000000"/>
        <rFont val="Arial"/>
        <family val="2"/>
      </rPr>
      <t xml:space="preserve"> blank SCR(Headers with no content) is not created for eligible patients</t>
    </r>
    <r>
      <rPr>
        <sz val="10"/>
        <color rgb="FF000000"/>
        <rFont val="Arial"/>
        <family val="2"/>
      </rPr>
      <t xml:space="preserve"> at the </t>
    </r>
    <r>
      <rPr>
        <b/>
        <sz val="10"/>
        <color rgb="FF000000"/>
        <rFont val="Arial"/>
        <family val="2"/>
      </rPr>
      <t>practice</t>
    </r>
    <r>
      <rPr>
        <sz val="10"/>
        <color rgb="FF000000"/>
        <rFont val="Arial"/>
        <family val="2"/>
      </rPr>
      <t xml:space="preserve"> who do not have</t>
    </r>
    <r>
      <rPr>
        <b/>
        <sz val="10"/>
        <color rgb="FF000000"/>
        <rFont val="Arial"/>
        <family val="2"/>
      </rPr>
      <t xml:space="preserve"> core data or non-core data items
</t>
    </r>
    <r>
      <rPr>
        <sz val="10"/>
        <color rgb="FF000000"/>
        <rFont val="Arial"/>
        <family val="2"/>
      </rPr>
      <t xml:space="preserve">
The </t>
    </r>
    <r>
      <rPr>
        <b/>
        <sz val="10"/>
        <color rgb="FF000000"/>
        <rFont val="Arial"/>
        <family val="2"/>
      </rPr>
      <t>impact</t>
    </r>
    <r>
      <rPr>
        <sz val="10"/>
        <color rgb="FF000000"/>
        <rFont val="Arial"/>
        <family val="2"/>
      </rPr>
      <t xml:space="preserve"> is that the Blank </t>
    </r>
    <r>
      <rPr>
        <b/>
        <sz val="10"/>
        <color rgb="FF000000"/>
        <rFont val="Arial"/>
        <family val="2"/>
      </rPr>
      <t>SCR</t>
    </r>
    <r>
      <rPr>
        <sz val="10"/>
        <color rgb="FF000000"/>
        <rFont val="Arial"/>
        <family val="2"/>
      </rPr>
      <t xml:space="preserve"> is </t>
    </r>
    <r>
      <rPr>
        <b/>
        <sz val="10"/>
        <color rgb="FF000000"/>
        <rFont val="Arial"/>
        <family val="2"/>
      </rPr>
      <t>not created for the eligible patients</t>
    </r>
  </si>
  <si>
    <t>The system has not correctly implemented requirements for sending GP summary updates during Blank record upload
[3.9 Sending GP Summary Updates &gt; GPS.213 Sending Blank GP Summary Updates]</t>
  </si>
  <si>
    <r>
      <rPr>
        <b/>
        <sz val="10"/>
        <color rgb="FF000000"/>
        <rFont val="Arial"/>
        <family val="2"/>
      </rPr>
      <t xml:space="preserve">a) </t>
    </r>
    <r>
      <rPr>
        <sz val="10"/>
        <color rgb="FF000000"/>
        <rFont val="Arial"/>
        <family val="2"/>
      </rPr>
      <t xml:space="preserve">Provide evidence that the blank SCR is created for eligible patients at the practice who do not have core data or non-core data items
</t>
    </r>
    <r>
      <rPr>
        <b/>
        <sz val="10"/>
        <color rgb="FF000000"/>
        <rFont val="Arial"/>
        <family val="2"/>
      </rPr>
      <t>b)</t>
    </r>
    <r>
      <rPr>
        <sz val="10"/>
        <color rgb="FF000000"/>
        <rFont val="Arial"/>
        <family val="2"/>
      </rPr>
      <t xml:space="preserve"> Provide evidence that the eligible patient needs to be new registration which is GMS Registered for a patient who does not have an SCR on spine from another practice and the patient's SCR Consent Preference is express consent for the core. We wouldn't expect a patient with additional information included in their SCR to have a blank SCR
</t>
    </r>
    <r>
      <rPr>
        <b/>
        <sz val="10"/>
        <color rgb="FF000000"/>
        <rFont val="Arial"/>
        <family val="2"/>
      </rPr>
      <t xml:space="preserve">c) </t>
    </r>
    <r>
      <rPr>
        <sz val="10"/>
        <color rgb="FF000000"/>
        <rFont val="Arial"/>
        <family val="2"/>
      </rPr>
      <t xml:space="preserve">Provide evidence that the eligible patient will have a GP Summary Update sent manually and also need to have the Express consent for core SCR
</t>
    </r>
  </si>
  <si>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eligible patient at the practice who do not have core data or non-core data items</t>
    </r>
  </si>
  <si>
    <t>GPS.213 Sending Blank GP Summary Updates</t>
  </si>
  <si>
    <t>SendingGPU-16</t>
  </si>
  <si>
    <t>NME-HSDID-122</t>
  </si>
  <si>
    <t>NME-SCR-124</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</si>
  <si>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UUID (Universally Unique Identifier)</t>
    </r>
    <r>
      <rPr>
        <sz val="10"/>
        <color rgb="FF000000"/>
        <rFont val="Arial"/>
        <family val="2"/>
      </rPr>
      <t xml:space="preserve"> of the</t>
    </r>
    <r>
      <rPr>
        <b/>
        <sz val="10"/>
        <color rgb="FF000000"/>
        <rFont val="Arial"/>
        <family val="2"/>
      </rPr>
      <t xml:space="preserve"> patient's current GP summary </t>
    </r>
    <r>
      <rPr>
        <sz val="10"/>
        <color rgb="FF000000"/>
        <rFont val="Arial"/>
        <family val="2"/>
      </rPr>
      <t>on the</t>
    </r>
    <r>
      <rPr>
        <b/>
        <sz val="10"/>
        <color rgb="FF000000"/>
        <rFont val="Arial"/>
        <family val="2"/>
      </rPr>
      <t xml:space="preserve"> clinical data store</t>
    </r>
    <r>
      <rPr>
        <sz val="10"/>
        <color rgb="FF000000"/>
        <rFont val="Arial"/>
        <family val="2"/>
      </rPr>
      <t xml:space="preserve"> </t>
    </r>
    <r>
      <rPr>
        <b/>
        <sz val="10"/>
        <color rgb="FF000000"/>
        <rFont val="Arial"/>
        <family val="2"/>
      </rPr>
      <t>may not</t>
    </r>
    <r>
      <rPr>
        <sz val="10"/>
        <color rgb="FF000000"/>
        <rFont val="Arial"/>
        <family val="2"/>
      </rPr>
      <t xml:space="preserve"> be obtained by the system, </t>
    </r>
    <r>
      <rPr>
        <b/>
        <sz val="10"/>
        <color rgb="FF000000"/>
        <rFont val="Arial"/>
        <family val="2"/>
      </rPr>
      <t>before sending a GP summary update</t>
    </r>
    <r>
      <rPr>
        <sz val="10"/>
        <color rgb="FF000000"/>
        <rFont val="Arial"/>
        <family val="2"/>
      </rPr>
      <t xml:space="preserve"> for the </t>
    </r>
    <r>
      <rPr>
        <b/>
        <sz val="10"/>
        <color rgb="FF000000"/>
        <rFont val="Arial"/>
        <family val="2"/>
      </rPr>
      <t>patient,</t>
    </r>
    <r>
      <rPr>
        <sz val="10"/>
        <color rgb="FF000000"/>
        <rFont val="Arial"/>
        <family val="2"/>
      </rPr>
      <t xml:space="preserve"> when </t>
    </r>
    <r>
      <rPr>
        <b/>
        <sz val="10"/>
        <color rgb="FF000000"/>
        <rFont val="Arial"/>
        <family val="2"/>
      </rPr>
      <t>replacing</t>
    </r>
    <r>
      <rPr>
        <sz val="10"/>
        <color rgb="FF000000"/>
        <rFont val="Arial"/>
        <family val="2"/>
      </rPr>
      <t xml:space="preserve"> either an </t>
    </r>
    <r>
      <rPr>
        <b/>
        <sz val="10"/>
        <color rgb="FF000000"/>
        <rFont val="Arial"/>
        <family val="2"/>
      </rPr>
      <t>initial GP summary or a previous GP summary update</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UUID is not obtained and GP Summary update would fail</t>
    </r>
  </si>
  <si>
    <t>The system has not correctly implemented requirements for sending GP summary updates
[3.9 Sending GP Summary Updates &gt; GPS.132 Replacement of GP Summaries]</t>
  </si>
  <si>
    <r>
      <rPr>
        <b/>
        <sz val="10"/>
        <color rgb="FF000000"/>
        <rFont val="Arial"/>
        <family val="2"/>
      </rPr>
      <t xml:space="preserve">a) </t>
    </r>
    <r>
      <rPr>
        <sz val="10"/>
        <color rgb="FF000000"/>
        <rFont val="Arial"/>
        <family val="2"/>
      </rPr>
      <t xml:space="preserve">Provide evidence that the UUID (Universally Unique Identifier) of the patient's current GP summary on the clinical data store is obtained by the system, before sending a GP summary update for the patient, when replacing either an initial GP summary or a previous GP summary update.
</t>
    </r>
    <r>
      <rPr>
        <b/>
        <sz val="10"/>
        <color rgb="FF000000"/>
        <rFont val="Arial"/>
        <family val="2"/>
      </rPr>
      <t xml:space="preserve">b) </t>
    </r>
    <r>
      <rPr>
        <sz val="10"/>
        <color rgb="FF000000"/>
        <rFont val="Arial"/>
        <family val="2"/>
      </rPr>
      <t>Provide evidence that NME Retains the latest UUID of the patient's record for longer than it should.</t>
    </r>
  </si>
  <si>
    <r>
      <rPr>
        <b/>
        <u/>
        <sz val="10"/>
        <color rgb="FF000000"/>
        <rFont val="Arial"/>
        <family val="2"/>
      </rPr>
      <t xml:space="preserve">Test data:
</t>
    </r>
    <r>
      <rPr>
        <sz val="10"/>
        <color rgb="FF000000"/>
        <rFont val="Arial"/>
        <family val="2"/>
      </rPr>
      <t xml:space="preserve">
</t>
    </r>
    <r>
      <rPr>
        <b/>
        <sz val="10"/>
        <color rgb="FF000000"/>
        <rFont val="Arial"/>
        <family val="2"/>
      </rPr>
      <t>a)
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eligible patient at the practice who have initial GP summary
</t>
    </r>
    <r>
      <rPr>
        <b/>
        <sz val="10"/>
        <color rgb="FF000000"/>
        <rFont val="Arial"/>
        <family val="2"/>
      </rPr>
      <t>3.</t>
    </r>
    <r>
      <rPr>
        <sz val="10"/>
        <color rgb="FF000000"/>
        <rFont val="Arial"/>
        <family val="2"/>
      </rPr>
      <t xml:space="preserve"> eligible patient at the practice who have previous GP summary update.</t>
    </r>
  </si>
  <si>
    <t>GPS.132 Replacement of GP Summaries</t>
  </si>
  <si>
    <t>SendingGPU-17</t>
  </si>
  <si>
    <t>NME-HSDID-123</t>
  </si>
  <si>
    <t>NME-SCR-125</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</si>
  <si>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SCR</t>
    </r>
    <r>
      <rPr>
        <sz val="10"/>
        <color rgb="FF000000"/>
        <rFont val="Arial"/>
        <family val="2"/>
      </rPr>
      <t xml:space="preserve"> </t>
    </r>
    <r>
      <rPr>
        <b/>
        <sz val="10"/>
        <color rgb="FF000000"/>
        <rFont val="Arial"/>
        <family val="2"/>
      </rPr>
      <t>may not</t>
    </r>
    <r>
      <rPr>
        <sz val="10"/>
        <color rgb="FF000000"/>
        <rFont val="Arial"/>
        <family val="2"/>
      </rPr>
      <t xml:space="preserve"> be </t>
    </r>
    <r>
      <rPr>
        <b/>
        <sz val="10"/>
        <color rgb="FF000000"/>
        <rFont val="Arial"/>
        <family val="2"/>
      </rPr>
      <t>created</t>
    </r>
    <r>
      <rPr>
        <sz val="10"/>
        <color rgb="FF000000"/>
        <rFont val="Arial"/>
        <family val="2"/>
      </rPr>
      <t xml:space="preserve"> for the </t>
    </r>
    <r>
      <rPr>
        <b/>
        <sz val="10"/>
        <color rgb="FF000000"/>
        <rFont val="Arial"/>
        <family val="2"/>
      </rPr>
      <t>patient</t>
    </r>
    <r>
      <rPr>
        <sz val="10"/>
        <color rgb="FF000000"/>
        <rFont val="Arial"/>
        <family val="2"/>
      </rPr>
      <t xml:space="preserve"> who is</t>
    </r>
    <r>
      <rPr>
        <b/>
        <sz val="10"/>
        <color rgb="FF000000"/>
        <rFont val="Arial"/>
        <family val="2"/>
      </rPr>
      <t xml:space="preserve"> still registered at the practice</t>
    </r>
    <r>
      <rPr>
        <sz val="10"/>
        <color rgb="FF000000"/>
        <rFont val="Arial"/>
        <family val="2"/>
      </rPr>
      <t xml:space="preserve"> and </t>
    </r>
    <r>
      <rPr>
        <b/>
        <sz val="10"/>
        <color rgb="FF000000"/>
        <rFont val="Arial"/>
        <family val="2"/>
      </rPr>
      <t>whose UUID on the Spine</t>
    </r>
    <r>
      <rPr>
        <sz val="10"/>
        <color rgb="FF000000"/>
        <rFont val="Arial"/>
        <family val="2"/>
      </rPr>
      <t xml:space="preserve"> is </t>
    </r>
    <r>
      <rPr>
        <b/>
        <sz val="10"/>
        <color rgb="FF000000"/>
        <rFont val="Arial"/>
        <family val="2"/>
      </rPr>
      <t xml:space="preserve">not the same </t>
    </r>
    <r>
      <rPr>
        <sz val="10"/>
        <color rgb="FF000000"/>
        <rFont val="Arial"/>
        <family val="2"/>
      </rPr>
      <t xml:space="preserve">as the </t>
    </r>
    <r>
      <rPr>
        <b/>
        <sz val="10"/>
        <color rgb="FF000000"/>
        <rFont val="Arial"/>
        <family val="2"/>
      </rPr>
      <t xml:space="preserve">UUID of the last GP summary update </t>
    </r>
    <r>
      <rPr>
        <sz val="10"/>
        <color rgb="FF000000"/>
        <rFont val="Arial"/>
        <family val="2"/>
      </rPr>
      <t xml:space="preserve">sent by the system 
The </t>
    </r>
    <r>
      <rPr>
        <b/>
        <sz val="10"/>
        <color rgb="FF000000"/>
        <rFont val="Arial"/>
        <family val="2"/>
      </rPr>
      <t>impact</t>
    </r>
    <r>
      <rPr>
        <sz val="10"/>
        <color rgb="FF000000"/>
        <rFont val="Arial"/>
        <family val="2"/>
      </rPr>
      <t xml:space="preserve"> is that the </t>
    </r>
    <r>
      <rPr>
        <b/>
        <sz val="10"/>
        <color rgb="FF000000"/>
        <rFont val="Arial"/>
        <family val="2"/>
      </rPr>
      <t>SCR</t>
    </r>
    <r>
      <rPr>
        <sz val="10"/>
        <color rgb="FF000000"/>
        <rFont val="Arial"/>
        <family val="2"/>
      </rPr>
      <t xml:space="preserve"> is</t>
    </r>
    <r>
      <rPr>
        <b/>
        <sz val="10"/>
        <color rgb="FF000000"/>
        <rFont val="Arial"/>
        <family val="2"/>
      </rPr>
      <t xml:space="preserve"> not created for the eligible patient</t>
    </r>
  </si>
  <si>
    <t>The system has not able to correctly implemented requirement related to UUID against the non registered patient for a practice
[3.9 Sending GP Summary Updates &gt; GPS.62 GP Summary Updated by Another System]</t>
  </si>
  <si>
    <r>
      <rPr>
        <b/>
        <sz val="10"/>
        <color rgb="FF000000"/>
        <rFont val="Arial"/>
        <family val="2"/>
      </rPr>
      <t xml:space="preserve">a) </t>
    </r>
    <r>
      <rPr>
        <sz val="10"/>
        <color rgb="FF000000"/>
        <rFont val="Arial"/>
        <family val="2"/>
      </rPr>
      <t xml:space="preserve">Provide evidence that the SCR is created for the patient who is still registered at the practice and whose UUID on the Spine is not the same as the UUID of the last GP summary update sent by the system 
</t>
    </r>
  </si>
  <si>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t>
    </r>
    <r>
      <rPr>
        <b/>
        <sz val="10"/>
        <color rgb="FF000000"/>
        <rFont val="Arial"/>
        <family val="2"/>
      </rPr>
      <t>Registered patient</t>
    </r>
    <r>
      <rPr>
        <sz val="10"/>
        <color rgb="FF000000"/>
        <rFont val="Arial"/>
        <family val="2"/>
      </rPr>
      <t xml:space="preserve"> UUID on the Spine is not the same as the UUID of the last GP summary update sent by the system </t>
    </r>
  </si>
  <si>
    <t>GPS.62 GP Summary Updated by Another System</t>
  </si>
  <si>
    <t>SendingGPU-19</t>
  </si>
  <si>
    <t>NME-HSDID-124</t>
  </si>
  <si>
    <t>NME-SCR-126</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</si>
  <si>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SCR</t>
    </r>
    <r>
      <rPr>
        <sz val="10"/>
        <color rgb="FF000000"/>
        <rFont val="Arial"/>
        <family val="2"/>
      </rPr>
      <t xml:space="preserve"> </t>
    </r>
    <r>
      <rPr>
        <b/>
        <sz val="10"/>
        <color rgb="FF000000"/>
        <rFont val="Arial"/>
        <family val="2"/>
      </rPr>
      <t>is</t>
    </r>
    <r>
      <rPr>
        <sz val="10"/>
        <color rgb="FF000000"/>
        <rFont val="Arial"/>
        <family val="2"/>
      </rPr>
      <t xml:space="preserve"> </t>
    </r>
    <r>
      <rPr>
        <b/>
        <sz val="10"/>
        <color rgb="FF000000"/>
        <rFont val="Arial"/>
        <family val="2"/>
      </rPr>
      <t>created</t>
    </r>
    <r>
      <rPr>
        <sz val="10"/>
        <color rgb="FF000000"/>
        <rFont val="Arial"/>
        <family val="2"/>
      </rPr>
      <t xml:space="preserve"> for the </t>
    </r>
    <r>
      <rPr>
        <b/>
        <sz val="10"/>
        <color rgb="FF000000"/>
        <rFont val="Arial"/>
        <family val="2"/>
      </rPr>
      <t>patient</t>
    </r>
    <r>
      <rPr>
        <sz val="10"/>
        <color rgb="FF000000"/>
        <rFont val="Arial"/>
        <family val="2"/>
      </rPr>
      <t xml:space="preserve"> who is</t>
    </r>
    <r>
      <rPr>
        <b/>
        <sz val="10"/>
        <color rgb="FF000000"/>
        <rFont val="Arial"/>
        <family val="2"/>
      </rPr>
      <t xml:space="preserve"> not registered at the practice(Non-GMS Registered)</t>
    </r>
    <r>
      <rPr>
        <sz val="10"/>
        <color rgb="FF000000"/>
        <rFont val="Arial"/>
        <family val="2"/>
      </rPr>
      <t xml:space="preserve"> and </t>
    </r>
    <r>
      <rPr>
        <b/>
        <sz val="10"/>
        <color rgb="FF000000"/>
        <rFont val="Arial"/>
        <family val="2"/>
      </rPr>
      <t>whose UUID on the Spine</t>
    </r>
    <r>
      <rPr>
        <sz val="10"/>
        <color rgb="FF000000"/>
        <rFont val="Arial"/>
        <family val="2"/>
      </rPr>
      <t xml:space="preserve"> is </t>
    </r>
    <r>
      <rPr>
        <b/>
        <sz val="10"/>
        <color rgb="FF000000"/>
        <rFont val="Arial"/>
        <family val="2"/>
      </rPr>
      <t xml:space="preserve">not the same </t>
    </r>
    <r>
      <rPr>
        <sz val="10"/>
        <color rgb="FF000000"/>
        <rFont val="Arial"/>
        <family val="2"/>
      </rPr>
      <t xml:space="preserve">as the </t>
    </r>
    <r>
      <rPr>
        <b/>
        <sz val="10"/>
        <color rgb="FF000000"/>
        <rFont val="Arial"/>
        <family val="2"/>
      </rPr>
      <t>UUID of the last GP summary update sent by the system</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SCR</t>
    </r>
    <r>
      <rPr>
        <sz val="10"/>
        <color rgb="FF000000"/>
        <rFont val="Arial"/>
        <family val="2"/>
      </rPr>
      <t xml:space="preserve"> is</t>
    </r>
    <r>
      <rPr>
        <b/>
        <sz val="10"/>
        <color rgb="FF000000"/>
        <rFont val="Arial"/>
        <family val="2"/>
      </rPr>
      <t xml:space="preserve"> created</t>
    </r>
    <r>
      <rPr>
        <sz val="10"/>
        <color rgb="FF000000"/>
        <rFont val="Arial"/>
        <family val="2"/>
      </rPr>
      <t xml:space="preserve"> for the </t>
    </r>
    <r>
      <rPr>
        <b/>
        <sz val="10"/>
        <color rgb="FF000000"/>
        <rFont val="Arial"/>
        <family val="2"/>
      </rPr>
      <t xml:space="preserve">patient </t>
    </r>
    <r>
      <rPr>
        <sz val="10"/>
        <color rgb="FF000000"/>
        <rFont val="Arial"/>
        <family val="2"/>
      </rPr>
      <t>who</t>
    </r>
    <r>
      <rPr>
        <b/>
        <sz val="10"/>
        <color rgb="FF000000"/>
        <rFont val="Arial"/>
        <family val="2"/>
      </rPr>
      <t xml:space="preserve"> </t>
    </r>
    <r>
      <rPr>
        <sz val="10"/>
        <color rgb="FF000000"/>
        <rFont val="Arial"/>
        <family val="2"/>
      </rPr>
      <t>is</t>
    </r>
    <r>
      <rPr>
        <b/>
        <sz val="10"/>
        <color rgb="FF000000"/>
        <rFont val="Arial"/>
        <family val="2"/>
      </rPr>
      <t xml:space="preserve"> not registered</t>
    </r>
    <r>
      <rPr>
        <sz val="10"/>
        <color rgb="FF000000"/>
        <rFont val="Arial"/>
        <family val="2"/>
      </rPr>
      <t xml:space="preserve"> at the practice</t>
    </r>
  </si>
  <si>
    <t xml:space="preserve">a) Demonstrate that the SCR is not created for the patient who is not registered at the practice and whose UUID on the Spine is not the same as the UUID of the last GP summary update sent by the system 
b) Provide evidence for other possible temporary registration statuses supported by Supplier system where the SCR is not created
</t>
  </si>
  <si>
    <r>
      <rPr>
        <b/>
        <u/>
        <sz val="10"/>
        <color rgb="FF000000"/>
        <rFont val="Arial"/>
        <family val="2"/>
      </rPr>
      <t xml:space="preserve">Test data:
</t>
    </r>
    <r>
      <rPr>
        <sz val="10"/>
        <color rgb="FF000000"/>
        <rFont val="Arial"/>
        <family val="2"/>
      </rPr>
      <t xml:space="preserve">
</t>
    </r>
    <r>
      <rPr>
        <b/>
        <sz val="10"/>
        <color rgb="FF000000"/>
        <rFont val="Arial"/>
        <family val="2"/>
      </rPr>
      <t>a)
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t>
    </r>
    <r>
      <rPr>
        <b/>
        <sz val="10"/>
        <color rgb="FF000000"/>
        <rFont val="Arial"/>
        <family val="2"/>
      </rPr>
      <t>Not registered patient</t>
    </r>
    <r>
      <rPr>
        <sz val="10"/>
        <color rgb="FF000000"/>
        <rFont val="Arial"/>
        <family val="2"/>
      </rPr>
      <t xml:space="preserve"> UUID on the Spine is not the same as the UUID of the last GP summary update sent by the system
</t>
    </r>
    <r>
      <rPr>
        <b/>
        <sz val="10"/>
        <color rgb="FF000000"/>
        <rFont val="Arial"/>
        <family val="2"/>
      </rPr>
      <t xml:space="preserve">b)
1. </t>
    </r>
    <r>
      <rPr>
        <sz val="10"/>
        <color rgb="FF000000"/>
        <rFont val="Arial"/>
        <family val="2"/>
      </rPr>
      <t xml:space="preserve">System Admin with appropriate permissions
</t>
    </r>
    <r>
      <rPr>
        <b/>
        <sz val="10"/>
        <color rgb="FF000000"/>
        <rFont val="Arial"/>
        <family val="2"/>
      </rPr>
      <t>2.</t>
    </r>
    <r>
      <rPr>
        <sz val="10"/>
        <color rgb="FF000000"/>
        <rFont val="Arial"/>
        <family val="2"/>
      </rPr>
      <t xml:space="preserve"> </t>
    </r>
    <r>
      <rPr>
        <b/>
        <sz val="10"/>
        <color rgb="FF000000"/>
        <rFont val="Arial"/>
        <family val="2"/>
      </rPr>
      <t xml:space="preserve">Other possible temporary registration patient </t>
    </r>
    <r>
      <rPr>
        <sz val="10"/>
        <color rgb="FF000000"/>
        <rFont val="Arial"/>
        <family val="2"/>
      </rPr>
      <t xml:space="preserve">UUID on the Spine is not the same as the UUID of the last GP summary update sent by the system  </t>
    </r>
  </si>
  <si>
    <t>what reg stats are possible in Supplier system under temporary registration and to get confirmation is to be done whether SCR should not be generated. - Add it to mitigation</t>
  </si>
  <si>
    <t>NME-HSDID-125</t>
  </si>
  <si>
    <t>NME-SCR-127</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</si>
  <si>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end-users</t>
    </r>
    <r>
      <rPr>
        <sz val="10"/>
        <color rgb="FF000000"/>
        <rFont val="Arial"/>
        <family val="2"/>
      </rPr>
      <t xml:space="preserve"> are not </t>
    </r>
    <r>
      <rPr>
        <b/>
        <sz val="10"/>
        <color rgb="FF000000"/>
        <rFont val="Arial"/>
        <family val="2"/>
      </rPr>
      <t xml:space="preserve">informed of pending SCR updates
</t>
    </r>
    <r>
      <rPr>
        <sz val="10"/>
        <color rgb="FF000000"/>
        <rFont val="Arial"/>
        <family val="2"/>
      </rPr>
      <t xml:space="preserve">
The </t>
    </r>
    <r>
      <rPr>
        <b/>
        <sz val="10"/>
        <color rgb="FF000000"/>
        <rFont val="Arial"/>
        <family val="2"/>
      </rPr>
      <t>impact</t>
    </r>
    <r>
      <rPr>
        <sz val="10"/>
        <color rgb="FF000000"/>
        <rFont val="Arial"/>
        <family val="2"/>
      </rPr>
      <t xml:space="preserve"> is that the user will be </t>
    </r>
    <r>
      <rPr>
        <b/>
        <sz val="10"/>
        <color rgb="FF000000"/>
        <rFont val="Arial"/>
        <family val="2"/>
      </rPr>
      <t>unaware</t>
    </r>
    <r>
      <rPr>
        <sz val="10"/>
        <color rgb="FF000000"/>
        <rFont val="Arial"/>
        <family val="2"/>
      </rPr>
      <t xml:space="preserve"> of the </t>
    </r>
    <r>
      <rPr>
        <b/>
        <sz val="10"/>
        <color rgb="FF000000"/>
        <rFont val="Arial"/>
        <family val="2"/>
      </rPr>
      <t>current state of GP Summary Updates and latest patients SCR content never reaches the Spine</t>
    </r>
  </si>
  <si>
    <t>The system has not correctly implemented requirements for sending GP summary updates
[3.9 Sending GP Summary Updates &gt; General]</t>
  </si>
  <si>
    <r>
      <rPr>
        <b/>
        <sz val="10"/>
        <color theme="1"/>
        <rFont val="Arial"/>
        <family val="2"/>
      </rPr>
      <t xml:space="preserve">a) </t>
    </r>
    <r>
      <rPr>
        <sz val="10"/>
        <color theme="1"/>
        <rFont val="Arial"/>
        <family val="2"/>
      </rPr>
      <t>Provide evidence that the when GP Summary updates are queued, the end-users are informed of the pending SCR updates</t>
    </r>
  </si>
  <si>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to update the patient record but don’t have permission to send update to GP Summary
</t>
    </r>
    <r>
      <rPr>
        <b/>
        <sz val="10"/>
        <color rgb="FF000000"/>
        <rFont val="Arial"/>
        <family val="2"/>
      </rPr>
      <t xml:space="preserve">2. </t>
    </r>
    <r>
      <rPr>
        <sz val="10"/>
        <color rgb="FF000000"/>
        <rFont val="Arial"/>
        <family val="2"/>
      </rPr>
      <t>Make an update to that patient's core item -&gt; send to GP Summary update</t>
    </r>
  </si>
  <si>
    <t>NME-HSDID-126</t>
  </si>
  <si>
    <t>NME-SCR-128</t>
  </si>
  <si>
    <r>
      <rPr>
        <sz val="10"/>
        <color rgb="FF000000"/>
        <rFont val="Arial"/>
        <family val="2"/>
      </rPr>
      <t xml:space="preserve">There is a </t>
    </r>
    <r>
      <rPr>
        <b/>
        <sz val="10"/>
        <color rgb="FF000000"/>
        <rFont val="Arial"/>
        <family val="2"/>
      </rPr>
      <t>risk</t>
    </r>
    <r>
      <rPr>
        <sz val="10"/>
        <color rgb="FF000000"/>
        <rFont val="Arial"/>
        <family val="2"/>
      </rPr>
      <t xml:space="preserve"> that the system</t>
    </r>
    <r>
      <rPr>
        <b/>
        <sz val="10"/>
        <color rgb="FF000000"/>
        <rFont val="Arial"/>
        <family val="2"/>
      </rPr>
      <t xml:space="preserve"> may not</t>
    </r>
    <r>
      <rPr>
        <sz val="10"/>
        <color rgb="FF000000"/>
        <rFont val="Arial"/>
        <family val="2"/>
      </rPr>
      <t xml:space="preserve"> sen</t>
    </r>
    <r>
      <rPr>
        <b/>
        <sz val="10"/>
        <color rgb="FF000000"/>
        <rFont val="Arial"/>
        <family val="2"/>
      </rPr>
      <t>d GP summary updates for eligible patients</t>
    </r>
    <r>
      <rPr>
        <sz val="10"/>
        <color rgb="FF000000"/>
        <rFont val="Arial"/>
        <family val="2"/>
      </rPr>
      <t xml:space="preserve"> who already have </t>
    </r>
    <r>
      <rPr>
        <b/>
        <sz val="10"/>
        <color rgb="FF000000"/>
        <rFont val="Arial"/>
        <family val="2"/>
      </rPr>
      <t xml:space="preserve">a GP Summary update.
</t>
    </r>
    <r>
      <rPr>
        <sz val="10"/>
        <color rgb="FF000000"/>
        <rFont val="Arial"/>
        <family val="2"/>
      </rPr>
      <t xml:space="preserve">
The </t>
    </r>
    <r>
      <rPr>
        <b/>
        <sz val="10"/>
        <color rgb="FF000000"/>
        <rFont val="Arial"/>
        <family val="2"/>
      </rPr>
      <t>impact</t>
    </r>
    <r>
      <rPr>
        <sz val="10"/>
        <color rgb="FF000000"/>
        <rFont val="Arial"/>
        <family val="2"/>
      </rPr>
      <t xml:space="preserve"> is that the system might not Update SCR for the patient who already has SCR and spine held GP Summary is not up-to-date and</t>
    </r>
    <r>
      <rPr>
        <b/>
        <sz val="10"/>
        <color rgb="FF000000"/>
        <rFont val="Arial"/>
        <family val="2"/>
      </rPr>
      <t xml:space="preserve"> misleading information</t>
    </r>
    <r>
      <rPr>
        <sz val="10"/>
        <color rgb="FF000000"/>
        <rFont val="Arial"/>
        <family val="2"/>
      </rPr>
      <t xml:space="preserve"> which could potentially have an</t>
    </r>
    <r>
      <rPr>
        <b/>
        <sz val="10"/>
        <color rgb="FF000000"/>
        <rFont val="Arial"/>
        <family val="2"/>
      </rPr>
      <t xml:space="preserve"> adverse impact on patient care </t>
    </r>
  </si>
  <si>
    <r>
      <rPr>
        <b/>
        <sz val="10"/>
        <color theme="1"/>
        <rFont val="Arial"/>
        <family val="2"/>
      </rPr>
      <t xml:space="preserve">a) </t>
    </r>
    <r>
      <rPr>
        <sz val="10"/>
        <color theme="1"/>
        <rFont val="Arial"/>
        <family val="2"/>
      </rPr>
      <t>Demonstrate that the system is able to send GP summary updates for eligible patients who already have a GP Summary update</t>
    </r>
  </si>
  <si>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t>
    </r>
    <r>
      <rPr>
        <b/>
        <sz val="10"/>
        <color rgb="FF000000"/>
        <rFont val="Arial"/>
        <family val="2"/>
      </rPr>
      <t xml:space="preserve">2. </t>
    </r>
    <r>
      <rPr>
        <sz val="10"/>
        <color rgb="FF000000"/>
        <rFont val="Arial"/>
        <family val="2"/>
      </rPr>
      <t>eligible patient at the practice who have previous GP summary update.</t>
    </r>
  </si>
  <si>
    <t>NME-HSDID-127</t>
  </si>
  <si>
    <t>NME-SCR-129</t>
  </si>
  <si>
    <r>
      <rPr>
        <sz val="10"/>
        <color rgb="FF000000"/>
        <rFont val="Arial"/>
        <family val="2"/>
      </rPr>
      <t xml:space="preserve">There is a </t>
    </r>
    <r>
      <rPr>
        <b/>
        <sz val="10"/>
        <color rgb="FF000000"/>
        <rFont val="Arial"/>
        <family val="2"/>
      </rPr>
      <t>risk</t>
    </r>
    <r>
      <rPr>
        <sz val="10"/>
        <color rgb="FF000000"/>
        <rFont val="Arial"/>
        <family val="2"/>
      </rPr>
      <t xml:space="preserve"> that the system</t>
    </r>
    <r>
      <rPr>
        <b/>
        <sz val="10"/>
        <color rgb="FF000000"/>
        <rFont val="Arial"/>
        <family val="2"/>
      </rPr>
      <t xml:space="preserve"> may not identify </t>
    </r>
    <r>
      <rPr>
        <sz val="10"/>
        <color rgb="FF000000"/>
        <rFont val="Arial"/>
        <family val="2"/>
      </rPr>
      <t>the</t>
    </r>
    <r>
      <rPr>
        <b/>
        <sz val="10"/>
        <color rgb="FF000000"/>
        <rFont val="Arial"/>
        <family val="2"/>
      </rPr>
      <t xml:space="preserve"> most recent locally-held SCR Consent Preference</t>
    </r>
    <r>
      <rPr>
        <sz val="10"/>
        <color rgb="FF000000"/>
        <rFont val="Arial"/>
        <family val="2"/>
      </rPr>
      <t xml:space="preserve"> or </t>
    </r>
    <r>
      <rPr>
        <b/>
        <sz val="10"/>
        <color rgb="FF000000"/>
        <rFont val="Arial"/>
        <family val="2"/>
      </rPr>
      <t>legacy SCR consent code</t>
    </r>
    <r>
      <rPr>
        <sz val="10"/>
        <color rgb="FF000000"/>
        <rFont val="Arial"/>
        <family val="2"/>
      </rPr>
      <t xml:space="preserve"> for </t>
    </r>
    <r>
      <rPr>
        <b/>
        <sz val="10"/>
        <color rgb="FF000000"/>
        <rFont val="Arial"/>
        <family val="2"/>
      </rPr>
      <t xml:space="preserve">each eligible patient </t>
    </r>
    <r>
      <rPr>
        <sz val="10"/>
        <color rgb="FF000000"/>
        <rFont val="Arial"/>
        <family val="2"/>
      </rPr>
      <t xml:space="preserve">when sending GP Summaries updates
</t>
    </r>
  </si>
  <si>
    <t>The system has not correctly implemented requirements for SCR
[General]</t>
  </si>
  <si>
    <r>
      <rPr>
        <b/>
        <sz val="10"/>
        <color rgb="FF000000"/>
        <rFont val="Arial"/>
        <family val="2"/>
      </rPr>
      <t xml:space="preserve">Pre-Req:
</t>
    </r>
    <r>
      <rPr>
        <sz val="10"/>
        <color rgb="FF000000"/>
        <rFont val="Arial"/>
        <family val="2"/>
      </rPr>
      <t xml:space="preserve">find the recently locally held SCR Consent Preference
</t>
    </r>
    <r>
      <rPr>
        <b/>
        <sz val="10"/>
        <color rgb="FF000000"/>
        <rFont val="Arial"/>
        <family val="2"/>
      </rPr>
      <t xml:space="preserve">
a)</t>
    </r>
    <r>
      <rPr>
        <sz val="10"/>
        <color rgb="FF000000"/>
        <rFont val="Arial"/>
        <family val="2"/>
      </rPr>
      <t xml:space="preserve"> Provide evidence that the system is able to identify the most recent locally-held SCR Consent Preference or legacy SCR consent code for each eligible patient when sending GP Summaries update in </t>
    </r>
    <r>
      <rPr>
        <b/>
        <sz val="10"/>
        <color rgb="FF000000"/>
        <rFont val="Arial"/>
        <family val="2"/>
      </rPr>
      <t>all situations</t>
    </r>
  </si>
  <si>
    <r>
      <rPr>
        <b/>
        <u/>
        <sz val="10"/>
        <color rgb="FF000000"/>
        <rFont val="Arial"/>
        <family val="2"/>
      </rPr>
      <t xml:space="preserve">Test data:
</t>
    </r>
    <r>
      <rPr>
        <b/>
        <sz val="10"/>
        <color rgb="FF000000"/>
        <rFont val="Arial"/>
        <family val="2"/>
      </rPr>
      <t xml:space="preserve">
</t>
    </r>
    <r>
      <rPr>
        <sz val="10"/>
        <color rgb="FF000000"/>
        <rFont val="Arial"/>
        <family val="2"/>
      </rPr>
      <t>1. System admin with appropriate local permissions
2. Patient with GP Summary Update sent to the spine where there is a recent change in SCR Consent code related to locally-held SCR Consent Preference 
3. Patient with GP Summary Update sent to the spine where there is a recent change in SCR Consent code related to legacy SCR consent code</t>
    </r>
  </si>
  <si>
    <t>MIG-01</t>
  </si>
  <si>
    <t>NME-HSDID-222</t>
  </si>
  <si>
    <t>NME-SCR-130</t>
  </si>
  <si>
    <t>Handling Error Situations</t>
  </si>
  <si>
    <r>
      <rPr>
        <sz val="10"/>
        <color rgb="FF000000"/>
        <rFont val="Arial"/>
        <family val="2"/>
      </rPr>
      <t xml:space="preserve">There is a </t>
    </r>
    <r>
      <rPr>
        <b/>
        <sz val="10"/>
        <color rgb="FF000000"/>
        <rFont val="Arial"/>
        <family val="2"/>
      </rPr>
      <t>risk</t>
    </r>
    <r>
      <rPr>
        <sz val="10"/>
        <color rgb="FF000000"/>
        <rFont val="Arial"/>
        <family val="2"/>
      </rPr>
      <t xml:space="preserve"> that the system might </t>
    </r>
    <r>
      <rPr>
        <b/>
        <sz val="10"/>
        <color rgb="FF000000"/>
        <rFont val="Arial"/>
        <family val="2"/>
      </rPr>
      <t>not be able</t>
    </r>
    <r>
      <rPr>
        <sz val="10"/>
        <color rgb="FF000000"/>
        <rFont val="Arial"/>
        <family val="2"/>
      </rPr>
      <t xml:space="preserve"> to</t>
    </r>
    <r>
      <rPr>
        <b/>
        <sz val="10"/>
        <color rgb="FF000000"/>
        <rFont val="Arial"/>
        <family val="2"/>
      </rPr>
      <t xml:space="preserve"> identify and act</t>
    </r>
    <r>
      <rPr>
        <sz val="10"/>
        <color rgb="FF000000"/>
        <rFont val="Arial"/>
        <family val="2"/>
      </rPr>
      <t xml:space="preserve"> accordingly on</t>
    </r>
    <r>
      <rPr>
        <b/>
        <sz val="10"/>
        <color rgb="FF000000"/>
        <rFont val="Arial"/>
        <family val="2"/>
      </rPr>
      <t xml:space="preserve"> any of the below errors</t>
    </r>
    <r>
      <rPr>
        <sz val="10"/>
        <color rgb="FF000000"/>
        <rFont val="Arial"/>
        <family val="2"/>
      </rPr>
      <t xml:space="preserve">, as contained in the </t>
    </r>
    <r>
      <rPr>
        <b/>
        <sz val="10"/>
        <color rgb="FF000000"/>
        <rFont val="Arial"/>
        <family val="2"/>
      </rPr>
      <t xml:space="preserve">GP Summary Sending Baseline </t>
    </r>
    <r>
      <rPr>
        <sz val="10"/>
        <color rgb="FF000000"/>
        <rFont val="Arial"/>
        <family val="2"/>
      </rPr>
      <t xml:space="preserve">for </t>
    </r>
    <r>
      <rPr>
        <b/>
        <sz val="10"/>
        <color rgb="FF000000"/>
        <rFont val="Arial"/>
        <family val="2"/>
      </rPr>
      <t xml:space="preserve">Operation outcome usage
(1) Identity validation errors
(2) Security validation errors
(3) Resource validation errors
(4) Malformed request errors
(5) Internal server errors
(6) Spine Security Proxy (SSP) errors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system is inconsistent for the end-user to use.</t>
    </r>
  </si>
  <si>
    <t>The system has not correctly implemented requirements for handling error conditions
[3.11 Handling Error Situations &gt; https://nhsconnect.github.io/FHIR-SpineCore/resources_error_handling.html]</t>
  </si>
  <si>
    <t xml:space="preserve">a) Demonstrate that the system is able to identify and act accordingly(within seconds - prompts of response leading to a successful upload - work with Simon) on any of the below errors, as contained in the GP Summary Sending Baseline for Operation outcome usage
(1) Spine Security Proxy (SSP) errors
b) Provide evidence that the system is able to identify and act accordingly(within seconds - prompts of response leading to a successful upload) on any of the below errors, as contained in the GP Summary Sending Baseline for Operation outcome usage
(1) Identity validation errors
(2) Security validation errors
(3) Resource validation errors
(4) Malformed request errors
(5) Internal server errors 
Link:
https://nhsconnect.github.io/FHIR-SpineCore/resources_error_handling.html
Test Hints: Validation process/automatically retries transient errors is outlined within the suppliers techncial design documentation (Uploading GP Summaries to SCR) . Persistent errors will be posted to their error capture and alerting system for investigation by their Ops team.
</t>
  </si>
  <si>
    <t xml:space="preserve">Test data:
a, b)
Supplier to Manipulate all the scenarios, covering all the errors are available at 
https://nhsconnect.github.io/FHIR-SpineCore/resources_error_handling.html
and update the Test results in the
sheet name: 'ErrorHandling(OperationOutcome)' of this workbook.
</t>
  </si>
  <si>
    <t xml:space="preserve">Update the GP summary upload automatically in case error occurred
1. timeout - graceful response required
2. this will not get fixed automatically
3. SCR API related risk should be there if a failure occurs, the failure should automatically recover and fix
</t>
  </si>
  <si>
    <t>3.11 Handling Error Situations</t>
  </si>
  <si>
    <t>https://nhsconnect.github.io/FHIR-SpineCore/resources_error_handling.html</t>
  </si>
  <si>
    <t>HRS-01</t>
  </si>
  <si>
    <t>NME-HSDID-128</t>
  </si>
  <si>
    <t>NME-SCR-131</t>
  </si>
  <si>
    <r>
      <rPr>
        <sz val="10"/>
        <color rgb="FF000000"/>
        <rFont val="Arial"/>
        <family val="2"/>
      </rPr>
      <t xml:space="preserve">There is a </t>
    </r>
    <r>
      <rPr>
        <b/>
        <sz val="10"/>
        <color rgb="FF000000"/>
        <rFont val="Arial"/>
        <family val="2"/>
      </rPr>
      <t>risk</t>
    </r>
    <r>
      <rPr>
        <sz val="10"/>
        <color rgb="FF000000"/>
        <rFont val="Arial"/>
        <family val="2"/>
      </rPr>
      <t xml:space="preserve"> that the system administrator</t>
    </r>
    <r>
      <rPr>
        <b/>
        <sz val="10"/>
        <color rgb="FF000000"/>
        <rFont val="Arial"/>
        <family val="2"/>
      </rPr>
      <t xml:space="preserve"> at practice</t>
    </r>
    <r>
      <rPr>
        <sz val="10"/>
        <color rgb="FF000000"/>
        <rFont val="Arial"/>
        <family val="2"/>
      </rPr>
      <t xml:space="preserve"> with appropriate permissions is</t>
    </r>
    <r>
      <rPr>
        <b/>
        <sz val="10"/>
        <color rgb="FF000000"/>
        <rFont val="Arial"/>
        <family val="2"/>
      </rPr>
      <t xml:space="preserve"> unable to view the Error Report </t>
    </r>
    <r>
      <rPr>
        <sz val="10"/>
        <color rgb="FF000000"/>
        <rFont val="Arial"/>
        <family val="2"/>
      </rPr>
      <t xml:space="preserve">and export it to a </t>
    </r>
    <r>
      <rPr>
        <b/>
        <sz val="10"/>
        <color rgb="FF000000"/>
        <rFont val="Arial"/>
        <family val="2"/>
      </rPr>
      <t>spreadsheet.</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audit information might be lost</t>
    </r>
  </si>
  <si>
    <t>The system has not correctly implemented requirements for handling error conditions
[3.11 Handling Error Situations &gt; GPS.176 SCR FHIR API Error  Reporting]</t>
  </si>
  <si>
    <r>
      <rPr>
        <b/>
        <sz val="10"/>
        <color theme="1"/>
        <rFont val="Arial"/>
        <family val="2"/>
      </rPr>
      <t>a)</t>
    </r>
    <r>
      <rPr>
        <sz val="10"/>
        <color theme="1"/>
        <rFont val="Arial"/>
        <family val="2"/>
      </rPr>
      <t xml:space="preserve"> Demonstrate that the system administrator at practice with appropriate permissions is able to view the Error Report and export it to a spreadsheet. </t>
    </r>
  </si>
  <si>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t>
    </r>
    <r>
      <rPr>
        <b/>
        <sz val="10"/>
        <color rgb="FF000000"/>
        <rFont val="Arial"/>
        <family val="2"/>
      </rPr>
      <t xml:space="preserve">2. </t>
    </r>
    <r>
      <rPr>
        <sz val="10"/>
        <color rgb="FF000000"/>
        <rFont val="Arial"/>
        <family val="2"/>
      </rPr>
      <t xml:space="preserve">Generate all possible error reports </t>
    </r>
  </si>
  <si>
    <t>GPS.176 SCR FHIR API Error  Reporting</t>
  </si>
  <si>
    <t>HRS-02</t>
  </si>
  <si>
    <t>NME-HSDID-129</t>
  </si>
  <si>
    <t>NME-SCR-132</t>
  </si>
  <si>
    <r>
      <rPr>
        <sz val="10"/>
        <color rgb="FF000000"/>
        <rFont val="Arial"/>
        <family val="2"/>
      </rPr>
      <t xml:space="preserve">There is a </t>
    </r>
    <r>
      <rPr>
        <b/>
        <sz val="10"/>
        <color rgb="FF000000"/>
        <rFont val="Arial"/>
        <family val="2"/>
      </rPr>
      <t>risk</t>
    </r>
    <r>
      <rPr>
        <sz val="10"/>
        <color rgb="FF000000"/>
        <rFont val="Arial"/>
        <family val="2"/>
      </rPr>
      <t xml:space="preserve"> that the system administrator from the </t>
    </r>
    <r>
      <rPr>
        <b/>
        <sz val="10"/>
        <color rgb="FF000000"/>
        <rFont val="Arial"/>
        <family val="2"/>
      </rPr>
      <t xml:space="preserve">Supplier site(Consumer) </t>
    </r>
    <r>
      <rPr>
        <sz val="10"/>
        <color rgb="FF000000"/>
        <rFont val="Arial"/>
        <family val="2"/>
      </rPr>
      <t xml:space="preserve">is not able to report the following information for a </t>
    </r>
    <r>
      <rPr>
        <b/>
        <sz val="10"/>
        <color rgb="FF000000"/>
        <rFont val="Arial"/>
        <family val="2"/>
      </rPr>
      <t xml:space="preserve">user-definable period of time 
</t>
    </r>
    <r>
      <rPr>
        <sz val="10"/>
        <color rgb="FF000000"/>
        <rFont val="Arial"/>
        <family val="2"/>
      </rPr>
      <t xml:space="preserve">
(1) The </t>
    </r>
    <r>
      <rPr>
        <b/>
        <sz val="10"/>
        <color rgb="FF000000"/>
        <rFont val="Arial"/>
        <family val="2"/>
      </rPr>
      <t>number (quantity) of patients</t>
    </r>
    <r>
      <rPr>
        <sz val="10"/>
        <color rgb="FF000000"/>
        <rFont val="Arial"/>
        <family val="2"/>
      </rPr>
      <t xml:space="preserve"> for whom a GP summary update could not be created because they were ineligible at the time, sorted by reason for ineligibility.
(2) The</t>
    </r>
    <r>
      <rPr>
        <b/>
        <sz val="10"/>
        <color rgb="FF000000"/>
        <rFont val="Arial"/>
        <family val="2"/>
      </rPr>
      <t xml:space="preserve"> NHS numbers of patients</t>
    </r>
    <r>
      <rPr>
        <sz val="10"/>
        <color rgb="FF000000"/>
        <rFont val="Arial"/>
        <family val="2"/>
      </rPr>
      <t xml:space="preserve"> for whom a GP summary update </t>
    </r>
    <r>
      <rPr>
        <b/>
        <sz val="10"/>
        <color rgb="FF000000"/>
        <rFont val="Arial"/>
        <family val="2"/>
      </rPr>
      <t>could not be created</t>
    </r>
    <r>
      <rPr>
        <sz val="10"/>
        <color rgb="FF000000"/>
        <rFont val="Arial"/>
        <family val="2"/>
      </rPr>
      <t xml:space="preserve"> because they were </t>
    </r>
    <r>
      <rPr>
        <b/>
        <sz val="10"/>
        <color rgb="FF000000"/>
        <rFont val="Arial"/>
        <family val="2"/>
      </rPr>
      <t>ineligible at the time</t>
    </r>
    <r>
      <rPr>
        <sz val="10"/>
        <color rgb="FF000000"/>
        <rFont val="Arial"/>
        <family val="2"/>
      </rPr>
      <t xml:space="preserve">, sorted by </t>
    </r>
    <r>
      <rPr>
        <b/>
        <sz val="10"/>
        <color rgb="FF000000"/>
        <rFont val="Arial"/>
        <family val="2"/>
      </rPr>
      <t>reason for ineligibility.</t>
    </r>
    <r>
      <rPr>
        <sz val="10"/>
        <color rgb="FF000000"/>
        <rFont val="Arial"/>
        <family val="2"/>
      </rPr>
      <t xml:space="preserve"> For patients who are ineligible because of a lack of</t>
    </r>
    <r>
      <rPr>
        <b/>
        <sz val="10"/>
        <color rgb="FF000000"/>
        <rFont val="Arial"/>
        <family val="2"/>
      </rPr>
      <t xml:space="preserve"> NHS number, the local identifier should be used instead.
</t>
    </r>
    <r>
      <rPr>
        <sz val="10"/>
        <color rgb="FF000000"/>
        <rFont val="Arial"/>
        <family val="2"/>
      </rPr>
      <t xml:space="preserve">
(3) The </t>
    </r>
    <r>
      <rPr>
        <b/>
        <sz val="10"/>
        <color rgb="FF000000"/>
        <rFont val="Arial"/>
        <family val="2"/>
      </rPr>
      <t>number (quantity) of GP summary update messages</t>
    </r>
    <r>
      <rPr>
        <sz val="10"/>
        <color rgb="FF000000"/>
        <rFont val="Arial"/>
        <family val="2"/>
      </rPr>
      <t xml:space="preserve"> that failed to be created by the local system prior to being sent to the SCR FHIR API.
(4) The </t>
    </r>
    <r>
      <rPr>
        <b/>
        <sz val="10"/>
        <color rgb="FF000000"/>
        <rFont val="Arial"/>
        <family val="2"/>
      </rPr>
      <t>NHS numbers of GP summary update</t>
    </r>
    <r>
      <rPr>
        <sz val="10"/>
        <color rgb="FF000000"/>
        <rFont val="Arial"/>
        <family val="2"/>
      </rPr>
      <t xml:space="preserve"> messages that failed to be created by the local system prior to being sent to the SCR FHIR API, together with the reason for failure.
(5) The </t>
    </r>
    <r>
      <rPr>
        <b/>
        <sz val="10"/>
        <color rgb="FF000000"/>
        <rFont val="Arial"/>
        <family val="2"/>
      </rPr>
      <t xml:space="preserve">number (quantity) of GP summary update messages </t>
    </r>
    <r>
      <rPr>
        <sz val="10"/>
        <color rgb="FF000000"/>
        <rFont val="Arial"/>
        <family val="2"/>
      </rPr>
      <t>that failed to be sent to the SCR FHIR API.
(6) The</t>
    </r>
    <r>
      <rPr>
        <b/>
        <sz val="10"/>
        <color rgb="FF000000"/>
        <rFont val="Arial"/>
        <family val="2"/>
      </rPr>
      <t xml:space="preserve"> NHS numbers of GP summary update messages</t>
    </r>
    <r>
      <rPr>
        <sz val="10"/>
        <color rgb="FF000000"/>
        <rFont val="Arial"/>
        <family val="2"/>
      </rPr>
      <t xml:space="preserve"> that failed to be sent to the SCR FHIR API, together with the reason for failure (including HTTP status code).
(7) The</t>
    </r>
    <r>
      <rPr>
        <b/>
        <sz val="10"/>
        <color rgb="FF000000"/>
        <rFont val="Arial"/>
        <family val="2"/>
      </rPr>
      <t xml:space="preserve"> number (quantity) of HTTP status code 201 </t>
    </r>
    <r>
      <rPr>
        <sz val="10"/>
        <color rgb="FF000000"/>
        <rFont val="Arial"/>
        <family val="2"/>
      </rPr>
      <t>received from the SCR FHIR API upon issuing a GP Summary update request.
The impact is that the audit information might be lost</t>
    </r>
  </si>
  <si>
    <r>
      <rPr>
        <b/>
        <sz val="10"/>
        <color rgb="FF000000"/>
        <rFont val="Arial"/>
        <family val="2"/>
      </rPr>
      <t>a)</t>
    </r>
    <r>
      <rPr>
        <sz val="10"/>
        <color rgb="FF000000"/>
        <rFont val="Arial"/>
        <family val="2"/>
      </rPr>
      <t xml:space="preserve"> Demonstrate that the system provides the functionality to report on the following information for a user-definable period of time
(1) The number (quantity) of patients for whom a GP summary update could not be created because they were ineligible at the time, sorted by reason for ineligibility.
</t>
    </r>
    <r>
      <rPr>
        <b/>
        <sz val="10"/>
        <color rgb="FF000000"/>
        <rFont val="Arial"/>
        <family val="2"/>
      </rPr>
      <t>b)</t>
    </r>
    <r>
      <rPr>
        <sz val="10"/>
        <color rgb="FF000000"/>
        <rFont val="Arial"/>
        <family val="2"/>
      </rPr>
      <t xml:space="preserve"> Provide evidence that the system provides the functionality to report on the following information for a user-definable period of time and a system administrator at practice with 
(1) The NHS numbers of patients for whom a GP summary update could not be created because they were ineligible at the time, sorted by reason for ineligibility. For patients who are ineligible because of a lack of NHS number, the local identifier should be used instead.
(2) The number (quantity) of GP summary update messages that failed to be created by the local system prior to being sent to the SCR FHIR API.
(3) The NHS numbers of GP summary update messages that failed to be created by the local system prior to being sent to the SCR FHIR API, together with the reason for failure.
(4) The number (quantity) of GP summary update messages that failed to be sent to the SCR FHIR API.
(5) The NHS numbers of GP summary update messages that failed to be sent to the SCR FHIR API, together with the reason for failure (including HTTP status code).
(6) The number (quantity) of HTTP status code 201 received from the SCR FHIR API upon issuing a GP Summary update request.</t>
    </r>
  </si>
  <si>
    <r>
      <rPr>
        <b/>
        <u/>
        <sz val="10"/>
        <color rgb="FF000000"/>
        <rFont val="Arial"/>
        <family val="2"/>
      </rPr>
      <t xml:space="preserve">Test data:
</t>
    </r>
    <r>
      <rPr>
        <sz val="10"/>
        <color rgb="FF000000"/>
        <rFont val="Arial"/>
        <family val="2"/>
      </rPr>
      <t xml:space="preserve">
</t>
    </r>
    <r>
      <rPr>
        <b/>
        <sz val="10"/>
        <color rgb="FF000000"/>
        <rFont val="Arial"/>
        <family val="2"/>
      </rPr>
      <t xml:space="preserve">a, b)
</t>
    </r>
    <r>
      <rPr>
        <sz val="10"/>
        <color rgb="FF000000"/>
        <rFont val="Arial"/>
        <family val="2"/>
      </rPr>
      <t>1. System Admin with appropriate permissions
2. Multiple ineligible patients having changes in Summary care
3. Multiple eligible patients having changes pending GP Summary update</t>
    </r>
  </si>
  <si>
    <t>NME-HSDID-130</t>
  </si>
  <si>
    <t>NME-SCR-133</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</si>
  <si>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client</t>
    </r>
    <r>
      <rPr>
        <sz val="10"/>
        <color rgb="FF000000"/>
        <rFont val="Arial"/>
        <family val="2"/>
      </rPr>
      <t xml:space="preserve"> </t>
    </r>
    <r>
      <rPr>
        <b/>
        <sz val="10"/>
        <color rgb="FF000000"/>
        <rFont val="Arial"/>
        <family val="2"/>
      </rPr>
      <t>may not retry</t>
    </r>
    <r>
      <rPr>
        <sz val="10"/>
        <color rgb="FF000000"/>
        <rFont val="Arial"/>
        <family val="2"/>
      </rPr>
      <t xml:space="preserve"> with the same </t>
    </r>
    <r>
      <rPr>
        <b/>
        <sz val="10"/>
        <color rgb="FF000000"/>
        <rFont val="Arial"/>
        <family val="2"/>
      </rPr>
      <t>X-request ID</t>
    </r>
    <r>
      <rPr>
        <sz val="10"/>
        <color rgb="FF000000"/>
        <rFont val="Arial"/>
        <family val="2"/>
      </rPr>
      <t xml:space="preserve"> value when the outcome of a GP Summary Upload request is not successful (HTTP status 201) due to transient failure[HTTP Status code</t>
    </r>
    <r>
      <rPr>
        <b/>
        <sz val="10"/>
        <color rgb="FF000000"/>
        <rFont val="Arial"/>
        <family val="2"/>
      </rPr>
      <t xml:space="preserve">: </t>
    </r>
    <r>
      <rPr>
        <sz val="10"/>
        <color rgb="FF000000"/>
        <rFont val="Arial"/>
        <family val="2"/>
      </rPr>
      <t xml:space="preserve">429, 504, and 500)
The </t>
    </r>
    <r>
      <rPr>
        <b/>
        <sz val="10"/>
        <color rgb="FF000000"/>
        <rFont val="Arial"/>
        <family val="2"/>
      </rPr>
      <t>impact</t>
    </r>
    <r>
      <rPr>
        <sz val="10"/>
        <color rgb="FF000000"/>
        <rFont val="Arial"/>
        <family val="2"/>
      </rPr>
      <t xml:space="preserve"> is that the </t>
    </r>
    <r>
      <rPr>
        <b/>
        <sz val="10"/>
        <color rgb="FF000000"/>
        <rFont val="Arial"/>
        <family val="2"/>
      </rPr>
      <t>system</t>
    </r>
    <r>
      <rPr>
        <sz val="10"/>
        <color rgb="FF000000"/>
        <rFont val="Arial"/>
        <family val="2"/>
      </rPr>
      <t xml:space="preserve"> </t>
    </r>
    <r>
      <rPr>
        <b/>
        <sz val="10"/>
        <color rgb="FF000000"/>
        <rFont val="Arial"/>
        <family val="2"/>
      </rPr>
      <t>stops retrying to send valid GP Summary Update</t>
    </r>
  </si>
  <si>
    <t>The system has not correctly implemented requirements for handling error conditions for a valid request
[3.11 Handling Error Situations &gt; GPS.145 Handling of Transient and Persistent Errors]</t>
  </si>
  <si>
    <t xml:space="preserve">a) Demonstrate that the client retries the same request in case a status code 429 is being encountered, using the same X-Request-ID value if the outcome of a GP Summary Upload request is not successful (HTTP status 201) due to transient failure.
b) Provide evidence that the client retries the exact same request in case a status code 500, and 504 is being encountered, using the same X-Request-ID value if the outcome of a GP Summary Upload request is not successful (HTTP status 201) due to transient failure.
Notes to NME:
NME needs to respond gracefully/promptly responds to all the errors while sending GP Summary Update
a. machine needs to fix itself
b. subset of errors should be handled and passed
c. backend from Supplier also might need to assist
Test Hints: Validation process/automatically retries transient errors is outlined within the suppliers techncial design documentation (Uploading GP Summaries to SCR) .Persistent errors will be posted to their error capture and alerting system for investigation by their Ops team. 
</t>
  </si>
  <si>
    <r>
      <rPr>
        <b/>
        <u/>
        <sz val="10"/>
        <color rgb="FF000000"/>
        <rFont val="Arial"/>
        <family val="2"/>
      </rPr>
      <t xml:space="preserve">Test data:
</t>
    </r>
    <r>
      <rPr>
        <sz val="10"/>
        <color rgb="FF000000"/>
        <rFont val="Arial"/>
        <family val="2"/>
      </rPr>
      <t xml:space="preserve">
</t>
    </r>
    <r>
      <rPr>
        <b/>
        <sz val="10"/>
        <color rgb="FF000000"/>
        <rFont val="Arial"/>
        <family val="2"/>
      </rPr>
      <t>a, b)
1.</t>
    </r>
    <r>
      <rPr>
        <sz val="10"/>
        <color rgb="FF000000"/>
        <rFont val="Arial"/>
        <family val="2"/>
      </rPr>
      <t xml:space="preserve"> System Admin with appropriate permissions
</t>
    </r>
    <r>
      <rPr>
        <b/>
        <sz val="10"/>
        <color rgb="FF000000"/>
        <rFont val="Arial"/>
        <family val="2"/>
      </rPr>
      <t xml:space="preserve">2. </t>
    </r>
    <r>
      <rPr>
        <sz val="10"/>
        <color rgb="FF000000"/>
        <rFont val="Arial"/>
        <family val="2"/>
      </rPr>
      <t xml:space="preserve">Unsuccessful GP Summary update with Status code 429
</t>
    </r>
    <r>
      <rPr>
        <b/>
        <sz val="10"/>
        <color rgb="FF000000"/>
        <rFont val="Arial"/>
        <family val="2"/>
      </rPr>
      <t>3.</t>
    </r>
    <r>
      <rPr>
        <sz val="10"/>
        <color rgb="FF000000"/>
        <rFont val="Arial"/>
        <family val="2"/>
      </rPr>
      <t xml:space="preserve"> Unsuccessful GP Summary update with Status code 500
</t>
    </r>
    <r>
      <rPr>
        <b/>
        <sz val="10"/>
        <color rgb="FF000000"/>
        <rFont val="Arial"/>
        <family val="2"/>
      </rPr>
      <t xml:space="preserve">4. </t>
    </r>
    <r>
      <rPr>
        <sz val="10"/>
        <color rgb="FF000000"/>
        <rFont val="Arial"/>
        <family val="2"/>
      </rPr>
      <t>Unsuccessful GP Summary update with Status code 504</t>
    </r>
  </si>
  <si>
    <t xml:space="preserve">1. NME needs to respond gracefully/promptly responds to all the errors while sending GP Summary Update
a. machine needs to fix itself
b. subset of errors should be handled and passed
c. backend from Supplier also might need to assist
</t>
  </si>
  <si>
    <t>GPS.145 Handling of Transient and Persistent Errors</t>
  </si>
  <si>
    <t>HRS-07</t>
  </si>
  <si>
    <t>NME-HSDID-131</t>
  </si>
  <si>
    <t>NME-SCR-134</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</si>
  <si>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system always makes a re-attempt</t>
    </r>
    <r>
      <rPr>
        <sz val="10"/>
        <color rgb="FF000000"/>
        <rFont val="Arial"/>
        <family val="2"/>
      </rPr>
      <t xml:space="preserve"> to send the </t>
    </r>
    <r>
      <rPr>
        <b/>
        <sz val="10"/>
        <color rgb="FF000000"/>
        <rFont val="Arial"/>
        <family val="2"/>
      </rPr>
      <t>message again</t>
    </r>
    <r>
      <rPr>
        <sz val="10"/>
        <color rgb="FF000000"/>
        <rFont val="Arial"/>
        <family val="2"/>
      </rPr>
      <t xml:space="preserve"> from the</t>
    </r>
    <r>
      <rPr>
        <b/>
        <sz val="10"/>
        <color rgb="FF000000"/>
        <rFont val="Arial"/>
        <family val="2"/>
      </rPr>
      <t xml:space="preserve"> GP System at the practice</t>
    </r>
    <r>
      <rPr>
        <sz val="10"/>
        <color rgb="FF000000"/>
        <rFont val="Arial"/>
        <family val="2"/>
      </rPr>
      <t xml:space="preserve"> when the outcome of the GP summary upload is a persistent error e.g. 400, 401, 403 or 405.
The </t>
    </r>
    <r>
      <rPr>
        <b/>
        <sz val="10"/>
        <color rgb="FF000000"/>
        <rFont val="Arial"/>
        <family val="2"/>
      </rPr>
      <t>impact</t>
    </r>
    <r>
      <rPr>
        <sz val="10"/>
        <color rgb="FF000000"/>
        <rFont val="Arial"/>
        <family val="2"/>
      </rPr>
      <t xml:space="preserve"> is that the </t>
    </r>
    <r>
      <rPr>
        <b/>
        <sz val="10"/>
        <color rgb="FF000000"/>
        <rFont val="Arial"/>
        <family val="2"/>
      </rPr>
      <t xml:space="preserve">GP system may get stuck or become unresponsive
</t>
    </r>
  </si>
  <si>
    <t>The system has not correctly implemented requirements for handling error conditions for a valid request with persistent failures
[3.11 Handling Error Situations &gt; GPS.145 Handling of Transient and Persistent Errors]</t>
  </si>
  <si>
    <t xml:space="preserve">a) Demonstrate that the system doesn’t re-attempt to send the message again from the GP System at the practice when the outcome of the GP summary upload is a persistent error for 400 Error code
b) Provide evidence that the system doesn’t re-attempt to send the message again from the GP System at the practice when the outcome of the GP summary upload is a persistent error 401, 403, 405 Error code
Test Hints: on a) and b) Validation process/automatically retries transient errors is outlined within the suppliers techncial design documentation (Uploading GP Summaries to SCR) . Persistent errors will be posted to their error capture and alerting system for investigation by their Ops team. 
</t>
  </si>
  <si>
    <r>
      <rPr>
        <b/>
        <u/>
        <sz val="10"/>
        <color rgb="FF000000"/>
        <rFont val="Arial"/>
        <family val="2"/>
      </rPr>
      <t xml:space="preserve">Test data:
</t>
    </r>
    <r>
      <rPr>
        <sz val="10"/>
        <color rgb="FF000000"/>
        <rFont val="Arial"/>
        <family val="2"/>
      </rPr>
      <t xml:space="preserve">
</t>
    </r>
    <r>
      <rPr>
        <b/>
        <sz val="10"/>
        <color rgb="FF000000"/>
        <rFont val="Arial"/>
        <family val="2"/>
      </rPr>
      <t xml:space="preserve">a, b)
</t>
    </r>
    <r>
      <rPr>
        <sz val="10"/>
        <color rgb="FF000000"/>
        <rFont val="Arial"/>
        <family val="2"/>
      </rPr>
      <t>1. System Admin with appropriate permissions
2. Unsuccessful GP Summary update with Status code 400
3. Unsuccessful GP Summary update with Status code 401
4. Unsuccessful GP Summary update with Status code 403
5. Unsuccessful GP Summary update with Status code 405</t>
    </r>
  </si>
  <si>
    <t>HRS-08</t>
  </si>
  <si>
    <t>NME-HSDID-132</t>
  </si>
  <si>
    <t>NME-SCR-135</t>
  </si>
  <si>
    <r>
      <rPr>
        <sz val="10"/>
        <color rgb="FF000000"/>
        <rFont val="Arial"/>
        <family val="2"/>
      </rPr>
      <t xml:space="preserve">There is a </t>
    </r>
    <r>
      <rPr>
        <b/>
        <sz val="10"/>
        <color rgb="FF000000"/>
        <rFont val="Arial"/>
        <family val="2"/>
      </rPr>
      <t>risk</t>
    </r>
    <r>
      <rPr>
        <sz val="10"/>
        <color rgb="FF000000"/>
        <rFont val="Arial"/>
        <family val="2"/>
      </rPr>
      <t xml:space="preserve"> that the system keeps </t>
    </r>
    <r>
      <rPr>
        <b/>
        <sz val="10"/>
        <color rgb="FF000000"/>
        <rFont val="Arial"/>
        <family val="2"/>
      </rPr>
      <t>users waiting for responses</t>
    </r>
    <r>
      <rPr>
        <sz val="10"/>
        <color rgb="FF000000"/>
        <rFont val="Arial"/>
        <family val="2"/>
      </rPr>
      <t xml:space="preserve"> for an</t>
    </r>
    <r>
      <rPr>
        <b/>
        <sz val="10"/>
        <color rgb="FF000000"/>
        <rFont val="Arial"/>
        <family val="2"/>
      </rPr>
      <t xml:space="preserve"> unreasonable time while responses are delayed</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 xml:space="preserve">user </t>
    </r>
    <r>
      <rPr>
        <sz val="10"/>
        <color rgb="FF000000"/>
        <rFont val="Arial"/>
        <family val="2"/>
      </rPr>
      <t>is</t>
    </r>
    <r>
      <rPr>
        <b/>
        <sz val="10"/>
        <color rgb="FF000000"/>
        <rFont val="Arial"/>
        <family val="2"/>
      </rPr>
      <t xml:space="preserve"> not aware of </t>
    </r>
    <r>
      <rPr>
        <sz val="10"/>
        <color rgb="FF000000"/>
        <rFont val="Arial"/>
        <family val="2"/>
      </rPr>
      <t>the</t>
    </r>
    <r>
      <rPr>
        <b/>
        <sz val="10"/>
        <color rgb="FF000000"/>
        <rFont val="Arial"/>
        <family val="2"/>
      </rPr>
      <t xml:space="preserve"> current state</t>
    </r>
    <r>
      <rPr>
        <sz val="10"/>
        <color rgb="FF000000"/>
        <rFont val="Arial"/>
        <family val="2"/>
      </rPr>
      <t xml:space="preserve"> of the</t>
    </r>
    <r>
      <rPr>
        <b/>
        <sz val="10"/>
        <color rgb="FF000000"/>
        <rFont val="Arial"/>
        <family val="2"/>
      </rPr>
      <t xml:space="preserve"> process and </t>
    </r>
    <r>
      <rPr>
        <sz val="10"/>
        <color rgb="FF000000"/>
        <rFont val="Arial"/>
        <family val="2"/>
      </rPr>
      <t>may</t>
    </r>
    <r>
      <rPr>
        <b/>
        <sz val="10"/>
        <color rgb="FF000000"/>
        <rFont val="Arial"/>
        <family val="2"/>
      </rPr>
      <t xml:space="preserve"> end up re-initiating </t>
    </r>
    <r>
      <rPr>
        <sz val="10"/>
        <color rgb="FF000000"/>
        <rFont val="Arial"/>
        <family val="2"/>
      </rPr>
      <t>the</t>
    </r>
    <r>
      <rPr>
        <b/>
        <sz val="10"/>
        <color rgb="FF000000"/>
        <rFont val="Arial"/>
        <family val="2"/>
      </rPr>
      <t xml:space="preserve"> request</t>
    </r>
  </si>
  <si>
    <t>The system has not correctly implemented requirements for handling error conditions
[3.11 Handling Error Situations &gt; GPS.155 System Should Not Keep Users Waiting]</t>
  </si>
  <si>
    <r>
      <rPr>
        <b/>
        <sz val="10"/>
        <color rgb="FF000000"/>
        <rFont val="Arial"/>
        <family val="2"/>
      </rPr>
      <t>a) Provide evidence that the 'Polling' is implemented in 'major breaks(more wait time period)'</t>
    </r>
    <r>
      <rPr>
        <sz val="10"/>
        <color rgb="FF000000"/>
        <rFont val="Arial"/>
        <family val="2"/>
      </rPr>
      <t xml:space="preserve"> throughout the E2E Process for GP Summary Update.</t>
    </r>
    <r>
      <rPr>
        <b/>
        <sz val="10"/>
        <color rgb="FF000000"/>
        <rFont val="Arial"/>
        <family val="2"/>
      </rPr>
      <t xml:space="preserve"> NME Need to provide evidence on various such scenarios with evidence that Polling is implemented 
</t>
    </r>
    <r>
      <rPr>
        <sz val="10"/>
        <color rgb="FF000000"/>
        <rFont val="Arial"/>
        <family val="2"/>
      </rPr>
      <t xml:space="preserve">
</t>
    </r>
    <r>
      <rPr>
        <b/>
        <sz val="10"/>
        <color rgb="FF000000"/>
        <rFont val="Arial"/>
        <family val="2"/>
      </rPr>
      <t xml:space="preserve">Test Hints:(TA - 7th Jul 2022):
</t>
    </r>
    <r>
      <rPr>
        <sz val="10"/>
        <color rgb="FF000000"/>
        <rFont val="Arial"/>
        <family val="2"/>
      </rPr>
      <t>SCR performance tests have used 3.2 seconds as the average response time for SCR API. We can potentially use that as a guideline.</t>
    </r>
  </si>
  <si>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t>
    </r>
  </si>
  <si>
    <t>SCR performance tests have used 3.2 seconds as the average response time for SCR API. We can potentially use that as a guideline.</t>
  </si>
  <si>
    <t>GPS.155 System Should Not Keep Users Waiting</t>
  </si>
  <si>
    <t>HRS-09</t>
  </si>
  <si>
    <t>NME-HSDID-133</t>
  </si>
  <si>
    <t>NME-SCR-136</t>
  </si>
  <si>
    <r>
      <rPr>
        <sz val="10"/>
        <color rgb="FF000000"/>
        <rFont val="Arial"/>
        <family val="2"/>
      </rPr>
      <t xml:space="preserve">There is a </t>
    </r>
    <r>
      <rPr>
        <b/>
        <sz val="10"/>
        <color rgb="FF000000"/>
        <rFont val="Arial"/>
        <family val="2"/>
      </rPr>
      <t>risk</t>
    </r>
    <r>
      <rPr>
        <sz val="10"/>
        <color rgb="FF000000"/>
        <rFont val="Arial"/>
        <family val="2"/>
      </rPr>
      <t xml:space="preserve"> that the</t>
    </r>
    <r>
      <rPr>
        <b/>
        <sz val="10"/>
        <color rgb="FF000000"/>
        <rFont val="Arial"/>
        <family val="2"/>
      </rPr>
      <t xml:space="preserve"> GP System will prompt users</t>
    </r>
    <r>
      <rPr>
        <sz val="10"/>
        <color rgb="FF000000"/>
        <rFont val="Arial"/>
        <family val="2"/>
      </rPr>
      <t xml:space="preserve"> with </t>
    </r>
    <r>
      <rPr>
        <b/>
        <sz val="10"/>
        <color rgb="FF000000"/>
        <rFont val="Arial"/>
        <family val="2"/>
      </rPr>
      <t>information or decisions</t>
    </r>
    <r>
      <rPr>
        <sz val="10"/>
        <color rgb="FF000000"/>
        <rFont val="Arial"/>
        <family val="2"/>
      </rPr>
      <t xml:space="preserve"> relating to </t>
    </r>
    <r>
      <rPr>
        <b/>
        <sz val="10"/>
        <color rgb="FF000000"/>
        <rFont val="Arial"/>
        <family val="2"/>
      </rPr>
      <t>the system or technical errors</t>
    </r>
    <r>
      <rPr>
        <sz val="10"/>
        <color rgb="FF000000"/>
        <rFont val="Arial"/>
        <family val="2"/>
      </rPr>
      <t xml:space="preserve">(For example: the clinical data store not being available, network failures, system time-outs, clinical data store acknowledgements not received for previous messages, etc.).
The </t>
    </r>
    <r>
      <rPr>
        <b/>
        <sz val="10"/>
        <color rgb="FF000000"/>
        <rFont val="Arial"/>
        <family val="2"/>
      </rPr>
      <t>impact</t>
    </r>
    <r>
      <rPr>
        <sz val="10"/>
        <color rgb="FF000000"/>
        <rFont val="Arial"/>
        <family val="2"/>
      </rPr>
      <t xml:space="preserve"> is that the user is </t>
    </r>
    <r>
      <rPr>
        <b/>
        <sz val="10"/>
        <color rgb="FF000000"/>
        <rFont val="Arial"/>
        <family val="2"/>
      </rPr>
      <t xml:space="preserve">displayed </t>
    </r>
    <r>
      <rPr>
        <sz val="10"/>
        <color rgb="FF000000"/>
        <rFont val="Arial"/>
        <family val="2"/>
      </rPr>
      <t>with</t>
    </r>
    <r>
      <rPr>
        <b/>
        <sz val="10"/>
        <color rgb="FF000000"/>
        <rFont val="Arial"/>
        <family val="2"/>
      </rPr>
      <t xml:space="preserve"> unknown messages </t>
    </r>
    <r>
      <rPr>
        <sz val="10"/>
        <color rgb="FF000000"/>
        <rFont val="Arial"/>
        <family val="2"/>
      </rPr>
      <t xml:space="preserve">resulting in ambiguity </t>
    </r>
  </si>
  <si>
    <t>The system has not correctly implemented requirements for handling error conditions
[3.11 Handling Error Situations &gt; GPS.146 User Interaction in Error Situations]</t>
  </si>
  <si>
    <t xml:space="preserve">a) Demonstrate that the SCR Viewing System won't prompt the users with information or decisions relating to the system or technical errors for clinical data store not being available
b) Provide evidence that the SCR Viewing System won't prompt the users with information or decisions relating to the system or technical errors for the below
1. network failures, 
2. system time-outs, 
3. clinical data store acknowledgements not received for previous messages
To Supplier: Kindly cover if any scenarios are left out and provide evidence
Test Hints: on a) and b)
Validation process/automatically retries transient errors is outlined within the suppliers techncial design documentation (Uploading GP Summaries to SCR). Persistent errors will be posted to their error capture and alerting system for investigation by their Ops team. This would be handled by workflow tasks by  the Supplier operations team. 
</t>
  </si>
  <si>
    <t>GPS.146 User Interaction in Error Situations</t>
  </si>
  <si>
    <t>HRS-11</t>
  </si>
  <si>
    <t>NME-HSDID-134</t>
  </si>
  <si>
    <t>Handling Error Situations / Viewing and Printing GP Summaries - GP System</t>
  </si>
  <si>
    <r>
      <rPr>
        <sz val="10"/>
        <color rgb="FF000000"/>
        <rFont val="Arial"/>
        <family val="2"/>
      </rPr>
      <t xml:space="preserve">There is a </t>
    </r>
    <r>
      <rPr>
        <b/>
        <sz val="10"/>
        <color rgb="FF000000"/>
        <rFont val="Arial"/>
        <family val="2"/>
      </rPr>
      <t>risk</t>
    </r>
    <r>
      <rPr>
        <sz val="10"/>
        <color rgb="FF000000"/>
        <rFont val="Arial"/>
        <family val="2"/>
      </rPr>
      <t xml:space="preserve"> that the user may </t>
    </r>
    <r>
      <rPr>
        <b/>
        <sz val="10"/>
        <color rgb="FF000000"/>
        <rFont val="Arial"/>
        <family val="2"/>
      </rPr>
      <t xml:space="preserve">not be notified with 'The GP Summary is corrupt and cannot be viewed' </t>
    </r>
    <r>
      <rPr>
        <sz val="10"/>
        <color rgb="FF000000"/>
        <rFont val="Arial"/>
        <family val="2"/>
      </rPr>
      <t xml:space="preserve"> </t>
    </r>
    <r>
      <rPr>
        <b/>
        <sz val="10"/>
        <color rgb="FF000000"/>
        <rFont val="Arial"/>
        <family val="2"/>
      </rPr>
      <t>when</t>
    </r>
    <r>
      <rPr>
        <sz val="10"/>
        <color rgb="FF000000"/>
        <rFont val="Arial"/>
        <family val="2"/>
      </rPr>
      <t xml:space="preserve"> the SCR Viewing System </t>
    </r>
    <r>
      <rPr>
        <b/>
        <sz val="10"/>
        <color rgb="FF000000"/>
        <rFont val="Arial"/>
        <family val="2"/>
      </rPr>
      <t xml:space="preserve">displays a malformed GP Summary.
</t>
    </r>
    <r>
      <rPr>
        <sz val="10"/>
        <color rgb="FF000000"/>
        <rFont val="Arial"/>
        <family val="2"/>
      </rPr>
      <t xml:space="preserve">
The impact is that the user is</t>
    </r>
    <r>
      <rPr>
        <b/>
        <sz val="10"/>
        <color rgb="FF000000"/>
        <rFont val="Arial"/>
        <family val="2"/>
      </rPr>
      <t xml:space="preserve"> unaware of the error in SCR</t>
    </r>
  </si>
  <si>
    <t>The system has not correctly implemented requirements for handling error conditions
[2.6. Handling Error Situations &gt; MSCA-SCR-026]</t>
  </si>
  <si>
    <r>
      <rPr>
        <b/>
        <sz val="10"/>
        <color rgb="FF000000"/>
        <rFont val="Arial"/>
        <family val="2"/>
      </rPr>
      <t xml:space="preserve">a) </t>
    </r>
    <r>
      <rPr>
        <sz val="10"/>
        <color rgb="FF000000"/>
        <rFont val="Arial"/>
        <family val="2"/>
      </rPr>
      <t xml:space="preserve">Provide evidence that the user is notified with 'The GP Summary is corrupt and cannot be viewed'  when the SCR Viewing System displays a malformed GP Summary.
</t>
    </r>
    <r>
      <rPr>
        <b/>
        <sz val="10"/>
        <color rgb="FF000000"/>
        <rFont val="Arial"/>
        <family val="2"/>
      </rPr>
      <t xml:space="preserve">b) </t>
    </r>
    <r>
      <rPr>
        <sz val="10"/>
        <color rgb="FF000000"/>
        <rFont val="Arial"/>
        <family val="2"/>
      </rPr>
      <t xml:space="preserve">Provide evidence that the  NME connecting system consumes the SCR in a way that, it is consistent with / does results in rendering as defined in the SCR Viewing Requirements. </t>
    </r>
  </si>
  <si>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GP summary with malformed data</t>
    </r>
  </si>
  <si>
    <t>2.6. Handling Error Situations</t>
  </si>
  <si>
    <t>MSCA-SCR-026</t>
  </si>
  <si>
    <t>NME-HSDID-135</t>
  </si>
  <si>
    <t>NME-SCR-138</t>
  </si>
  <si>
    <t>SCR Alerts</t>
  </si>
  <si>
    <r>
      <rPr>
        <sz val="10"/>
        <color rgb="FF000000"/>
        <rFont val="Arial"/>
        <family val="2"/>
      </rPr>
      <t xml:space="preserve">There is a </t>
    </r>
    <r>
      <rPr>
        <b/>
        <sz val="10"/>
        <color rgb="FF000000"/>
        <rFont val="Arial"/>
        <family val="2"/>
      </rPr>
      <t>risk</t>
    </r>
    <r>
      <rPr>
        <sz val="10"/>
        <color rgb="FF000000"/>
        <rFont val="Arial"/>
        <family val="2"/>
      </rPr>
      <t xml:space="preserve"> that</t>
    </r>
    <r>
      <rPr>
        <b/>
        <sz val="10"/>
        <color rgb="FF000000"/>
        <rFont val="Arial"/>
        <family val="2"/>
      </rPr>
      <t xml:space="preserve"> the system might not raise a Spine Access Alert</t>
    </r>
    <r>
      <rPr>
        <sz val="10"/>
        <color rgb="FF000000"/>
        <rFont val="Arial"/>
        <family val="2"/>
      </rPr>
      <t xml:space="preserve"> to notify </t>
    </r>
    <r>
      <rPr>
        <b/>
        <sz val="10"/>
        <color rgb="FF000000"/>
        <rFont val="Arial"/>
        <family val="2"/>
      </rPr>
      <t>Privacy Officer(s)</t>
    </r>
    <r>
      <rPr>
        <sz val="10"/>
        <color rgb="FF000000"/>
        <rFont val="Arial"/>
        <family val="2"/>
      </rPr>
      <t>, associated with the</t>
    </r>
    <r>
      <rPr>
        <b/>
        <sz val="10"/>
        <color rgb="FF000000"/>
        <rFont val="Arial"/>
        <family val="2"/>
      </rPr>
      <t xml:space="preserve"> Care Professional's current role (URP) </t>
    </r>
    <r>
      <rPr>
        <sz val="10"/>
        <color rgb="FF000000"/>
        <rFont val="Arial"/>
        <family val="2"/>
      </rPr>
      <t>for the SCR Access for</t>
    </r>
    <r>
      <rPr>
        <b/>
        <sz val="10"/>
        <color rgb="FF000000"/>
        <rFont val="Arial"/>
        <family val="2"/>
      </rPr>
      <t xml:space="preserve"> 'legal' reasons.
</t>
    </r>
    <r>
      <rPr>
        <sz val="10"/>
        <color rgb="FF000000"/>
        <rFont val="Arial"/>
        <family val="2"/>
      </rPr>
      <t xml:space="preserve">
The </t>
    </r>
    <r>
      <rPr>
        <b/>
        <sz val="10"/>
        <color rgb="FF000000"/>
        <rFont val="Arial"/>
        <family val="2"/>
      </rPr>
      <t>impact</t>
    </r>
    <r>
      <rPr>
        <sz val="10"/>
        <color rgb="FF000000"/>
        <rFont val="Arial"/>
        <family val="2"/>
      </rPr>
      <t xml:space="preserve"> is that the Privacy Officer won't be aware of the patient record access</t>
    </r>
  </si>
  <si>
    <t>The  SCR Viewing System has not correctly implemented the requirements for Alerts
[2.2.3. Permission to View Process &gt; Legal Access]</t>
  </si>
  <si>
    <r>
      <rPr>
        <b/>
        <sz val="10"/>
        <color theme="1"/>
        <rFont val="Arial"/>
        <family val="2"/>
      </rPr>
      <t xml:space="preserve">a) </t>
    </r>
    <r>
      <rPr>
        <sz val="10"/>
        <color theme="1"/>
        <rFont val="Arial"/>
        <family val="2"/>
      </rPr>
      <t>Provide evidence that the Access Alert(to notify Privacy Officer) is created when a Care Professional has accessed a selected patient's SCR for legal reasons</t>
    </r>
  </si>
  <si>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Care Professional has accessed a selected patient's SCR for legal reasons</t>
    </r>
  </si>
  <si>
    <t>2.2.3. Permission to View Process</t>
  </si>
  <si>
    <t>Legal Access</t>
  </si>
  <si>
    <t>SCRView-7.2</t>
  </si>
  <si>
    <t>NME-HSDID-136</t>
  </si>
  <si>
    <t>NME-SCR-139</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</si>
  <si>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system might not raise a Spine Access Alert</t>
    </r>
    <r>
      <rPr>
        <sz val="10"/>
        <color rgb="FF000000"/>
        <rFont val="Arial"/>
        <family val="2"/>
      </rPr>
      <t xml:space="preserve"> to </t>
    </r>
    <r>
      <rPr>
        <b/>
        <sz val="10"/>
        <color rgb="FF000000"/>
        <rFont val="Arial"/>
        <family val="2"/>
      </rPr>
      <t xml:space="preserve">notify Privacy Officer(s) </t>
    </r>
    <r>
      <rPr>
        <sz val="10"/>
        <color rgb="FF000000"/>
        <rFont val="Arial"/>
        <family val="2"/>
      </rPr>
      <t xml:space="preserve"> in the organisation, associated with the</t>
    </r>
    <r>
      <rPr>
        <b/>
        <sz val="10"/>
        <color rgb="FF000000"/>
        <rFont val="Arial"/>
        <family val="2"/>
      </rPr>
      <t xml:space="preserve"> Care Professional's current role (URP)</t>
    </r>
    <r>
      <rPr>
        <sz val="10"/>
        <color rgb="FF000000"/>
        <rFont val="Arial"/>
        <family val="2"/>
      </rPr>
      <t xml:space="preserve">, for the SCR Access for </t>
    </r>
    <r>
      <rPr>
        <b/>
        <sz val="10"/>
        <color rgb="FF000000"/>
        <rFont val="Arial"/>
        <family val="2"/>
      </rPr>
      <t xml:space="preserve">'emergency' reasons
</t>
    </r>
    <r>
      <rPr>
        <sz val="10"/>
        <color rgb="FF000000"/>
        <rFont val="Arial"/>
        <family val="2"/>
      </rPr>
      <t xml:space="preserve">
The </t>
    </r>
    <r>
      <rPr>
        <b/>
        <sz val="10"/>
        <color rgb="FF000000"/>
        <rFont val="Arial"/>
        <family val="2"/>
      </rPr>
      <t>impact</t>
    </r>
    <r>
      <rPr>
        <sz val="10"/>
        <color rgb="FF000000"/>
        <rFont val="Arial"/>
        <family val="2"/>
      </rPr>
      <t xml:space="preserve"> is that the Privacy Officer is unaware of the patient record access</t>
    </r>
  </si>
  <si>
    <t>The  SCR Viewing System has not correctly implemented the requirements for Alerts
[2.2.3. Permission to View Process &gt; Emergency]</t>
  </si>
  <si>
    <r>
      <rPr>
        <b/>
        <sz val="10"/>
        <color theme="1"/>
        <rFont val="Arial"/>
        <family val="2"/>
      </rPr>
      <t xml:space="preserve">a) </t>
    </r>
    <r>
      <rPr>
        <sz val="10"/>
        <color theme="1"/>
        <rFont val="Arial"/>
        <family val="2"/>
      </rPr>
      <t>Provide evidence that the Access Alert(to notify Privacy Officer) is created when a Care Professional has accessed a selected patient's SCR for emergency reasons</t>
    </r>
  </si>
  <si>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Care Professional has accessed a selected patient's SCR for emergency reasons</t>
    </r>
  </si>
  <si>
    <t>Emergency</t>
  </si>
  <si>
    <t>SCRView-6.2</t>
  </si>
  <si>
    <t>NME-HSDID-137</t>
  </si>
  <si>
    <t>NME-SCR-140</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</si>
  <si>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content of the alert</t>
    </r>
    <r>
      <rPr>
        <sz val="10"/>
        <color rgb="FF000000"/>
        <rFont val="Arial"/>
        <family val="2"/>
      </rPr>
      <t xml:space="preserve"> might </t>
    </r>
    <r>
      <rPr>
        <b/>
        <sz val="10"/>
        <color rgb="FF000000"/>
        <rFont val="Arial"/>
        <family val="2"/>
      </rPr>
      <t>not</t>
    </r>
    <r>
      <rPr>
        <sz val="10"/>
        <color rgb="FF000000"/>
        <rFont val="Arial"/>
        <family val="2"/>
      </rPr>
      <t xml:space="preserve"> include the</t>
    </r>
    <r>
      <rPr>
        <b/>
        <sz val="10"/>
        <color rgb="FF000000"/>
        <rFont val="Arial"/>
        <family val="2"/>
      </rPr>
      <t xml:space="preserve"> reason for the emergency access,</t>
    </r>
    <r>
      <rPr>
        <sz val="10"/>
        <color rgb="FF000000"/>
        <rFont val="Arial"/>
        <family val="2"/>
      </rPr>
      <t xml:space="preserve"> provided by the Care Professional.
The </t>
    </r>
    <r>
      <rPr>
        <b/>
        <sz val="10"/>
        <color rgb="FF000000"/>
        <rFont val="Arial"/>
        <family val="2"/>
      </rPr>
      <t>impact</t>
    </r>
    <r>
      <rPr>
        <sz val="10"/>
        <color rgb="FF000000"/>
        <rFont val="Arial"/>
        <family val="2"/>
      </rPr>
      <t xml:space="preserve"> is that the Privacy Officer will be unaware of the reason for the emergency access provided by Care professional.</t>
    </r>
  </si>
  <si>
    <t>The  SCR Viewing System has not correctly implemented the requirements for Alerts
[2.2.3.	Permission to View Process &gt; Emergency Access]</t>
  </si>
  <si>
    <r>
      <rPr>
        <b/>
        <sz val="10"/>
        <color rgb="FF000000"/>
        <rFont val="Arial"/>
        <family val="2"/>
      </rPr>
      <t xml:space="preserve">a) </t>
    </r>
    <r>
      <rPr>
        <sz val="10"/>
        <color rgb="FF000000"/>
        <rFont val="Arial"/>
        <family val="2"/>
      </rPr>
      <t xml:space="preserve">Provide evidence that the Access Alert is displayed with the alert message provided by the care Professional for accessing the Patient's SCR for emergency reasons for the Privacy Officer
</t>
    </r>
    <r>
      <rPr>
        <b/>
        <sz val="10"/>
        <color rgb="FF000000"/>
        <rFont val="Arial"/>
        <family val="2"/>
      </rPr>
      <t xml:space="preserve">Test conditions:
</t>
    </r>
    <r>
      <rPr>
        <sz val="10"/>
        <color rgb="FF000000"/>
        <rFont val="Arial"/>
        <family val="2"/>
      </rPr>
      <t xml:space="preserve">1. Test the free text which is a mandatory(if)
2. min, max length of the text(is it common for all the text boxes of SCR) - 
3. user cannot put special characters only one letter or like '.'
4. less than 3 letters should not be allowed
5. Validate the minimum and maximum acceptable characters in the text box.
</t>
    </r>
    <r>
      <rPr>
        <b/>
        <sz val="10"/>
        <color rgb="FF000000"/>
        <rFont val="Arial"/>
        <family val="2"/>
      </rPr>
      <t xml:space="preserve">Note:
</t>
    </r>
    <r>
      <rPr>
        <sz val="10"/>
        <color rgb="FF000000"/>
        <rFont val="Arial"/>
        <family val="2"/>
      </rPr>
      <t>Take note of the minimum and maximum acceptable characters in the text box and document it. This could be given to SCR Team and cross-checked whether it is fine.</t>
    </r>
  </si>
  <si>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Admin(Privacy Officer) with appropriate permissions
</t>
    </r>
    <r>
      <rPr>
        <b/>
        <sz val="10"/>
        <color rgb="FF000000"/>
        <rFont val="Arial"/>
        <family val="2"/>
      </rPr>
      <t>2.</t>
    </r>
    <r>
      <rPr>
        <sz val="10"/>
        <color rgb="FF000000"/>
        <rFont val="Arial"/>
        <family val="2"/>
      </rPr>
      <t xml:space="preserve"> Care Professional for accessing the Patient's SCR for emergency reasons</t>
    </r>
  </si>
  <si>
    <t xml:space="preserve">1. Test the free text which is a mandatory(if)
2. min, max length of the text(is it common for all the text boxes of SCR) - 
3. user cannot put special characters only or like '.'
4. less than 3 letters
Check Supplier about the above. 
</t>
  </si>
  <si>
    <t>2.2.3.	Permission to View Process</t>
  </si>
  <si>
    <t>Emergency Access</t>
  </si>
  <si>
    <t>NME-HSDID-138</t>
  </si>
  <si>
    <t>NME-SCR-141</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</si>
  <si>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 xml:space="preserve">content of the alert </t>
    </r>
    <r>
      <rPr>
        <sz val="10"/>
        <color rgb="FF000000"/>
        <rFont val="Arial"/>
        <family val="2"/>
      </rPr>
      <t xml:space="preserve">might </t>
    </r>
    <r>
      <rPr>
        <b/>
        <sz val="10"/>
        <color rgb="FF000000"/>
        <rFont val="Arial"/>
        <family val="2"/>
      </rPr>
      <t>not</t>
    </r>
    <r>
      <rPr>
        <sz val="10"/>
        <color rgb="FF000000"/>
        <rFont val="Arial"/>
        <family val="2"/>
      </rPr>
      <t xml:space="preserve"> include the</t>
    </r>
    <r>
      <rPr>
        <b/>
        <sz val="10"/>
        <color rgb="FF000000"/>
        <rFont val="Arial"/>
        <family val="2"/>
      </rPr>
      <t xml:space="preserve"> reason for the legal access which is one of the below</t>
    </r>
    <r>
      <rPr>
        <sz val="10"/>
        <color rgb="FF000000"/>
        <rFont val="Arial"/>
        <family val="2"/>
      </rPr>
      <t xml:space="preserve"> provided by the Care Professional.
1. Court Order
2. Statute
3. Public
together with the free text added by the user
The </t>
    </r>
    <r>
      <rPr>
        <b/>
        <sz val="10"/>
        <color rgb="FF000000"/>
        <rFont val="Arial"/>
        <family val="2"/>
      </rPr>
      <t>impact</t>
    </r>
    <r>
      <rPr>
        <sz val="10"/>
        <color rgb="FF000000"/>
        <rFont val="Arial"/>
        <family val="2"/>
      </rPr>
      <t xml:space="preserve"> is that the Privacy Officer will be unaware of the reason for the legal access provided by Care professional.</t>
    </r>
  </si>
  <si>
    <t>The  SCR Viewing System has not correctly implemented the requirements for Alerts
[2.2.3.	Permission to View Process &gt; Legal Access]</t>
  </si>
  <si>
    <r>
      <rPr>
        <b/>
        <sz val="10"/>
        <color rgb="FF000000"/>
        <rFont val="Arial"/>
        <family val="2"/>
      </rPr>
      <t xml:space="preserve">a) </t>
    </r>
    <r>
      <rPr>
        <sz val="10"/>
        <color rgb="FF000000"/>
        <rFont val="Arial"/>
        <family val="2"/>
      </rPr>
      <t xml:space="preserve">Provide evidence that the Access Alert is displayed including the 'reason for access' Court Order when Court Order was selected by the user.
</t>
    </r>
    <r>
      <rPr>
        <b/>
        <sz val="10"/>
        <color rgb="FF000000"/>
        <rFont val="Arial"/>
        <family val="2"/>
      </rPr>
      <t>b)</t>
    </r>
    <r>
      <rPr>
        <sz val="10"/>
        <color rgb="FF000000"/>
        <rFont val="Arial"/>
        <family val="2"/>
      </rPr>
      <t xml:space="preserve"> Provide evidence that the Access Alert is displayed including the 'reason for access' Statute when Statute was selected by the user.
</t>
    </r>
    <r>
      <rPr>
        <b/>
        <sz val="10"/>
        <color rgb="FF000000"/>
        <rFont val="Arial"/>
        <family val="2"/>
      </rPr>
      <t xml:space="preserve">c) </t>
    </r>
    <r>
      <rPr>
        <sz val="10"/>
        <color rgb="FF000000"/>
        <rFont val="Arial"/>
        <family val="2"/>
      </rPr>
      <t xml:space="preserve">Provide evidence that the Access Alert is displayed including the 'reason for access' Public when Public was selected by the user.
</t>
    </r>
    <r>
      <rPr>
        <b/>
        <sz val="10"/>
        <color rgb="FF000000"/>
        <rFont val="Arial"/>
        <family val="2"/>
      </rPr>
      <t xml:space="preserve">Text validation for a, b, c:
</t>
    </r>
    <r>
      <rPr>
        <sz val="10"/>
        <color rgb="FF000000"/>
        <rFont val="Arial"/>
        <family val="2"/>
      </rPr>
      <t xml:space="preserve">1. Test all free text if it is mandatory
2. min, max length of the text(is it common for all the text boxes of SCR) 
3. user cannot put special characters only or like '.'
4. less than 3 letters
</t>
    </r>
    <r>
      <rPr>
        <b/>
        <sz val="10"/>
        <color rgb="FF000000"/>
        <rFont val="Arial"/>
        <family val="2"/>
      </rPr>
      <t xml:space="preserve">Note:
</t>
    </r>
    <r>
      <rPr>
        <sz val="10"/>
        <color rgb="FF000000"/>
        <rFont val="Arial"/>
        <family val="2"/>
      </rPr>
      <t xml:space="preserve">We need to collect evidence of accepted values for 1, 2, 3, and 4 - cross check with SCR Team to verify if it is fine.
</t>
    </r>
  </si>
  <si>
    <r>
      <rPr>
        <b/>
        <u/>
        <sz val="10"/>
        <color rgb="FF000000"/>
        <rFont val="Arial"/>
        <family val="2"/>
      </rPr>
      <t xml:space="preserve">Test data:
</t>
    </r>
    <r>
      <rPr>
        <sz val="10"/>
        <color rgb="FF000000"/>
        <rFont val="Arial"/>
        <family val="2"/>
      </rPr>
      <t xml:space="preserve">
</t>
    </r>
    <r>
      <rPr>
        <b/>
        <sz val="10"/>
        <color rgb="FF000000"/>
        <rFont val="Arial"/>
        <family val="2"/>
      </rPr>
      <t>a)
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Reason for access: Court Order
</t>
    </r>
    <r>
      <rPr>
        <b/>
        <sz val="10"/>
        <color rgb="FF000000"/>
        <rFont val="Arial"/>
        <family val="2"/>
      </rPr>
      <t xml:space="preserve">b)
</t>
    </r>
    <r>
      <rPr>
        <sz val="10"/>
        <color rgb="FF000000"/>
        <rFont val="Arial"/>
        <family val="2"/>
      </rPr>
      <t xml:space="preserve">3. Reason for access: Statute
</t>
    </r>
    <r>
      <rPr>
        <b/>
        <sz val="10"/>
        <color rgb="FF000000"/>
        <rFont val="Arial"/>
        <family val="2"/>
      </rPr>
      <t xml:space="preserve">c)
</t>
    </r>
    <r>
      <rPr>
        <sz val="10"/>
        <color rgb="FF000000"/>
        <rFont val="Arial"/>
        <family val="2"/>
      </rPr>
      <t>4. Reason for access: Public</t>
    </r>
  </si>
  <si>
    <t>SCRView-7.3</t>
  </si>
  <si>
    <t>NME-HSDID-139</t>
  </si>
  <si>
    <t>NME-SCR-142</t>
  </si>
  <si>
    <r>
      <rPr>
        <sz val="10"/>
        <color rgb="FF000000"/>
        <rFont val="Arial"/>
        <family val="2"/>
      </rPr>
      <t xml:space="preserve">There is a </t>
    </r>
    <r>
      <rPr>
        <b/>
        <sz val="10"/>
        <color rgb="FF000000"/>
        <rFont val="Arial"/>
        <family val="2"/>
      </rPr>
      <t>risk</t>
    </r>
    <r>
      <rPr>
        <sz val="10"/>
        <color rgb="FF000000"/>
        <rFont val="Arial"/>
        <family val="2"/>
      </rPr>
      <t xml:space="preserve"> that the</t>
    </r>
    <r>
      <rPr>
        <b/>
        <sz val="10"/>
        <color rgb="FF000000"/>
        <rFont val="Arial"/>
        <family val="2"/>
      </rPr>
      <t xml:space="preserve"> SCR Viewing System</t>
    </r>
    <r>
      <rPr>
        <sz val="10"/>
        <color rgb="FF000000"/>
        <rFont val="Arial"/>
        <family val="2"/>
      </rPr>
      <t xml:space="preserve"> may </t>
    </r>
    <r>
      <rPr>
        <b/>
        <sz val="10"/>
        <color rgb="FF000000"/>
        <rFont val="Arial"/>
        <family val="2"/>
      </rPr>
      <t xml:space="preserve">not create Access Alerts </t>
    </r>
    <r>
      <rPr>
        <sz val="10"/>
        <color rgb="FF000000"/>
        <rFont val="Arial"/>
        <family val="2"/>
      </rPr>
      <t xml:space="preserve">either using the </t>
    </r>
    <r>
      <rPr>
        <b/>
        <sz val="10"/>
        <color rgb="FF000000"/>
        <rFont val="Arial"/>
        <family val="2"/>
      </rPr>
      <t>SCR FHIR API /Audit Event endpoint</t>
    </r>
    <r>
      <rPr>
        <sz val="10"/>
        <color rgb="FF000000"/>
        <rFont val="Arial"/>
        <family val="2"/>
      </rPr>
      <t xml:space="preserve"> or </t>
    </r>
    <r>
      <rPr>
        <b/>
        <sz val="10"/>
        <color rgb="FF000000"/>
        <rFont val="Arial"/>
        <family val="2"/>
      </rPr>
      <t>equivalent</t>
    </r>
    <r>
      <rPr>
        <sz val="10"/>
        <color rgb="FF000000"/>
        <rFont val="Arial"/>
        <family val="2"/>
      </rPr>
      <t xml:space="preserve"> </t>
    </r>
    <r>
      <rPr>
        <b/>
        <sz val="10"/>
        <color rgb="FF000000"/>
        <rFont val="Arial"/>
        <family val="2"/>
      </rPr>
      <t xml:space="preserve">local system functionality
</t>
    </r>
    <r>
      <rPr>
        <sz val="10"/>
        <color rgb="FF000000"/>
        <rFont val="Arial"/>
        <family val="2"/>
      </rPr>
      <t xml:space="preserve">
The </t>
    </r>
    <r>
      <rPr>
        <b/>
        <sz val="10"/>
        <color rgb="FF000000"/>
        <rFont val="Arial"/>
        <family val="2"/>
      </rPr>
      <t>impact</t>
    </r>
    <r>
      <rPr>
        <sz val="10"/>
        <color rgb="FF000000"/>
        <rFont val="Arial"/>
        <family val="2"/>
      </rPr>
      <t xml:space="preserve"> is that the Privacy Officer is not notified of SCR being accessed and there is a risk of data breaches occurring which are not identified. </t>
    </r>
  </si>
  <si>
    <t>The  SCR Viewing System has not correctly implemented the requirements for Alerts
[2.4. Alerting &gt; MSCA-SCR-100: Spine and Local Alerts]</t>
  </si>
  <si>
    <r>
      <rPr>
        <b/>
        <sz val="10"/>
        <color rgb="FF000000"/>
        <rFont val="Arial"/>
        <family val="2"/>
      </rPr>
      <t xml:space="preserve">a) </t>
    </r>
    <r>
      <rPr>
        <sz val="10"/>
        <color rgb="FF000000"/>
        <rFont val="Arial"/>
        <family val="2"/>
      </rPr>
      <t xml:space="preserve">Provide evidence that the SCR Viewing System creates Access Alerts either using the SCR FHIR API /Audit Event endpoint or local system functionality or equivalent local system functionality
</t>
    </r>
    <r>
      <rPr>
        <b/>
        <sz val="10"/>
        <color rgb="FF000000"/>
        <rFont val="Arial"/>
        <family val="2"/>
      </rPr>
      <t xml:space="preserve">
Note</t>
    </r>
    <r>
      <rPr>
        <sz val="10"/>
        <color rgb="FF000000"/>
        <rFont val="Arial"/>
        <family val="2"/>
      </rPr>
      <t>:
As per the below and suppliers techncial design documentation (Uploading GP Summaries to SCR).</t>
    </r>
  </si>
  <si>
    <r>
      <rPr>
        <b/>
        <u/>
        <sz val="10"/>
        <color rgb="FF000000"/>
        <rFont val="Arial"/>
        <family val="2"/>
      </rPr>
      <t xml:space="preserve">Test data:
</t>
    </r>
    <r>
      <rPr>
        <b/>
        <sz val="10"/>
        <color rgb="FF000000"/>
        <rFont val="Arial"/>
        <family val="2"/>
      </rPr>
      <t xml:space="preserve">
</t>
    </r>
    <r>
      <rPr>
        <sz val="10"/>
        <color rgb="FF000000"/>
        <rFont val="Arial"/>
        <family val="2"/>
      </rPr>
      <t>1. Access Alerts using the SCR FHIR AP
2. Access Alerts using the Audit Event endpoint 
3. Access Alerts using the local system functionality
4. Access Alerts using the equivalent local system functionality</t>
    </r>
  </si>
  <si>
    <t xml:space="preserve">Discussions between the SCR Team and Supplier regarding Access Alerts specifically if the Supplier will be using the SCR FHIR API /Audit Event endpoint or equivalent local system functionality.?
</t>
  </si>
  <si>
    <t>2.4. Alerting</t>
  </si>
  <si>
    <t>MSCA-SCR-100: Spine and Local Alerts</t>
  </si>
  <si>
    <t>SCRView-27</t>
  </si>
  <si>
    <t>NME-HSDID-140</t>
  </si>
  <si>
    <t>NME-SCR-143</t>
  </si>
  <si>
    <r>
      <rPr>
        <sz val="10"/>
        <color rgb="FF000000"/>
        <rFont val="Arial"/>
        <family val="2"/>
      </rPr>
      <t xml:space="preserve">There is a </t>
    </r>
    <r>
      <rPr>
        <b/>
        <sz val="10"/>
        <color rgb="FF000000"/>
        <rFont val="Arial"/>
        <family val="2"/>
      </rPr>
      <t>risk</t>
    </r>
    <r>
      <rPr>
        <sz val="10"/>
        <color rgb="FF000000"/>
        <rFont val="Arial"/>
        <family val="2"/>
      </rPr>
      <t xml:space="preserve"> that the SCR Viewing System may not create </t>
    </r>
    <r>
      <rPr>
        <b/>
        <sz val="10"/>
        <color rgb="FF000000"/>
        <rFont val="Arial"/>
        <family val="2"/>
      </rPr>
      <t xml:space="preserve">Self-Claim Alerts </t>
    </r>
    <r>
      <rPr>
        <sz val="10"/>
        <color rgb="FF000000"/>
        <rFont val="Arial"/>
        <family val="2"/>
      </rPr>
      <t>either using the</t>
    </r>
    <r>
      <rPr>
        <b/>
        <sz val="10"/>
        <color rgb="FF000000"/>
        <rFont val="Arial"/>
        <family val="2"/>
      </rPr>
      <t xml:space="preserve"> SCR FHIR API /Audit Event endpoint</t>
    </r>
    <r>
      <rPr>
        <sz val="10"/>
        <color rgb="FF000000"/>
        <rFont val="Arial"/>
        <family val="2"/>
      </rPr>
      <t xml:space="preserve"> or</t>
    </r>
    <r>
      <rPr>
        <b/>
        <sz val="10"/>
        <color rgb="FF000000"/>
        <rFont val="Arial"/>
        <family val="2"/>
      </rPr>
      <t xml:space="preserve"> equivalent local system functionality
</t>
    </r>
    <r>
      <rPr>
        <sz val="10"/>
        <color rgb="FF000000"/>
        <rFont val="Arial"/>
        <family val="2"/>
      </rPr>
      <t xml:space="preserve">
The impact is that the Privacy Officer is not notified of SCR being accessed and there is a risk of data breaches occurring which are not identified. </t>
    </r>
  </si>
  <si>
    <r>
      <rPr>
        <b/>
        <sz val="10"/>
        <color rgb="FF000000"/>
        <rFont val="Arial"/>
        <family val="2"/>
      </rPr>
      <t xml:space="preserve">a) </t>
    </r>
    <r>
      <rPr>
        <sz val="10"/>
        <color rgb="FF000000"/>
        <rFont val="Arial"/>
        <family val="2"/>
      </rPr>
      <t xml:space="preserve">Provide evidence that the SCR Viewing System creates Self-Claim Alerts either using the SCR FHIR API /Audit Event endpoint or local system functionality
</t>
    </r>
    <r>
      <rPr>
        <b/>
        <sz val="10"/>
        <color rgb="FF000000"/>
        <rFont val="Arial"/>
        <family val="2"/>
      </rPr>
      <t xml:space="preserve">Note:
</t>
    </r>
    <r>
      <rPr>
        <sz val="10"/>
        <color rgb="FF000000"/>
        <rFont val="Arial"/>
        <family val="2"/>
      </rPr>
      <t>Suppliers techncial design documentation (Uploading GP Summaries to SCR) and..
As per the SCR requirements, there are two pertinent value sets: SCR-AlertType and SCR-AlertReason.
SCR-AlertType can have values "1 - Create LR (Self Claimed)" and "2 - Access Alert".
If SCR-AlertType is 1, the allowable SCR-AlertReasons are 1, 2, 3 (if there is a legal reason for accessing), 4 (for emergency access) and 6 (patient consent provided). 5 (Access Made in an Emergency) is not available. If the reason is 6 (Other), the user can provide a text value for the reason. All documented in the requirements. 
If SCR-AlertType is 2, the allowable SCR-AlertReasons are 1, 2, 3 (if there is a legal reason for accessing), 5 (access made in an  emergency). 4 and 6 are not available.
The NHSD Interop team set up SCR-AlertType dataset in January this year. 
The NHSD Interop team created v2.0.0 of SCR-AlertReason as specified in the table in column D in January 2023. v1.0.0 was replaced: value 4 was changed from Query for Update; value 5 was changed from Override dissent with temporary patient consent; value 6 was added. Value 0 (No override) was removed.</t>
    </r>
  </si>
  <si>
    <r>
      <rPr>
        <b/>
        <u/>
        <sz val="10"/>
        <color rgb="FF000000"/>
        <rFont val="Arial"/>
        <family val="2"/>
      </rPr>
      <t xml:space="preserve">Test data:
</t>
    </r>
    <r>
      <rPr>
        <b/>
        <sz val="10"/>
        <color rgb="FF000000"/>
        <rFont val="Arial"/>
        <family val="2"/>
      </rPr>
      <t xml:space="preserve">
</t>
    </r>
    <r>
      <rPr>
        <sz val="10"/>
        <color rgb="FF000000"/>
        <rFont val="Arial"/>
        <family val="2"/>
      </rPr>
      <t>1. Self-Claim using the SCR FHIR AP
2. Self-Claim Alerts using the AuditEvent endpoint 
3. Self-Claim using the local system functionality
4. Self-Claim using the equivalent local system functionality</t>
    </r>
  </si>
  <si>
    <t xml:space="preserve">Discussions between the SCR Team and Supplier regarding Self-Claim Alerts specifically
- needs to be discussed with Supplier whether this is appropriate or useful functionality for the user?
- if Supplier will be using the SCR FHIR API /AuditEvent endpoint or equivalent local system functionality?
</t>
  </si>
  <si>
    <t>NME-HSDID-141</t>
  </si>
  <si>
    <t>NME-SCR-144</t>
  </si>
  <si>
    <r>
      <rPr>
        <sz val="10"/>
        <color rgb="FF000000"/>
        <rFont val="Arial"/>
        <family val="2"/>
      </rPr>
      <t xml:space="preserve">There is a </t>
    </r>
    <r>
      <rPr>
        <b/>
        <sz val="10"/>
        <color rgb="FF000000"/>
        <rFont val="Arial"/>
        <family val="2"/>
      </rPr>
      <t>risk</t>
    </r>
    <r>
      <rPr>
        <sz val="10"/>
        <color rgb="FF000000"/>
        <rFont val="Arial"/>
        <family val="2"/>
      </rPr>
      <t xml:space="preserve"> that the Self-Claim Alert is not raised after the Self-Claim LR is created
The </t>
    </r>
    <r>
      <rPr>
        <b/>
        <sz val="10"/>
        <color rgb="FF000000"/>
        <rFont val="Arial"/>
        <family val="2"/>
      </rPr>
      <t>impact</t>
    </r>
    <r>
      <rPr>
        <sz val="10"/>
        <color rgb="FF000000"/>
        <rFont val="Arial"/>
        <family val="2"/>
      </rPr>
      <t xml:space="preserve"> is that the Privacy Officer is not notified of SCR being accessed and there is a risk of data breaches occurring which are not identified. </t>
    </r>
  </si>
  <si>
    <t>The  SCR Viewing System has not correctly implemented the requirements for Alerts
[2.4. Alerting &gt; MSCA-SCR-101: Self-Claim Alerts]</t>
  </si>
  <si>
    <r>
      <rPr>
        <b/>
        <sz val="10"/>
        <color rgb="FF000000"/>
        <rFont val="Arial"/>
        <family val="2"/>
      </rPr>
      <t xml:space="preserve">a) </t>
    </r>
    <r>
      <rPr>
        <sz val="10"/>
        <color rgb="FF000000"/>
        <rFont val="Arial"/>
        <family val="2"/>
      </rPr>
      <t xml:space="preserve">Provide evidence that the Self-Claim Alert is immediately raised after the Self-Claim LR is created
</t>
    </r>
    <r>
      <rPr>
        <b/>
        <sz val="10"/>
        <color rgb="FF000000"/>
        <rFont val="Arial"/>
        <family val="2"/>
      </rPr>
      <t xml:space="preserve">Note:
</t>
    </r>
    <r>
      <rPr>
        <sz val="10"/>
        <color rgb="FF000000"/>
        <rFont val="Arial"/>
        <family val="2"/>
      </rPr>
      <t xml:space="preserve">Discussions between the SCR Team and Supplier regarding Self-Claim Alerts specifically. Please see notes within Row 157 for reference. 
</t>
    </r>
  </si>
  <si>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Self-Claim LR to be created</t>
    </r>
  </si>
  <si>
    <t xml:space="preserve">Discussions between the SCR Team and Supplier regarding Self-Claim Alerts specifically
- needs to be discussed with Supplier whether this is appropriate or useful functionality for the user?
</t>
  </si>
  <si>
    <t>MSCA-SCR-101: Self-Claim Alerts</t>
  </si>
  <si>
    <t>SCRView-28</t>
  </si>
  <si>
    <t>NME-HSDID-142</t>
  </si>
  <si>
    <t>NME-SCR-145</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</si>
  <si>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system may not implement</t>
    </r>
    <r>
      <rPr>
        <sz val="10"/>
        <color rgb="FF000000"/>
        <rFont val="Arial"/>
        <family val="2"/>
      </rPr>
      <t xml:space="preserve"> a</t>
    </r>
    <r>
      <rPr>
        <b/>
        <sz val="10"/>
        <color rgb="FF000000"/>
        <rFont val="Arial"/>
        <family val="2"/>
      </rPr>
      <t xml:space="preserve"> spine alerting or local alerting</t>
    </r>
    <r>
      <rPr>
        <sz val="10"/>
        <color rgb="FF000000"/>
        <rFont val="Arial"/>
        <family val="2"/>
      </rPr>
      <t xml:space="preserve"> solution that allows </t>
    </r>
    <r>
      <rPr>
        <b/>
        <sz val="10"/>
        <color rgb="FF000000"/>
        <rFont val="Arial"/>
        <family val="2"/>
      </rPr>
      <t xml:space="preserve">Privacy Officer(s) to 'identify and manage' SCR related 'Self-Claim Alerts and Access Alerts'
</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audit information is lost</t>
    </r>
    <r>
      <rPr>
        <sz val="10"/>
        <color rgb="FF000000"/>
        <rFont val="Arial"/>
        <family val="2"/>
      </rPr>
      <t xml:space="preserve"> and Privacy Officer is not notified of SCR being accessed and publicly made IG commitments are not upheld</t>
    </r>
  </si>
  <si>
    <t>The  SCR Viewing System has not correctly implemented the requirements for Alerts
[2.4.1. Local Alerting &gt; MSCA-SCR-106: Local Alerting Solution]</t>
  </si>
  <si>
    <r>
      <rPr>
        <b/>
        <sz val="10"/>
        <color theme="1"/>
        <rFont val="Arial"/>
        <family val="2"/>
      </rPr>
      <t xml:space="preserve">a) </t>
    </r>
    <r>
      <rPr>
        <sz val="10"/>
        <color theme="1"/>
        <rFont val="Arial"/>
        <family val="2"/>
      </rPr>
      <t>Provide evidence that the system has a local alerting solution that allows Privacy Officer(s) to identify and manage SCR related 'Self-Claim and Access Alerts'</t>
    </r>
  </si>
  <si>
    <t>2.4.1. Local Alerting</t>
  </si>
  <si>
    <t>MSCA-SCR-106: Local Alerting Solution</t>
  </si>
  <si>
    <t>SCRView-32</t>
  </si>
  <si>
    <t>NME-HSDID-143</t>
  </si>
  <si>
    <t>NME-SCR-146</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</si>
  <si>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information</t>
    </r>
    <r>
      <rPr>
        <sz val="10"/>
        <color rgb="FF000000"/>
        <rFont val="Arial"/>
        <family val="2"/>
      </rPr>
      <t xml:space="preserve"> made available to </t>
    </r>
    <r>
      <rPr>
        <b/>
        <sz val="10"/>
        <color rgb="FF000000"/>
        <rFont val="Arial"/>
        <family val="2"/>
      </rPr>
      <t>Privacy officers</t>
    </r>
    <r>
      <rPr>
        <sz val="10"/>
        <color rgb="FF000000"/>
        <rFont val="Arial"/>
        <family val="2"/>
      </rPr>
      <t>, with regard to each</t>
    </r>
    <r>
      <rPr>
        <b/>
        <sz val="10"/>
        <color rgb="FF000000"/>
        <rFont val="Arial"/>
        <family val="2"/>
      </rPr>
      <t xml:space="preserve"> SCR related Alert</t>
    </r>
    <r>
      <rPr>
        <sz val="10"/>
        <color rgb="FF000000"/>
        <rFont val="Arial"/>
        <family val="2"/>
      </rPr>
      <t xml:space="preserve"> generated via the</t>
    </r>
    <r>
      <rPr>
        <b/>
        <sz val="10"/>
        <color rgb="FF000000"/>
        <rFont val="Arial"/>
        <family val="2"/>
      </rPr>
      <t xml:space="preserve"> local alerting solution</t>
    </r>
    <r>
      <rPr>
        <sz val="10"/>
        <color rgb="FF000000"/>
        <rFont val="Arial"/>
        <family val="2"/>
      </rPr>
      <t xml:space="preserve"> may not be </t>
    </r>
    <r>
      <rPr>
        <b/>
        <sz val="10"/>
        <color rgb="FF000000"/>
        <rFont val="Arial"/>
        <family val="2"/>
      </rPr>
      <t>equivalent to the information that was recorded,</t>
    </r>
    <r>
      <rPr>
        <sz val="10"/>
        <color rgb="FF000000"/>
        <rFont val="Arial"/>
        <family val="2"/>
      </rPr>
      <t xml:space="preserve"> if the alert had been generated using the SCR FHIR API /AuditEvent endpoint and managed via the Spine Alert Viewer.
The </t>
    </r>
    <r>
      <rPr>
        <b/>
        <sz val="10"/>
        <color rgb="FF000000"/>
        <rFont val="Arial"/>
        <family val="2"/>
      </rPr>
      <t>impact</t>
    </r>
    <r>
      <rPr>
        <sz val="10"/>
        <color rgb="FF000000"/>
        <rFont val="Arial"/>
        <family val="2"/>
      </rPr>
      <t xml:space="preserve"> is that the </t>
    </r>
    <r>
      <rPr>
        <b/>
        <sz val="10"/>
        <color rgb="FF000000"/>
        <rFont val="Arial"/>
        <family val="2"/>
      </rPr>
      <t>audit information</t>
    </r>
    <r>
      <rPr>
        <sz val="10"/>
        <color rgb="FF000000"/>
        <rFont val="Arial"/>
        <family val="2"/>
      </rPr>
      <t xml:space="preserve"> is </t>
    </r>
    <r>
      <rPr>
        <b/>
        <sz val="10"/>
        <color rgb="FF000000"/>
        <rFont val="Arial"/>
        <family val="2"/>
      </rPr>
      <t>misleading</t>
    </r>
  </si>
  <si>
    <r>
      <rPr>
        <b/>
        <sz val="10"/>
        <color rgb="FF000000"/>
        <rFont val="Arial"/>
        <family val="2"/>
      </rPr>
      <t xml:space="preserve">a) </t>
    </r>
    <r>
      <rPr>
        <sz val="10"/>
        <color rgb="FF000000"/>
        <rFont val="Arial"/>
        <family val="2"/>
      </rPr>
      <t xml:space="preserve">Provide evidence that the information made available to Privacy officers, with regard to each SCR-related Alert generated via the local alerting solution is equivalent to the information that was recorded
</t>
    </r>
    <r>
      <rPr>
        <b/>
        <sz val="10"/>
        <color rgb="FF000000"/>
        <rFont val="Arial"/>
        <family val="2"/>
      </rPr>
      <t xml:space="preserve">Test Hints:
</t>
    </r>
    <r>
      <rPr>
        <sz val="10"/>
        <color rgb="FF000000"/>
        <rFont val="Arial"/>
        <family val="2"/>
      </rPr>
      <t>1. long texts are displayed 
2. no truncation of the message happens.</t>
    </r>
  </si>
  <si>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Self-Claim LR to be created with additional information</t>
    </r>
  </si>
  <si>
    <t>For mitigation make sure long texts are displayed and no truncation of the message happens.</t>
  </si>
  <si>
    <t>SCRView-33</t>
  </si>
  <si>
    <t>NME-HSDID-144</t>
  </si>
  <si>
    <t>NME-SCR-147</t>
  </si>
  <si>
    <r>
      <rPr>
        <sz val="10"/>
        <color rgb="FF000000"/>
        <rFont val="Arial"/>
        <family val="2"/>
      </rPr>
      <t xml:space="preserve">There is a </t>
    </r>
    <r>
      <rPr>
        <b/>
        <sz val="10"/>
        <color rgb="FF000000"/>
        <rFont val="Arial"/>
        <family val="2"/>
      </rPr>
      <t>risk</t>
    </r>
    <r>
      <rPr>
        <sz val="10"/>
        <color rgb="FF000000"/>
        <rFont val="Arial"/>
        <family val="2"/>
      </rPr>
      <t xml:space="preserve"> that if a </t>
    </r>
    <r>
      <rPr>
        <b/>
        <sz val="10"/>
        <color rgb="FF000000"/>
        <rFont val="Arial"/>
        <family val="2"/>
      </rPr>
      <t>local alerting solution has been implemented and it</t>
    </r>
    <r>
      <rPr>
        <sz val="10"/>
        <color rgb="FF000000"/>
        <rFont val="Arial"/>
        <family val="2"/>
      </rPr>
      <t xml:space="preserve"> may not provide</t>
    </r>
    <r>
      <rPr>
        <b/>
        <sz val="10"/>
        <color rgb="FF000000"/>
        <rFont val="Arial"/>
        <family val="2"/>
      </rPr>
      <t xml:space="preserve"> sufficient information and functionality </t>
    </r>
    <r>
      <rPr>
        <sz val="10"/>
        <color rgb="FF000000"/>
        <rFont val="Arial"/>
        <family val="2"/>
      </rPr>
      <t xml:space="preserve">to enable a </t>
    </r>
    <r>
      <rPr>
        <b/>
        <sz val="10"/>
        <color rgb="FF000000"/>
        <rFont val="Arial"/>
        <family val="2"/>
      </rPr>
      <t>Privacy Officer associated</t>
    </r>
    <r>
      <rPr>
        <sz val="10"/>
        <color rgb="FF000000"/>
        <rFont val="Arial"/>
        <family val="2"/>
      </rPr>
      <t xml:space="preserve"> with the same organisation as the</t>
    </r>
    <r>
      <rPr>
        <b/>
        <sz val="10"/>
        <color rgb="FF000000"/>
        <rFont val="Arial"/>
        <family val="2"/>
      </rPr>
      <t xml:space="preserve"> Care Professional </t>
    </r>
    <r>
      <rPr>
        <sz val="10"/>
        <color rgb="FF000000"/>
        <rFont val="Arial"/>
        <family val="2"/>
      </rPr>
      <t xml:space="preserve">who </t>
    </r>
    <r>
      <rPr>
        <b/>
        <sz val="10"/>
        <color rgb="FF000000"/>
        <rFont val="Arial"/>
        <family val="2"/>
      </rPr>
      <t>accessed the SCR</t>
    </r>
    <r>
      <rPr>
        <sz val="10"/>
        <color rgb="FF000000"/>
        <rFont val="Arial"/>
        <family val="2"/>
      </rPr>
      <t xml:space="preserve"> (in his / her current role) and hence triggered the alert  to:
1. Identify that an </t>
    </r>
    <r>
      <rPr>
        <b/>
        <sz val="10"/>
        <color rgb="FF000000"/>
        <rFont val="Arial"/>
        <family val="2"/>
      </rPr>
      <t>alert</t>
    </r>
    <r>
      <rPr>
        <sz val="10"/>
        <color rgb="FF000000"/>
        <rFont val="Arial"/>
        <family val="2"/>
      </rPr>
      <t xml:space="preserve"> has been raised and view the</t>
    </r>
    <r>
      <rPr>
        <b/>
        <sz val="10"/>
        <color rgb="FF000000"/>
        <rFont val="Arial"/>
        <family val="2"/>
      </rPr>
      <t xml:space="preserve"> details associated with the alert</t>
    </r>
    <r>
      <rPr>
        <sz val="10"/>
        <color rgb="FF000000"/>
        <rFont val="Arial"/>
        <family val="2"/>
      </rPr>
      <t xml:space="preserve">.
2. Investigate the </t>
    </r>
    <r>
      <rPr>
        <b/>
        <sz val="10"/>
        <color rgb="FF000000"/>
        <rFont val="Arial"/>
        <family val="2"/>
      </rPr>
      <t>circumstances associated</t>
    </r>
    <r>
      <rPr>
        <sz val="10"/>
        <color rgb="FF000000"/>
        <rFont val="Arial"/>
        <family val="2"/>
      </rPr>
      <t xml:space="preserve"> with the </t>
    </r>
    <r>
      <rPr>
        <b/>
        <sz val="10"/>
        <color rgb="FF000000"/>
        <rFont val="Arial"/>
        <family val="2"/>
      </rPr>
      <t xml:space="preserve">raising of the alert
</t>
    </r>
    <r>
      <rPr>
        <sz val="10"/>
        <color rgb="FF000000"/>
        <rFont val="Arial"/>
        <family val="2"/>
      </rPr>
      <t xml:space="preserve">3. Record the </t>
    </r>
    <r>
      <rPr>
        <b/>
        <sz val="10"/>
        <color rgb="FF000000"/>
        <rFont val="Arial"/>
        <family val="2"/>
      </rPr>
      <t>outcome of any investigation</t>
    </r>
    <r>
      <rPr>
        <sz val="10"/>
        <color rgb="FF000000"/>
        <rFont val="Arial"/>
        <family val="2"/>
      </rPr>
      <t xml:space="preserve"> into the circumstances</t>
    </r>
    <r>
      <rPr>
        <b/>
        <sz val="10"/>
        <color rgb="FF000000"/>
        <rFont val="Arial"/>
        <family val="2"/>
      </rPr>
      <t xml:space="preserve"> associated with the alert.
</t>
    </r>
    <r>
      <rPr>
        <sz val="10"/>
        <color rgb="FF000000"/>
        <rFont val="Arial"/>
        <family val="2"/>
      </rPr>
      <t xml:space="preserve">
The impact is that the</t>
    </r>
    <r>
      <rPr>
        <b/>
        <sz val="10"/>
        <color rgb="FF000000"/>
        <rFont val="Arial"/>
        <family val="2"/>
      </rPr>
      <t xml:space="preserve"> audit information might be lost </t>
    </r>
    <r>
      <rPr>
        <sz val="10"/>
        <color rgb="FF000000"/>
        <rFont val="Arial"/>
        <family val="2"/>
      </rPr>
      <t>and publicly made IG commitments are not upheld</t>
    </r>
  </si>
  <si>
    <r>
      <rPr>
        <b/>
        <sz val="10"/>
        <color rgb="FF000000"/>
        <rFont val="Arial"/>
        <family val="2"/>
      </rPr>
      <t xml:space="preserve">Pre-conditions:
</t>
    </r>
    <r>
      <rPr>
        <sz val="10"/>
        <color rgb="FF000000"/>
        <rFont val="Arial"/>
        <family val="2"/>
      </rPr>
      <t xml:space="preserve">appropriate sufficient PDS information should be available to test it
</t>
    </r>
    <r>
      <rPr>
        <b/>
        <sz val="10"/>
        <color rgb="FF000000"/>
        <rFont val="Arial"/>
        <family val="2"/>
      </rPr>
      <t>a)</t>
    </r>
    <r>
      <rPr>
        <sz val="10"/>
        <color rgb="FF000000"/>
        <rFont val="Arial"/>
        <family val="2"/>
      </rPr>
      <t xml:space="preserve"> Demonstrate that the local alerting solution provides sufficient information and functionality to enable a Privacy Officer associated with the same organisation as the Care Professional who accessed the SCR (in his / her current role) and hence triggered the alert to Identify that an alert has been raised and view the details associated with the alert.
</t>
    </r>
    <r>
      <rPr>
        <b/>
        <sz val="10"/>
        <color rgb="FF000000"/>
        <rFont val="Arial"/>
        <family val="2"/>
      </rPr>
      <t>b)</t>
    </r>
    <r>
      <rPr>
        <sz val="10"/>
        <color rgb="FF000000"/>
        <rFont val="Arial"/>
        <family val="2"/>
      </rPr>
      <t xml:space="preserve"> While collecting evidence, need to Investigate the circumstances associated with the raising of the alert and need to record the outcome of any investigation into the circumstances associated with the alert.</t>
    </r>
  </si>
  <si>
    <r>
      <rPr>
        <b/>
        <u/>
        <sz val="10"/>
        <color rgb="FF000000"/>
        <rFont val="Arial"/>
        <family val="2"/>
      </rPr>
      <t xml:space="preserve">Test data:
</t>
    </r>
    <r>
      <rPr>
        <sz val="10"/>
        <color rgb="FF000000"/>
        <rFont val="Arial"/>
        <family val="2"/>
      </rPr>
      <t xml:space="preserve">
</t>
    </r>
    <r>
      <rPr>
        <b/>
        <sz val="10"/>
        <color rgb="FF000000"/>
        <rFont val="Arial"/>
        <family val="2"/>
      </rPr>
      <t>a, b)
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Self-Claim LR to be created with additional information
</t>
    </r>
    <r>
      <rPr>
        <b/>
        <sz val="10"/>
        <color rgb="FF000000"/>
        <rFont val="Arial"/>
        <family val="2"/>
      </rPr>
      <t>3.</t>
    </r>
    <r>
      <rPr>
        <sz val="10"/>
        <color rgb="FF000000"/>
        <rFont val="Arial"/>
        <family val="2"/>
      </rPr>
      <t xml:space="preserve"> Self-Claim LR to be created with additional information in various circumstances
</t>
    </r>
    <r>
      <rPr>
        <b/>
        <sz val="10"/>
        <color rgb="FF000000"/>
        <rFont val="Arial"/>
        <family val="2"/>
      </rPr>
      <t>4.</t>
    </r>
    <r>
      <rPr>
        <sz val="10"/>
        <color rgb="FF000000"/>
        <rFont val="Arial"/>
        <family val="2"/>
      </rPr>
      <t xml:space="preserve"> Self-Claim LR to be created with additional information with various investigation details</t>
    </r>
  </si>
  <si>
    <t>Appropriate sufficient PDS information should be available to test it</t>
  </si>
  <si>
    <t>SCRView-34</t>
  </si>
  <si>
    <t>NME-HSDID-145</t>
  </si>
  <si>
    <t>NME-SCR-148</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</si>
  <si>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system administrator with appropriate local permissions</t>
    </r>
    <r>
      <rPr>
        <sz val="10"/>
        <color rgb="FF000000"/>
        <rFont val="Arial"/>
        <family val="2"/>
      </rPr>
      <t xml:space="preserve"> is </t>
    </r>
    <r>
      <rPr>
        <b/>
        <sz val="10"/>
        <color rgb="FF000000"/>
        <rFont val="Arial"/>
        <family val="2"/>
      </rPr>
      <t>not able to run</t>
    </r>
    <r>
      <rPr>
        <sz val="10"/>
        <color rgb="FF000000"/>
        <rFont val="Arial"/>
        <family val="2"/>
      </rPr>
      <t xml:space="preserve"> the </t>
    </r>
    <r>
      <rPr>
        <b/>
        <sz val="10"/>
        <color rgb="FF000000"/>
        <rFont val="Arial"/>
        <family val="2"/>
      </rPr>
      <t>SCR</t>
    </r>
    <r>
      <rPr>
        <sz val="10"/>
        <color rgb="FF000000"/>
        <rFont val="Arial"/>
        <family val="2"/>
      </rPr>
      <t xml:space="preserve"> </t>
    </r>
    <r>
      <rPr>
        <b/>
        <sz val="10"/>
        <color rgb="FF000000"/>
        <rFont val="Arial"/>
        <family val="2"/>
      </rPr>
      <t xml:space="preserve">Alert Report </t>
    </r>
    <r>
      <rPr>
        <sz val="10"/>
        <color rgb="FF000000"/>
        <rFont val="Arial"/>
        <family val="2"/>
      </rPr>
      <t xml:space="preserve"> to </t>
    </r>
    <r>
      <rPr>
        <b/>
        <sz val="10"/>
        <color rgb="FF000000"/>
        <rFont val="Arial"/>
        <family val="2"/>
      </rPr>
      <t>generate an Alert report(in CSV format)</t>
    </r>
    <r>
      <rPr>
        <sz val="10"/>
        <color rgb="FF000000"/>
        <rFont val="Arial"/>
        <family val="2"/>
      </rPr>
      <t xml:space="preserve"> on an ad-hoc basis b</t>
    </r>
    <r>
      <rPr>
        <b/>
        <sz val="10"/>
        <color rgb="FF000000"/>
        <rFont val="Arial"/>
        <family val="2"/>
      </rPr>
      <t xml:space="preserve">y </t>
    </r>
    <r>
      <rPr>
        <sz val="10"/>
        <color rgb="FF000000"/>
        <rFont val="Arial"/>
        <family val="2"/>
      </rPr>
      <t>using</t>
    </r>
    <r>
      <rPr>
        <b/>
        <sz val="10"/>
        <color rgb="FF000000"/>
        <rFont val="Arial"/>
        <family val="2"/>
      </rPr>
      <t xml:space="preserve"> Alert Type</t>
    </r>
    <r>
      <rPr>
        <sz val="10"/>
        <color rgb="FF000000"/>
        <rFont val="Arial"/>
        <family val="2"/>
      </rPr>
      <t xml:space="preserve"> and </t>
    </r>
    <r>
      <rPr>
        <b/>
        <sz val="10"/>
        <color rgb="FF000000"/>
        <rFont val="Arial"/>
        <family val="2"/>
      </rPr>
      <t xml:space="preserve">Date &amp; Time period </t>
    </r>
    <r>
      <rPr>
        <sz val="10"/>
        <color rgb="FF000000"/>
        <rFont val="Arial"/>
        <family val="2"/>
      </rPr>
      <t>filters
The impact is that the</t>
    </r>
    <r>
      <rPr>
        <b/>
        <sz val="10"/>
        <color rgb="FF000000"/>
        <rFont val="Arial"/>
        <family val="2"/>
      </rPr>
      <t xml:space="preserve"> audit information is lost</t>
    </r>
    <r>
      <rPr>
        <sz val="10"/>
        <color rgb="FF000000"/>
        <rFont val="Arial"/>
        <family val="2"/>
      </rPr>
      <t xml:space="preserve"> </t>
    </r>
  </si>
  <si>
    <t>The  SCR Viewing System has not correctly implemented the requirements for Alerts
[2.4.1. Local Alerting &gt; MSCA-SCR-110: SCR Alert Report]</t>
  </si>
  <si>
    <t xml:space="preserve">a) Provide evidence that the system administrator with appropriate local permissions is able to run the SCR Alert Report to generate an Alert report(in CSV format) on an ad-hoc basis by using Alert Type and Date &amp; Time period filters
Test scenarios
1. Check all the permutation of alert types along with the date and time filter
2. if any upper limit(Long interval) is available, that too needs to be mitigated
</t>
  </si>
  <si>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Permutation of alert types along with the date and time filter
</t>
    </r>
    <r>
      <rPr>
        <b/>
        <sz val="10"/>
        <color rgb="FF000000"/>
        <rFont val="Arial"/>
        <family val="2"/>
      </rPr>
      <t>3.</t>
    </r>
    <r>
      <rPr>
        <sz val="10"/>
        <color rgb="FF000000"/>
        <rFont val="Arial"/>
        <family val="2"/>
      </rPr>
      <t xml:space="preserve"> (Long interval) is available, that too needs to be mitigated</t>
    </r>
  </si>
  <si>
    <t xml:space="preserve">1. Check all the permutation of alert types along with the date and time filter
2. if any upper limit(Long interval) is available, that too needs to be mitigated
</t>
  </si>
  <si>
    <t>MSCA-SCR-110: SCR Alert Report</t>
  </si>
  <si>
    <t>SCRView-35</t>
  </si>
  <si>
    <t>NME-HSDID-146</t>
  </si>
  <si>
    <t>Reporting</t>
  </si>
  <si>
    <r>
      <t xml:space="preserve">There is a </t>
    </r>
    <r>
      <rPr>
        <b/>
        <sz val="10"/>
        <color rgb="FF000000"/>
        <rFont val="Arial"/>
        <family val="2"/>
      </rPr>
      <t>risk</t>
    </r>
    <r>
      <rPr>
        <sz val="10"/>
        <color rgb="FF000000"/>
        <rFont val="Arial"/>
        <family val="2"/>
      </rPr>
      <t xml:space="preserve"> that the</t>
    </r>
    <r>
      <rPr>
        <b/>
        <sz val="10"/>
        <color rgb="FF000000"/>
        <rFont val="Arial"/>
        <family val="2"/>
      </rPr>
      <t xml:space="preserve"> 'SCR Alert report' might not provide the below information with regard to each SCR related 'Access Alert'
</t>
    </r>
    <r>
      <rPr>
        <sz val="10"/>
        <color rgb="FF000000"/>
        <rFont val="Arial"/>
        <family val="2"/>
      </rPr>
      <t xml:space="preserve">
01. Date of Access[DDMMYYYY]
02. Time of Access[24 Hours Format]
03. NHS Number of Patient
04. UUID of accessing User
05. URP of accessing User
06. Name of Accessing User 
07. Organisation Id of the accessing user
08. Organisation Name of the accessing user[Organisation name and should be user-readable format]
09. Alert Type (Text)
10. Reason for the Alert (text)
11. Additional Information (Text) [char limit check]
12. Investigation Outcome  [char limit check]
The </t>
    </r>
    <r>
      <rPr>
        <b/>
        <sz val="10"/>
        <color rgb="FF000000"/>
        <rFont val="Arial"/>
        <family val="2"/>
      </rPr>
      <t>impact</t>
    </r>
    <r>
      <rPr>
        <sz val="10"/>
        <color rgb="FF000000"/>
        <rFont val="Arial"/>
        <family val="2"/>
      </rPr>
      <t xml:space="preserve"> is that the</t>
    </r>
    <r>
      <rPr>
        <b/>
        <sz val="10"/>
        <color rgb="FF000000"/>
        <rFont val="Arial"/>
        <family val="2"/>
      </rPr>
      <t xml:space="preserve"> audit information </t>
    </r>
    <r>
      <rPr>
        <sz val="10"/>
        <color rgb="FF000000"/>
        <rFont val="Arial"/>
        <family val="2"/>
      </rPr>
      <t xml:space="preserve"> will be incomplete</t>
    </r>
    <r>
      <rPr>
        <b/>
        <sz val="10"/>
        <color rgb="FF000000"/>
        <rFont val="Arial"/>
        <family val="2"/>
      </rPr>
      <t xml:space="preserve"> and </t>
    </r>
    <r>
      <rPr>
        <sz val="10"/>
        <color rgb="FF000000"/>
        <rFont val="Arial"/>
        <family val="2"/>
      </rPr>
      <t>leading to a</t>
    </r>
    <r>
      <rPr>
        <b/>
        <sz val="10"/>
        <color rgb="FF000000"/>
        <rFont val="Arial"/>
        <family val="2"/>
      </rPr>
      <t xml:space="preserve"> security threat to patient information which was accessed</t>
    </r>
  </si>
  <si>
    <t>The  SCR Viewing System has not correctly implemented the requirements for Alerts related to items in report
Date of Access
Time of Access
NHS Number of Patient
UUID of accessing User
URP of accessing User
Name of Accessing User 
Organisation Id of the accessing user
Organisation Name of the accessing user
Alert Type (Text)
Reason for the Alert (text)
Additional Information (Text)
Investigation Outcome
[2.4.1. Local Alerting &gt; MSCA-SCR-110: SCR Alert Report]</t>
  </si>
  <si>
    <r>
      <rPr>
        <b/>
        <sz val="10"/>
        <color rgb="FF000000"/>
        <rFont val="Arial"/>
        <family val="2"/>
      </rPr>
      <t xml:space="preserve">a) </t>
    </r>
    <r>
      <rPr>
        <sz val="10"/>
        <color rgb="FF000000"/>
        <rFont val="Arial"/>
        <family val="2"/>
      </rPr>
      <t>Demonstrate that the SCR Alert Report related to '</t>
    </r>
    <r>
      <rPr>
        <b/>
        <sz val="10"/>
        <color rgb="FF000000"/>
        <rFont val="Arial"/>
        <family val="2"/>
      </rPr>
      <t>Access Alert</t>
    </r>
    <r>
      <rPr>
        <sz val="10"/>
        <color rgb="FF000000"/>
        <rFont val="Arial"/>
        <family val="2"/>
      </rPr>
      <t xml:space="preserve">' generated at any point in time is not blank or doesn’t have the malformed information for the </t>
    </r>
    <r>
      <rPr>
        <b/>
        <sz val="10"/>
        <color rgb="FF000000"/>
        <rFont val="Arial"/>
        <family val="2"/>
      </rPr>
      <t xml:space="preserve">Investigation Outcome  [char limit check]
</t>
    </r>
    <r>
      <rPr>
        <sz val="10"/>
        <color rgb="FF000000"/>
        <rFont val="Arial"/>
        <family val="2"/>
      </rPr>
      <t xml:space="preserve">
</t>
    </r>
    <r>
      <rPr>
        <b/>
        <sz val="10"/>
        <color rgb="FF000000"/>
        <rFont val="Arial"/>
        <family val="2"/>
      </rPr>
      <t xml:space="preserve">b) </t>
    </r>
    <r>
      <rPr>
        <sz val="10"/>
        <color rgb="FF000000"/>
        <rFont val="Arial"/>
        <family val="2"/>
      </rPr>
      <t xml:space="preserve">Provide evidence that the SCR Alert Report related to 'Access Alert' generated at any point in time is not blank or doesn’t have the malformed information for the below,
01. Date of Access[DDMMYYYY]
02. Time of Access[24 Hours Format]
03. NHS Number of Patient
04. UUID of accessing User
05. URP of accessing User
06. Name of Accessing User 
07. Organisation Id of the accessing user
08. Organisation Name of the accessing user[Granular and should be human-readable information]
09. Alert Type (Text)
10. Reason for the Alert (text)
11. Additional Information (Text)  [char limit check]
</t>
    </r>
    <r>
      <rPr>
        <b/>
        <sz val="10"/>
        <color rgb="FF000000"/>
        <rFont val="Arial"/>
        <family val="2"/>
      </rPr>
      <t xml:space="preserve">Generic:
c) </t>
    </r>
    <r>
      <rPr>
        <sz val="10"/>
        <color rgb="FF000000"/>
        <rFont val="Arial"/>
        <family val="2"/>
      </rPr>
      <t>Validate the short text(Less than 3 digits), long text(Accepted limit), truncate of date</t>
    </r>
  </si>
  <si>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SCR Alert Report having all information [full data set]</t>
    </r>
  </si>
  <si>
    <t>Time of access 24 clock - check in testing
Validate the short text, long text, truncate of date, char limit check</t>
  </si>
  <si>
    <t>SCRView-36</t>
  </si>
  <si>
    <t>NME-HSDID-147</t>
  </si>
  <si>
    <r>
      <t xml:space="preserve">There is a </t>
    </r>
    <r>
      <rPr>
        <b/>
        <sz val="10"/>
        <color rgb="FF000000"/>
        <rFont val="Arial"/>
        <family val="2"/>
      </rPr>
      <t>risk</t>
    </r>
    <r>
      <rPr>
        <sz val="10"/>
        <color rgb="FF000000"/>
        <rFont val="Arial"/>
        <family val="2"/>
      </rPr>
      <t xml:space="preserve"> that the</t>
    </r>
    <r>
      <rPr>
        <b/>
        <sz val="10"/>
        <color rgb="FF000000"/>
        <rFont val="Arial"/>
        <family val="2"/>
      </rPr>
      <t xml:space="preserve"> 'SCR Alert report' might not provide the below information with regard to each 'Self claim' Alert
</t>
    </r>
    <r>
      <rPr>
        <sz val="10"/>
        <color rgb="FF000000"/>
        <rFont val="Arial"/>
        <family val="2"/>
      </rPr>
      <t xml:space="preserve">
01. Date of Access[DDMMYYYY]
02. Time of Access[24 Hours Format]
03. NHS Number of Patient
04. UUID of accessing User
05. URP of accessing User
06. Name of Accessing User 
07. Organisation Id of the accessing user
08. Organisation Name of the accessing user[Organisation name and should be user-readable format]
09. Alert Type (Text)
10. Reason for the Alert (text)
11. Additional Information (Text) [char limit check]
12. Investigation Outcome  [char limit check]
The </t>
    </r>
    <r>
      <rPr>
        <b/>
        <sz val="10"/>
        <color rgb="FF000000"/>
        <rFont val="Arial"/>
        <family val="2"/>
      </rPr>
      <t>impact</t>
    </r>
    <r>
      <rPr>
        <sz val="10"/>
        <color rgb="FF000000"/>
        <rFont val="Arial"/>
        <family val="2"/>
      </rPr>
      <t xml:space="preserve"> is that the</t>
    </r>
    <r>
      <rPr>
        <b/>
        <sz val="10"/>
        <color rgb="FF000000"/>
        <rFont val="Arial"/>
        <family val="2"/>
      </rPr>
      <t xml:space="preserve"> audit information </t>
    </r>
    <r>
      <rPr>
        <sz val="10"/>
        <color rgb="FF000000"/>
        <rFont val="Arial"/>
        <family val="2"/>
      </rPr>
      <t>will be incomplete</t>
    </r>
    <r>
      <rPr>
        <b/>
        <sz val="10"/>
        <color rgb="FF000000"/>
        <rFont val="Arial"/>
        <family val="2"/>
      </rPr>
      <t xml:space="preserve"> and </t>
    </r>
    <r>
      <rPr>
        <sz val="10"/>
        <color rgb="FF000000"/>
        <rFont val="Arial"/>
        <family val="2"/>
      </rPr>
      <t>leading to a</t>
    </r>
    <r>
      <rPr>
        <b/>
        <sz val="10"/>
        <color rgb="FF000000"/>
        <rFont val="Arial"/>
        <family val="2"/>
      </rPr>
      <t xml:space="preserve"> security threat to patient information which was accessed</t>
    </r>
  </si>
  <si>
    <r>
      <rPr>
        <b/>
        <sz val="10"/>
        <color rgb="FF000000"/>
        <rFont val="Arial"/>
        <family val="2"/>
      </rPr>
      <t xml:space="preserve">a) </t>
    </r>
    <r>
      <rPr>
        <sz val="10"/>
        <color rgb="FF000000"/>
        <rFont val="Arial"/>
        <family val="2"/>
      </rPr>
      <t>Demonstrate that the SCR Alert Report related to '</t>
    </r>
    <r>
      <rPr>
        <b/>
        <sz val="10"/>
        <color rgb="FF000000"/>
        <rFont val="Arial"/>
        <family val="2"/>
      </rPr>
      <t>Self claim</t>
    </r>
    <r>
      <rPr>
        <sz val="10"/>
        <color rgb="FF000000"/>
        <rFont val="Arial"/>
        <family val="2"/>
      </rPr>
      <t xml:space="preserve">' generated at any point in time is not blank or doesn’t have the malformed information for the </t>
    </r>
    <r>
      <rPr>
        <b/>
        <sz val="10"/>
        <color rgb="FF000000"/>
        <rFont val="Arial"/>
        <family val="2"/>
      </rPr>
      <t xml:space="preserve">Investigation Outcome  [char limit check]
</t>
    </r>
    <r>
      <rPr>
        <sz val="10"/>
        <color rgb="FF000000"/>
        <rFont val="Arial"/>
        <family val="2"/>
      </rPr>
      <t xml:space="preserve">
</t>
    </r>
    <r>
      <rPr>
        <b/>
        <sz val="10"/>
        <color rgb="FF000000"/>
        <rFont val="Arial"/>
        <family val="2"/>
      </rPr>
      <t xml:space="preserve">b) </t>
    </r>
    <r>
      <rPr>
        <sz val="10"/>
        <color rgb="FF000000"/>
        <rFont val="Arial"/>
        <family val="2"/>
      </rPr>
      <t xml:space="preserve">Provide evidence that the SCR Alert Report related to 'Access Alert' generated at any point in time is not blank or doesn’t have the malformed information for the below,
01. Date of Access[DDMMYYYY]
02. Time of Access[24 Hours Format]
03. NHS Number of Patient
04. UUID of accessing User
05. URP of accessing User
06. Name of Accessing User 
07. Organisation Id of the accessing user
08. Organisation Name of the accessing user[Granular and should be human-readable information]
09. Alert Type (Text)
10. Reason for the Alert (text)
11. Additional Information (Text)  [char limit check]
</t>
    </r>
    <r>
      <rPr>
        <b/>
        <sz val="10"/>
        <color rgb="FF000000"/>
        <rFont val="Arial"/>
        <family val="2"/>
      </rPr>
      <t xml:space="preserve">Generic:
c) </t>
    </r>
    <r>
      <rPr>
        <sz val="10"/>
        <color rgb="FF000000"/>
        <rFont val="Arial"/>
        <family val="2"/>
      </rPr>
      <t>Validate the short text(Less than 3 digits), long text(Accepted limit), truncate of date</t>
    </r>
  </si>
  <si>
    <t>NME-HSDID-148</t>
  </si>
  <si>
    <r>
      <t>There is a risk that the system administrator with appropriate local permissions(as agreed with SCR Team) is not able to run the report on SCR Accesses that have taken place via the SCR viewing system(in CSV format) on an ad-hoc basis</t>
    </r>
    <r>
      <rPr>
        <b/>
        <sz val="10"/>
        <color rgb="FF000000"/>
        <rFont val="Arial"/>
        <family val="2"/>
      </rPr>
      <t xml:space="preserve">
</t>
    </r>
    <r>
      <rPr>
        <sz val="10"/>
        <color rgb="FF000000"/>
        <rFont val="Arial"/>
        <family val="2"/>
      </rPr>
      <t xml:space="preserve">
The </t>
    </r>
    <r>
      <rPr>
        <b/>
        <sz val="10"/>
        <color rgb="FF000000"/>
        <rFont val="Arial"/>
        <family val="2"/>
      </rPr>
      <t>impact</t>
    </r>
    <r>
      <rPr>
        <sz val="10"/>
        <color rgb="FF000000"/>
        <rFont val="Arial"/>
        <family val="2"/>
      </rPr>
      <t xml:space="preserve"> is that the system becomes</t>
    </r>
    <r>
      <rPr>
        <b/>
        <sz val="10"/>
        <color rgb="FF000000"/>
        <rFont val="Arial"/>
        <family val="2"/>
      </rPr>
      <t xml:space="preserve"> inaccessible for the appropriate user</t>
    </r>
  </si>
  <si>
    <t>The  SCR Viewing System has not correctly implemented the requirements for Reporting
[2.8. Reporting &gt; CPR.056 Report on SCR Accesses]</t>
  </si>
  <si>
    <t>a) Provide evidence that the system administrator with appropriate local permissions is able to run the SCR Alert Report to generate the SCR Accesses report(in CSV format) on an ad-hoc basis by getting approval from the NHS England SCR Team</t>
  </si>
  <si>
    <t>2.8. Reporting</t>
  </si>
  <si>
    <t>CPR.056 Report on SCR Accesses</t>
  </si>
  <si>
    <t>SCRView-50</t>
  </si>
  <si>
    <t>NME-HSDID-149</t>
  </si>
  <si>
    <t>NME-SCR-152</t>
  </si>
  <si>
    <t>There is a risk that the NHS England SCR Team may not be provided with the output of the automated  'Report on SCR Access' in a CSV format on a weekly basis, containing details of SCR accessed within the previous week for the entire estate
The impact is that the SCR Team doesn’t receive the weekly Report</t>
  </si>
  <si>
    <t>a) Provide evidence that the NHS England SCR Team is provided with the output of the 'SCR Alert Report' in a CSV format on a weekly basis, containing details of SCR accessed within the previous week</t>
  </si>
  <si>
    <r>
      <rPr>
        <b/>
        <u/>
        <sz val="10"/>
        <color rgb="FF000000"/>
        <rFont val="Arial"/>
        <family val="2"/>
      </rPr>
      <t xml:space="preserve">Test data:
</t>
    </r>
    <r>
      <rPr>
        <sz val="10"/>
        <color rgb="FF000000"/>
        <rFont val="Arial"/>
        <family val="2"/>
      </rPr>
      <t xml:space="preserve">
</t>
    </r>
    <r>
      <rPr>
        <b/>
        <sz val="10"/>
        <color rgb="FF000000"/>
        <rFont val="Arial"/>
        <family val="2"/>
      </rPr>
      <t>1.</t>
    </r>
    <r>
      <rPr>
        <sz val="10"/>
        <color rgb="FF000000"/>
        <rFont val="Arial"/>
        <family val="2"/>
      </rPr>
      <t xml:space="preserve"> System Admin with appropriate permissions
</t>
    </r>
    <r>
      <rPr>
        <b/>
        <sz val="10"/>
        <color rgb="FF000000"/>
        <rFont val="Arial"/>
        <family val="2"/>
      </rPr>
      <t>2.</t>
    </r>
    <r>
      <rPr>
        <sz val="10"/>
        <color rgb="FF000000"/>
        <rFont val="Arial"/>
        <family val="2"/>
      </rPr>
      <t xml:space="preserve"> Different SCR Alert generated since 3 weeks</t>
    </r>
  </si>
  <si>
    <t>SCRView-51</t>
  </si>
  <si>
    <t>NME-HSDID-150</t>
  </si>
  <si>
    <t>NME-SCR-153</t>
  </si>
  <si>
    <t>There is a risk that the weekly ''Report on SCR Accesses' might contain NHS Numbers of the patients 
The impact is that a data confidentiality breach has occurred for patients</t>
  </si>
  <si>
    <r>
      <rPr>
        <b/>
        <sz val="10"/>
        <color rgb="FF000000"/>
        <rFont val="Arial"/>
        <family val="2"/>
      </rPr>
      <t xml:space="preserve">a) </t>
    </r>
    <r>
      <rPr>
        <sz val="10"/>
        <color rgb="FF000000"/>
        <rFont val="Arial"/>
        <family val="2"/>
      </rPr>
      <t>Provide evidence that the NHS Numbers of the patients are not displayed in the Weekly 'SCR Alert Report'</t>
    </r>
  </si>
  <si>
    <t>SCRView-52</t>
  </si>
  <si>
    <t>NME-HSDID-151</t>
  </si>
  <si>
    <t>NME-SCR-154</t>
  </si>
  <si>
    <t>Information Governance and Spine Compliance</t>
  </si>
  <si>
    <r>
      <rPr>
        <sz val="10"/>
        <color rgb="FF000000"/>
        <rFont val="Arial"/>
        <family val="2"/>
      </rPr>
      <t xml:space="preserve">There is a </t>
    </r>
    <r>
      <rPr>
        <b/>
        <sz val="10"/>
        <color rgb="FF000000"/>
        <rFont val="Arial"/>
        <family val="2"/>
      </rPr>
      <t>risk</t>
    </r>
    <r>
      <rPr>
        <sz val="10"/>
        <color rgb="FF000000"/>
        <rFont val="Arial"/>
        <family val="2"/>
      </rPr>
      <t xml:space="preserve"> that the users</t>
    </r>
    <r>
      <rPr>
        <b/>
        <sz val="10"/>
        <color rgb="FF000000"/>
        <rFont val="Arial"/>
        <family val="2"/>
      </rPr>
      <t xml:space="preserve"> may not be authenticated using NHSD CIS2 (identity assurance level equivalent </t>
    </r>
    <r>
      <rPr>
        <sz val="10"/>
        <color rgb="FF000000"/>
        <rFont val="Arial"/>
        <family val="2"/>
      </rPr>
      <t xml:space="preserve">to the use of smartcards) to perform the following activities,
1. Sending clinical information to the Spine
2. Users viewing clinical information held on the Spine
3. Scheduling automated processes for sending information to the Spine
4. Stopping and restarting scheduled automated processes for sending information to the Spine
The impact is that the </t>
    </r>
    <r>
      <rPr>
        <b/>
        <sz val="10"/>
        <color rgb="FF000000"/>
        <rFont val="Arial"/>
        <family val="2"/>
      </rPr>
      <t>unauthorised user</t>
    </r>
    <r>
      <rPr>
        <sz val="10"/>
        <color rgb="FF000000"/>
        <rFont val="Arial"/>
        <family val="2"/>
      </rPr>
      <t xml:space="preserve"> is able to </t>
    </r>
    <r>
      <rPr>
        <b/>
        <sz val="10"/>
        <color rgb="FF000000"/>
        <rFont val="Arial"/>
        <family val="2"/>
      </rPr>
      <t>send information to spine</t>
    </r>
  </si>
  <si>
    <t>The system has not correctly implemented requirements for information governance and spine compliance
[3.13 Information Governance and Spine Compliance &gt; GPS.188 Authenticated Users]</t>
  </si>
  <si>
    <r>
      <rPr>
        <b/>
        <sz val="10"/>
        <color rgb="FF000000"/>
        <rFont val="Arial"/>
        <family val="2"/>
      </rPr>
      <t>a)</t>
    </r>
    <r>
      <rPr>
        <sz val="10"/>
        <color rgb="FF000000"/>
        <rFont val="Arial"/>
        <family val="2"/>
      </rPr>
      <t xml:space="preserve"> Demonstrate that only the authenticated users using NHSD CIS2 (identity assurance level equivalent to the use of smartcards) are able to perform the following activities with </t>
    </r>
    <r>
      <rPr>
        <b/>
        <sz val="10"/>
        <color rgb="FF000000"/>
        <rFont val="Arial"/>
        <family val="2"/>
      </rPr>
      <t>payload details changes to ACS value</t>
    </r>
    <r>
      <rPr>
        <sz val="10"/>
        <color rgb="FF000000"/>
        <rFont val="Arial"/>
        <family val="2"/>
      </rPr>
      <t xml:space="preserve">,
1. Sending clinical information to the Spine 
2. Users viewing clinical information held on the Spine(ACS)
</t>
    </r>
    <r>
      <rPr>
        <b/>
        <sz val="10"/>
        <color rgb="FF000000"/>
        <rFont val="Arial"/>
        <family val="2"/>
      </rPr>
      <t>b)</t>
    </r>
    <r>
      <rPr>
        <sz val="10"/>
        <color rgb="FF000000"/>
        <rFont val="Arial"/>
        <family val="2"/>
      </rPr>
      <t xml:space="preserve"> Provide evidence that only the authenticated users using NHSD CIS2 (identity assurance level equivalent to the use of smartcards) are able to perform the following activities,
1. Scheduling automated processes for sending information to the Spine
2. Stopping and restarting scheduled automated processes for sending information to the Spine</t>
    </r>
  </si>
  <si>
    <r>
      <rPr>
        <b/>
        <u/>
        <sz val="10"/>
        <color rgb="FF000000"/>
        <rFont val="Arial"/>
        <family val="2"/>
      </rPr>
      <t xml:space="preserve">Test data:
a &amp; b)
</t>
    </r>
    <r>
      <rPr>
        <sz val="10"/>
        <color rgb="FF000000"/>
        <rFont val="Arial"/>
        <family val="2"/>
      </rPr>
      <t>1. System Admin with appropriate permissions
2. Eligible patient at the practice who have initial GP summary
3. Eligible patient at the practice who have previous GP summary update.</t>
    </r>
  </si>
  <si>
    <t xml:space="preserve">
1. Payload cover - changes to ACS value
2. Less sharing of data leads to Clinical safely risk</t>
  </si>
  <si>
    <t>3.13 Information Governance and Spine Compliance</t>
  </si>
  <si>
    <t>GPS.188 Authenticated Users</t>
  </si>
  <si>
    <t>IG-02</t>
  </si>
  <si>
    <t>NME-HSDID-152</t>
  </si>
  <si>
    <t>NME-SCR-155</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</si>
  <si>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system</t>
    </r>
    <r>
      <rPr>
        <sz val="10"/>
        <color rgb="FF000000"/>
        <rFont val="Arial"/>
        <family val="2"/>
      </rPr>
      <t xml:space="preserve"> may</t>
    </r>
    <r>
      <rPr>
        <b/>
        <sz val="10"/>
        <color rgb="FF000000"/>
        <rFont val="Arial"/>
        <family val="2"/>
      </rPr>
      <t xml:space="preserve"> fail to send</t>
    </r>
    <r>
      <rPr>
        <sz val="10"/>
        <color rgb="FF000000"/>
        <rFont val="Arial"/>
        <family val="2"/>
      </rPr>
      <t xml:space="preserve"> the</t>
    </r>
    <r>
      <rPr>
        <b/>
        <sz val="10"/>
        <color rgb="FF000000"/>
        <rFont val="Arial"/>
        <family val="2"/>
      </rPr>
      <t xml:space="preserve"> GP Summary Update</t>
    </r>
    <r>
      <rPr>
        <sz val="10"/>
        <color rgb="FF000000"/>
        <rFont val="Arial"/>
        <family val="2"/>
      </rPr>
      <t xml:space="preserve"> to the </t>
    </r>
    <r>
      <rPr>
        <b/>
        <sz val="10"/>
        <color rgb="FF000000"/>
        <rFont val="Arial"/>
        <family val="2"/>
      </rPr>
      <t>queue</t>
    </r>
    <r>
      <rPr>
        <sz val="10"/>
        <color rgb="FF000000"/>
        <rFont val="Arial"/>
        <family val="2"/>
      </rPr>
      <t xml:space="preserve"> when a</t>
    </r>
    <r>
      <rPr>
        <b/>
        <sz val="10"/>
        <color rgb="FF000000"/>
        <rFont val="Arial"/>
        <family val="2"/>
      </rPr>
      <t xml:space="preserve"> non-CIS2 authenticated user </t>
    </r>
    <r>
      <rPr>
        <sz val="10"/>
        <color rgb="FF000000"/>
        <rFont val="Arial"/>
        <family val="2"/>
      </rPr>
      <t xml:space="preserve">updates the local clinical record.
The </t>
    </r>
    <r>
      <rPr>
        <b/>
        <sz val="10"/>
        <color rgb="FF000000"/>
        <rFont val="Arial"/>
        <family val="2"/>
      </rPr>
      <t>impact</t>
    </r>
    <r>
      <rPr>
        <sz val="10"/>
        <color rgb="FF000000"/>
        <rFont val="Arial"/>
        <family val="2"/>
      </rPr>
      <t xml:space="preserve"> is that the </t>
    </r>
    <r>
      <rPr>
        <b/>
        <sz val="10"/>
        <color rgb="FF000000"/>
        <rFont val="Arial"/>
        <family val="2"/>
      </rPr>
      <t>patient's GP Summary</t>
    </r>
    <r>
      <rPr>
        <sz val="10"/>
        <color rgb="FF000000"/>
        <rFont val="Arial"/>
        <family val="2"/>
      </rPr>
      <t xml:space="preserve"> is not queued for the </t>
    </r>
    <r>
      <rPr>
        <b/>
        <sz val="10"/>
        <color rgb="FF000000"/>
        <rFont val="Arial"/>
        <family val="2"/>
      </rPr>
      <t>GP Summary Update and the patient's SCR on the Spine is out of date.</t>
    </r>
    <r>
      <rPr>
        <sz val="10"/>
        <color rgb="FF000000"/>
        <rFont val="Arial"/>
        <family val="2"/>
      </rPr>
      <t xml:space="preserve"> This could lead to inappropriate treatment or a delay to care. </t>
    </r>
  </si>
  <si>
    <t>The system has not correctly implemented requirements for information governance and spine compliance
[3.13 Information Governance and Spine Compliance &gt; GPS.190 Non-Authenticated Users]</t>
  </si>
  <si>
    <t>Conditions to test:
SCR Team provides the approach for the below request:
E.g.: If a new diagnosis is added to the record, will that always trigger the SCR Update even if the record isn't opened and will all the SCR information be added to the queue.
a) Provide evidence that the system sends the GP Summary Update to the queue when a non-CIS2 authenticated user updates the local clinical record.
b) Provide evidence that the system sends the GP Summary Update to the queue when a non-CIS2 authenticated updates the local clinical record.(COVID Req check).
c) Provide evidence that the GPS.190. Ensure that queuing occurs every time an SCR trigger event occurs, but the user is not authenticated</t>
  </si>
  <si>
    <r>
      <rPr>
        <b/>
        <u/>
        <sz val="10"/>
        <color rgb="FF000000"/>
        <rFont val="Arial"/>
        <family val="2"/>
      </rPr>
      <t xml:space="preserve">Test data:
</t>
    </r>
    <r>
      <rPr>
        <sz val="10"/>
        <color rgb="FF000000"/>
        <rFont val="Arial"/>
        <family val="2"/>
      </rPr>
      <t>1. System Admin with appropriate permissions but don’t have permission to send GP Summary update
2. Eligible patient at the practice who have an initial GP summary pending to be sent to Spine
3. Eligible existing patient at the practice who have pending GP summary update</t>
    </r>
  </si>
  <si>
    <t>(COVID Req check)
Discuss with Supplier what is better. If a new diagnosis is added to the record, will that always trigger the SCR Update? Even if the record isn't opened and all the SCR information is added to the queue.
SCR Team needs to approve the approach.
SA must ensure that the tests cover all elements of GPS.190. Ensure that queuing occurs every time an SCR trigger event occurs, but the user is not authenticated.(SA: Covered in other risks)
SCR Team need to discuss with Supplier if it is possible to add data to a patients record if the patients record is not opened e.g. via third party systems, DOCMAN, etc. If a new diagnosis is added to a record, will this still trigger a queued SCR Update, even if the record isn't opened?
The expectation is that a GP summary update will be triggered the next time the queue is purged. Further discussion with Supplier required to confirm the approach.
To include: COVID Requirements - (7)Management of COVID-19 test results and vaccinations.
21-Oct: Action with SCR Team</t>
  </si>
  <si>
    <t>GPS.190 Non-Authenticated Users</t>
  </si>
  <si>
    <t>IG-07</t>
  </si>
  <si>
    <t>NME-HSDID-153</t>
  </si>
  <si>
    <t>NME-SCR-156</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</si>
  <si>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non-CIS2 authenticated users</t>
    </r>
    <r>
      <rPr>
        <sz val="10"/>
        <color rgb="FF000000"/>
        <rFont val="Arial"/>
        <family val="2"/>
      </rPr>
      <t xml:space="preserve"> are </t>
    </r>
    <r>
      <rPr>
        <b/>
        <sz val="10"/>
        <color rgb="FF000000"/>
        <rFont val="Arial"/>
        <family val="2"/>
      </rPr>
      <t>not</t>
    </r>
    <r>
      <rPr>
        <sz val="10"/>
        <color rgb="FF000000"/>
        <rFont val="Arial"/>
        <family val="2"/>
      </rPr>
      <t xml:space="preserve"> </t>
    </r>
    <r>
      <rPr>
        <b/>
        <sz val="10"/>
        <color rgb="FF000000"/>
        <rFont val="Arial"/>
        <family val="2"/>
      </rPr>
      <t>displayed</t>
    </r>
    <r>
      <rPr>
        <sz val="10"/>
        <color rgb="FF000000"/>
        <rFont val="Arial"/>
        <family val="2"/>
      </rPr>
      <t xml:space="preserve"> with the following when they make changes to the GP Record which otherwise would trigger the GP Summary Update
"Following the update to the patient's record, a GP summary update needs to be sent to the patient's Summary Care Record. This action requires you to be logged in and authenticated (e.g. With your smartcard). Continuing without being authenticated will result in the patient's GP summary update being withheld from the patient's Summary Care Record until you or another user logs in as an authenticated user to authorize withheld GP summaries" while trying to perform GP Summary Update
The </t>
    </r>
    <r>
      <rPr>
        <b/>
        <sz val="10"/>
        <color rgb="FF000000"/>
        <rFont val="Arial"/>
        <family val="2"/>
      </rPr>
      <t>impact</t>
    </r>
    <r>
      <rPr>
        <sz val="10"/>
        <color rgb="FF000000"/>
        <rFont val="Arial"/>
        <family val="2"/>
      </rPr>
      <t xml:space="preserve"> is that the user is </t>
    </r>
    <r>
      <rPr>
        <b/>
        <sz val="10"/>
        <color rgb="FF000000"/>
        <rFont val="Arial"/>
        <family val="2"/>
      </rPr>
      <t>not aware</t>
    </r>
    <r>
      <rPr>
        <sz val="10"/>
        <color rgb="FF000000"/>
        <rFont val="Arial"/>
        <family val="2"/>
      </rPr>
      <t xml:space="preserve"> that being </t>
    </r>
    <r>
      <rPr>
        <b/>
        <sz val="10"/>
        <color rgb="FF000000"/>
        <rFont val="Arial"/>
        <family val="2"/>
      </rPr>
      <t xml:space="preserve">non-CIS2 authenticated </t>
    </r>
    <r>
      <rPr>
        <sz val="10"/>
        <color rgb="FF000000"/>
        <rFont val="Arial"/>
        <family val="2"/>
      </rPr>
      <t xml:space="preserve">and </t>
    </r>
    <r>
      <rPr>
        <b/>
        <sz val="10"/>
        <color rgb="FF000000"/>
        <rFont val="Arial"/>
        <family val="2"/>
      </rPr>
      <t>SCR is not functioning as expected.</t>
    </r>
  </si>
  <si>
    <r>
      <rPr>
        <b/>
        <sz val="10"/>
        <color rgb="FF000000"/>
        <rFont val="Arial"/>
        <family val="2"/>
      </rPr>
      <t xml:space="preserve">a) </t>
    </r>
    <r>
      <rPr>
        <sz val="10"/>
        <color rgb="FF000000"/>
        <rFont val="Arial"/>
        <family val="2"/>
      </rPr>
      <t>Provide evidence that the non-CIS2 authenticated users are displayed with the following when they make changes to the GP Record which otherwise would trigger the GP Summary Update
"Following the update to the patient's record, a GP summary update needs to be sent to the patient's Summary Care Record. This action requires you to be logged in and authenticated (e.g. With your smartcard). Continuing without being authenticated will result in the patient's GP summary update being withheld from the patient's Summary Care Record until you or another user logs in as an authenticated user to authorize withheld GP summaries" while trying to perform GP Summary Update</t>
    </r>
  </si>
  <si>
    <r>
      <rPr>
        <b/>
        <u/>
        <sz val="10"/>
        <color rgb="FF000000"/>
        <rFont val="Arial"/>
        <family val="2"/>
      </rPr>
      <t xml:space="preserve">Test data:
</t>
    </r>
    <r>
      <rPr>
        <sz val="10"/>
        <color rgb="FF000000"/>
        <rFont val="Arial"/>
        <family val="2"/>
      </rPr>
      <t>1. System Admin with appropriate permissions but don’t have permission to send GP Summary update
2. eligible patient at the practice who have an initial GP summary pending to be sent to Spine
3. eligible existing patient at the practice who have pending GP summary update.</t>
    </r>
  </si>
  <si>
    <t>IG-04</t>
  </si>
  <si>
    <t>NME-HSDID-154</t>
  </si>
  <si>
    <t>NME-SCR-157</t>
  </si>
  <si>
    <r>
      <rPr>
        <sz val="10"/>
        <color rgb="FF000000"/>
        <rFont val="Arial"/>
        <family val="2"/>
      </rPr>
      <t xml:space="preserve">There is a </t>
    </r>
    <r>
      <rPr>
        <b/>
        <sz val="10"/>
        <color rgb="FF000000"/>
        <rFont val="Arial"/>
        <family val="2"/>
      </rPr>
      <t>risk</t>
    </r>
    <r>
      <rPr>
        <sz val="10"/>
        <color rgb="FF000000"/>
        <rFont val="Arial"/>
        <family val="2"/>
      </rPr>
      <t xml:space="preserve"> that the system </t>
    </r>
    <r>
      <rPr>
        <b/>
        <sz val="10"/>
        <color rgb="FF000000"/>
        <rFont val="Arial"/>
        <family val="2"/>
      </rPr>
      <t>may not</t>
    </r>
    <r>
      <rPr>
        <sz val="10"/>
        <color rgb="FF000000"/>
        <rFont val="Arial"/>
        <family val="2"/>
      </rPr>
      <t xml:space="preserve"> </t>
    </r>
    <r>
      <rPr>
        <b/>
        <sz val="10"/>
        <color rgb="FF000000"/>
        <rFont val="Arial"/>
        <family val="2"/>
      </rPr>
      <t>send</t>
    </r>
    <r>
      <rPr>
        <sz val="10"/>
        <color rgb="FF000000"/>
        <rFont val="Arial"/>
        <family val="2"/>
      </rPr>
      <t xml:space="preserve"> all the</t>
    </r>
    <r>
      <rPr>
        <b/>
        <sz val="10"/>
        <color rgb="FF000000"/>
        <rFont val="Arial"/>
        <family val="2"/>
      </rPr>
      <t xml:space="preserve"> pending(Latest version of the patient) GP Summary updates</t>
    </r>
    <r>
      <rPr>
        <sz val="10"/>
        <color rgb="FF000000"/>
        <rFont val="Arial"/>
        <family val="2"/>
      </rPr>
      <t xml:space="preserve"> as </t>
    </r>
    <r>
      <rPr>
        <b/>
        <sz val="10"/>
        <color rgb="FF000000"/>
        <rFont val="Arial"/>
        <family val="2"/>
      </rPr>
      <t>usual</t>
    </r>
    <r>
      <rPr>
        <sz val="10"/>
        <color rgb="FF000000"/>
        <rFont val="Arial"/>
        <family val="2"/>
      </rPr>
      <t xml:space="preserve"> and then </t>
    </r>
    <r>
      <rPr>
        <b/>
        <sz val="10"/>
        <color rgb="FF000000"/>
        <rFont val="Arial"/>
        <family val="2"/>
      </rPr>
      <t>delete all queued GP summary updates</t>
    </r>
    <r>
      <rPr>
        <sz val="10"/>
        <color rgb="FF000000"/>
        <rFont val="Arial"/>
        <family val="2"/>
      </rPr>
      <t xml:space="preserve"> when the user is </t>
    </r>
    <r>
      <rPr>
        <b/>
        <sz val="10"/>
        <color rgb="FF000000"/>
        <rFont val="Arial"/>
        <family val="2"/>
      </rPr>
      <t>CIS2</t>
    </r>
    <r>
      <rPr>
        <sz val="10"/>
        <color rgb="FF000000"/>
        <rFont val="Arial"/>
        <family val="2"/>
      </rPr>
      <t xml:space="preserve"> </t>
    </r>
    <r>
      <rPr>
        <b/>
        <sz val="10"/>
        <color rgb="FF000000"/>
        <rFont val="Arial"/>
        <family val="2"/>
      </rPr>
      <t xml:space="preserve">authenticated
</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GP Summary Update is not sent </t>
    </r>
    <r>
      <rPr>
        <sz val="10"/>
        <color rgb="FF000000"/>
        <rFont val="Arial"/>
        <family val="2"/>
      </rPr>
      <t xml:space="preserve">and the patient's SCR on the Spine is out of date. This could lead to inappropriate treatment or a delay to care. </t>
    </r>
  </si>
  <si>
    <r>
      <rPr>
        <b/>
        <sz val="10"/>
        <color rgb="FF000000"/>
        <rFont val="Arial"/>
        <family val="2"/>
      </rPr>
      <t xml:space="preserve">a) </t>
    </r>
    <r>
      <rPr>
        <sz val="10"/>
        <color rgb="FF000000"/>
        <rFont val="Arial"/>
        <family val="2"/>
      </rPr>
      <t xml:space="preserve">Provide evidence that the system sends all the pending GP Summary updates as usual and deletes all queued GP summary updates when the user is CIS2 authenticated
</t>
    </r>
    <r>
      <rPr>
        <b/>
        <sz val="10"/>
        <color rgb="FF000000"/>
        <rFont val="Arial"/>
        <family val="2"/>
      </rPr>
      <t>b)</t>
    </r>
    <r>
      <rPr>
        <sz val="10"/>
        <color rgb="FF000000"/>
        <rFont val="Arial"/>
        <family val="2"/>
      </rPr>
      <t xml:space="preserve"> Validate that the latest queued item is sent and not any older versions of the GP summary
</t>
    </r>
  </si>
  <si>
    <r>
      <rPr>
        <b/>
        <u/>
        <sz val="10"/>
        <color rgb="FF000000"/>
        <rFont val="Arial"/>
        <family val="2"/>
      </rPr>
      <t xml:space="preserve">Test data:
</t>
    </r>
    <r>
      <rPr>
        <sz val="10"/>
        <color rgb="FF000000"/>
        <rFont val="Arial"/>
        <family val="2"/>
      </rPr>
      <t>1. System Admin with appropriate permissions but don’t have permission to send GP Summary update
2. eligible patient at the practice who have an initial GP summary pending to be sent to Spine
3. eligible existing patient at the practice who have pending GP summary update.
4. eligible existing patients have older and new versions of the GP Summary in the queue.</t>
    </r>
  </si>
  <si>
    <t xml:space="preserve">The system will either have a manual trigger or the user will have a future trigger with like dialogues to send the pending GP summary update and ask for the user confirmation
under covid automatic sending happens for non-cis2 authenticated 
The latest queued item should be sent and not the older version of the patient
SCR Team need to discuss and agree with Supplier to confirm the approach. It is the SCR Teams expectation that an actionable prompt will be displayed when there are outstanding GP summaries queued. 
This needs to include: 
- only the latest queued item should be sent and not any older versions of the GP summary. 
</t>
  </si>
  <si>
    <t>IG-05</t>
  </si>
  <si>
    <t>NME-HSDID-155</t>
  </si>
  <si>
    <t>NME-SCR-158</t>
  </si>
  <si>
    <r>
      <rPr>
        <sz val="10"/>
        <color rgb="FF000000"/>
        <rFont val="Arial"/>
        <family val="2"/>
      </rPr>
      <t xml:space="preserve">There is a risk that the </t>
    </r>
    <r>
      <rPr>
        <b/>
        <sz val="10"/>
        <color rgb="FF000000"/>
        <rFont val="Arial"/>
        <family val="2"/>
      </rPr>
      <t>CIS2 authenticated user</t>
    </r>
    <r>
      <rPr>
        <sz val="10"/>
        <color rgb="FF000000"/>
        <rFont val="Arial"/>
        <family val="2"/>
      </rPr>
      <t xml:space="preserve"> is </t>
    </r>
    <r>
      <rPr>
        <b/>
        <sz val="10"/>
        <color rgb="FF000000"/>
        <rFont val="Arial"/>
        <family val="2"/>
      </rPr>
      <t>not able to view</t>
    </r>
    <r>
      <rPr>
        <sz val="10"/>
        <color rgb="FF000000"/>
        <rFont val="Arial"/>
        <family val="2"/>
      </rPr>
      <t xml:space="preserve"> the following information for </t>
    </r>
    <r>
      <rPr>
        <b/>
        <sz val="10"/>
        <color rgb="FF000000"/>
        <rFont val="Arial"/>
        <family val="2"/>
      </rPr>
      <t>each queued GP Summary Update item</t>
    </r>
    <r>
      <rPr>
        <sz val="10"/>
        <color rgb="FF000000"/>
        <rFont val="Arial"/>
        <family val="2"/>
      </rPr>
      <t xml:space="preserve"> that</t>
    </r>
    <r>
      <rPr>
        <b/>
        <sz val="10"/>
        <color rgb="FF000000"/>
        <rFont val="Arial"/>
        <family val="2"/>
      </rPr>
      <t xml:space="preserve"> needs to be sent to the spine
</t>
    </r>
    <r>
      <rPr>
        <sz val="10"/>
        <color rgb="FF000000"/>
        <rFont val="Arial"/>
        <family val="2"/>
      </rPr>
      <t xml:space="preserve">(1) patient NHS number, 
(2) patient surname, 
(3) patient forename, 
(4) patient date of birth, 
(5) user surname, 
(6) forename of the non-authenticated user that triggered the GP summary update
(7) time and date that the GP summary update should have been sent
The </t>
    </r>
    <r>
      <rPr>
        <b/>
        <sz val="10"/>
        <color rgb="FF000000"/>
        <rFont val="Arial"/>
        <family val="2"/>
      </rPr>
      <t>impact</t>
    </r>
    <r>
      <rPr>
        <sz val="10"/>
        <color rgb="FF000000"/>
        <rFont val="Arial"/>
        <family val="2"/>
      </rPr>
      <t xml:space="preserve"> is that the </t>
    </r>
    <r>
      <rPr>
        <b/>
        <sz val="10"/>
        <color rgb="FF000000"/>
        <rFont val="Arial"/>
        <family val="2"/>
      </rPr>
      <t>user</t>
    </r>
    <r>
      <rPr>
        <sz val="10"/>
        <color rgb="FF000000"/>
        <rFont val="Arial"/>
        <family val="2"/>
      </rPr>
      <t xml:space="preserve"> </t>
    </r>
    <r>
      <rPr>
        <b/>
        <sz val="10"/>
        <color rgb="FF000000"/>
        <rFont val="Arial"/>
        <family val="2"/>
      </rPr>
      <t>could not identify which patient's queued item is sent</t>
    </r>
  </si>
  <si>
    <r>
      <rPr>
        <b/>
        <sz val="10"/>
        <color rgb="FF000000"/>
        <rFont val="Arial"/>
        <family val="2"/>
      </rPr>
      <t xml:space="preserve">Pre-conditions:
</t>
    </r>
    <r>
      <rPr>
        <sz val="10"/>
        <color rgb="FF000000"/>
        <rFont val="Arial"/>
        <family val="2"/>
      </rPr>
      <t xml:space="preserve">
1. If the user wants to view, they can view the queued GP Summary Update
2.  There should be an option to automatically send the updates once logon based on preferences.
3. The processes should work in background
This should be a easy happy path(non-disruptive) and if user wants to view the activity, they should be able to.
</t>
    </r>
    <r>
      <rPr>
        <b/>
        <sz val="10"/>
        <color rgb="FF000000"/>
        <rFont val="Arial"/>
        <family val="2"/>
      </rPr>
      <t>a)</t>
    </r>
    <r>
      <rPr>
        <sz val="10"/>
        <color rgb="FF000000"/>
        <rFont val="Arial"/>
        <family val="2"/>
      </rPr>
      <t xml:space="preserve"> Demonstrate that the CIS2 authenticated user is able to view the following information for each queued GP Summary Update item that needs to be sent to the spine
(1) patient NHS number, 
(2) patient surname, 
</t>
    </r>
    <r>
      <rPr>
        <b/>
        <sz val="10"/>
        <color rgb="FF000000"/>
        <rFont val="Arial"/>
        <family val="2"/>
      </rPr>
      <t>b)</t>
    </r>
    <r>
      <rPr>
        <sz val="10"/>
        <color rgb="FF000000"/>
        <rFont val="Arial"/>
        <family val="2"/>
      </rPr>
      <t xml:space="preserve"> Provide evidence that the CIS2 authenticated user is able to view the following information for each queued GP Summary Update item that needs to be sent to the spine
(1) patient forename, 
(2) patient date of birth, 
(3) user surname, 
(4) forename of the non-authenticated user that triggered the GP summary update
(5) time and date that the GP summary update should have been sent</t>
    </r>
  </si>
  <si>
    <r>
      <rPr>
        <b/>
        <u/>
        <sz val="10"/>
        <color rgb="FF000000"/>
        <rFont val="Arial"/>
        <family val="2"/>
      </rPr>
      <t xml:space="preserve">Test data:
</t>
    </r>
    <r>
      <rPr>
        <sz val="10"/>
        <color rgb="FF000000"/>
        <rFont val="Arial"/>
        <family val="2"/>
      </rPr>
      <t>1. System Admin with appropriate permissions but don’t have permission to send GP Summary update
2. Eligible patient at the practice who have an initial GP summary pending to be sent to Spine
3. Eligible existing patient at the practice who have pending GP summary update.</t>
    </r>
  </si>
  <si>
    <t>Options
1. Automated sent the updates once I logon
2. work in the background
3. user wants to view, they can
This should be a easy happy path(non-disruptive) and if user wants to view the activity, they should be able to.</t>
  </si>
  <si>
    <t>IG-08</t>
  </si>
  <si>
    <t>NME-HSDID-156</t>
  </si>
  <si>
    <t>NME-SCR-158-1</t>
  </si>
  <si>
    <r>
      <rPr>
        <sz val="10"/>
        <color rgb="FF000000"/>
        <rFont val="Arial"/>
        <family val="2"/>
      </rPr>
      <t xml:space="preserve">There is a </t>
    </r>
    <r>
      <rPr>
        <b/>
        <sz val="10"/>
        <color rgb="FF000000"/>
        <rFont val="Arial"/>
        <family val="2"/>
      </rPr>
      <t>risk</t>
    </r>
    <r>
      <rPr>
        <sz val="10"/>
        <color rgb="FF000000"/>
        <rFont val="Arial"/>
        <family val="2"/>
      </rPr>
      <t xml:space="preserve"> that - for </t>
    </r>
    <r>
      <rPr>
        <b/>
        <sz val="10"/>
        <color rgb="FF000000"/>
        <rFont val="Arial"/>
        <family val="2"/>
      </rPr>
      <t>CIS2 authenticated users,</t>
    </r>
    <r>
      <rPr>
        <sz val="10"/>
        <color rgb="FF000000"/>
        <rFont val="Arial"/>
        <family val="2"/>
      </rPr>
      <t xml:space="preserve"> the </t>
    </r>
    <r>
      <rPr>
        <b/>
        <sz val="10"/>
        <color rgb="FF000000"/>
        <rFont val="Arial"/>
        <family val="2"/>
      </rPr>
      <t xml:space="preserve">system may not </t>
    </r>
    <r>
      <rPr>
        <b/>
        <u/>
        <sz val="10"/>
        <color rgb="FF000000"/>
        <rFont val="Arial"/>
        <family val="2"/>
      </rPr>
      <t>show up</t>
    </r>
    <r>
      <rPr>
        <b/>
        <sz val="10"/>
        <color rgb="FF000000"/>
        <rFont val="Arial"/>
        <family val="2"/>
      </rPr>
      <t xml:space="preserve"> a notification about GP Summary Updates pending </t>
    </r>
    <r>
      <rPr>
        <sz val="10"/>
        <color rgb="FF000000"/>
        <rFont val="Arial"/>
        <family val="2"/>
      </rPr>
      <t xml:space="preserve">in the </t>
    </r>
    <r>
      <rPr>
        <b/>
        <sz val="10"/>
        <color rgb="FF000000"/>
        <rFont val="Arial"/>
        <family val="2"/>
      </rPr>
      <t xml:space="preserve">queue
</t>
    </r>
    <r>
      <rPr>
        <sz val="10"/>
        <color rgb="FF000000"/>
        <rFont val="Arial"/>
        <family val="2"/>
      </rPr>
      <t xml:space="preserve">
The </t>
    </r>
    <r>
      <rPr>
        <b/>
        <sz val="10"/>
        <color rgb="FF000000"/>
        <rFont val="Arial"/>
        <family val="2"/>
      </rPr>
      <t>impact</t>
    </r>
    <r>
      <rPr>
        <sz val="10"/>
        <color rgb="FF000000"/>
        <rFont val="Arial"/>
        <family val="2"/>
      </rPr>
      <t xml:space="preserve"> is that the user is </t>
    </r>
    <r>
      <rPr>
        <b/>
        <sz val="10"/>
        <color rgb="FF000000"/>
        <rFont val="Arial"/>
        <family val="2"/>
      </rPr>
      <t>not notified of the queued GP Summary updates</t>
    </r>
    <r>
      <rPr>
        <sz val="10"/>
        <color rgb="FF000000"/>
        <rFont val="Arial"/>
        <family val="2"/>
      </rPr>
      <t>. This could lead to</t>
    </r>
    <r>
      <rPr>
        <b/>
        <sz val="10"/>
        <color rgb="FF000000"/>
        <rFont val="Arial"/>
        <family val="2"/>
      </rPr>
      <t xml:space="preserve"> inappropriate treatment.</t>
    </r>
  </si>
  <si>
    <r>
      <rPr>
        <sz val="10"/>
        <color rgb="FF000000"/>
        <rFont val="Arial"/>
        <family val="2"/>
      </rPr>
      <t xml:space="preserve">a) Demonstrate that for the CIS2 authenticated users the system shows up a notification about GP Summary Updates pending in the queue 
b) Validate the NME Supplier Implementation of Functionality to clear the Workflow queue and test accordingly.
</t>
    </r>
    <r>
      <rPr>
        <b/>
        <sz val="10"/>
        <color rgb="FF000000"/>
        <rFont val="Arial"/>
        <family val="2"/>
      </rPr>
      <t xml:space="preserve">Testing Hints:
</t>
    </r>
    <r>
      <rPr>
        <sz val="10"/>
        <color rgb="FF000000"/>
        <rFont val="Arial"/>
        <family val="2"/>
      </rPr>
      <t>1. View the pending GP Summary Updates notification
2. Navigate to the GP Summary Pending queue and authorize &amp; send the GP Summary Update
3. Check the notification is cleared</t>
    </r>
  </si>
  <si>
    <r>
      <rPr>
        <b/>
        <u/>
        <sz val="10"/>
        <color rgb="FF000000"/>
        <rFont val="Arial"/>
        <family val="2"/>
      </rPr>
      <t xml:space="preserve">Test data:
</t>
    </r>
    <r>
      <rPr>
        <sz val="10"/>
        <color rgb="FF000000"/>
        <rFont val="Arial"/>
        <family val="2"/>
      </rPr>
      <t>1. Any user smartcard authenticated with the SCR RBAC Role.
2. Eligible patient at the practice who have an GP summary pending to be sent to Spine</t>
    </r>
  </si>
  <si>
    <t>[UpdateReq1-190-1]</t>
  </si>
  <si>
    <r>
      <rPr>
        <sz val="10"/>
        <color rgb="FF000000"/>
        <rFont val="Arial"/>
        <family val="2"/>
      </rPr>
      <t xml:space="preserve">There is a </t>
    </r>
    <r>
      <rPr>
        <b/>
        <sz val="10"/>
        <color rgb="FF000000"/>
        <rFont val="Arial"/>
        <family val="2"/>
      </rPr>
      <t>risk</t>
    </r>
    <r>
      <rPr>
        <sz val="10"/>
        <color rgb="FF000000"/>
        <rFont val="Arial"/>
        <family val="2"/>
      </rPr>
      <t xml:space="preserve"> that - for </t>
    </r>
    <r>
      <rPr>
        <b/>
        <sz val="10"/>
        <color rgb="FF000000"/>
        <rFont val="Arial"/>
        <family val="2"/>
      </rPr>
      <t>CIS2 authenticated users</t>
    </r>
    <r>
      <rPr>
        <sz val="10"/>
        <color rgb="FF000000"/>
        <rFont val="Arial"/>
        <family val="2"/>
      </rPr>
      <t xml:space="preserve"> the </t>
    </r>
    <r>
      <rPr>
        <b/>
        <sz val="10"/>
        <color rgb="FF000000"/>
        <rFont val="Arial"/>
        <family val="2"/>
      </rPr>
      <t xml:space="preserve">system may not </t>
    </r>
    <r>
      <rPr>
        <b/>
        <u/>
        <sz val="10"/>
        <color rgb="FF000000"/>
        <rFont val="Arial"/>
        <family val="2"/>
      </rPr>
      <t>remind</t>
    </r>
    <r>
      <rPr>
        <b/>
        <sz val="10"/>
        <color rgb="FF000000"/>
        <rFont val="Arial"/>
        <family val="2"/>
      </rPr>
      <t xml:space="preserve"> of any outstanding SCRs</t>
    </r>
    <r>
      <rPr>
        <sz val="10"/>
        <color rgb="FF000000"/>
        <rFont val="Arial"/>
        <family val="2"/>
      </rPr>
      <t xml:space="preserve"> in the</t>
    </r>
    <r>
      <rPr>
        <b/>
        <sz val="10"/>
        <color rgb="FF000000"/>
        <rFont val="Arial"/>
        <family val="2"/>
      </rPr>
      <t xml:space="preserve"> queue via a prominently visible on-screen message
</t>
    </r>
    <r>
      <rPr>
        <sz val="10"/>
        <color rgb="FF000000"/>
        <rFont val="Arial"/>
        <family val="2"/>
      </rPr>
      <t xml:space="preserve">
The </t>
    </r>
    <r>
      <rPr>
        <b/>
        <sz val="10"/>
        <color rgb="FF000000"/>
        <rFont val="Arial"/>
        <family val="2"/>
      </rPr>
      <t>impact</t>
    </r>
    <r>
      <rPr>
        <sz val="10"/>
        <color rgb="FF000000"/>
        <rFont val="Arial"/>
        <family val="2"/>
      </rPr>
      <t xml:space="preserve"> is that the user is </t>
    </r>
    <r>
      <rPr>
        <b/>
        <sz val="10"/>
        <color rgb="FF000000"/>
        <rFont val="Arial"/>
        <family val="2"/>
      </rPr>
      <t>not notified of the queued GP Summary updates</t>
    </r>
    <r>
      <rPr>
        <sz val="10"/>
        <color rgb="FF000000"/>
        <rFont val="Arial"/>
        <family val="2"/>
      </rPr>
      <t xml:space="preserve">. This could lead to </t>
    </r>
    <r>
      <rPr>
        <b/>
        <sz val="10"/>
        <color rgb="FF000000"/>
        <rFont val="Arial"/>
        <family val="2"/>
      </rPr>
      <t>out of date SCRs</t>
    </r>
    <r>
      <rPr>
        <sz val="10"/>
        <color rgb="FF000000"/>
        <rFont val="Arial"/>
        <family val="2"/>
      </rPr>
      <t xml:space="preserve"> and</t>
    </r>
    <r>
      <rPr>
        <b/>
        <sz val="10"/>
        <color rgb="FF000000"/>
        <rFont val="Arial"/>
        <family val="2"/>
      </rPr>
      <t xml:space="preserve"> inappropriate treatment.</t>
    </r>
  </si>
  <si>
    <t>Demonstrate that for the CIS2 authenticated users the system shows up a notification about GP Summary Updates pending in the queue
Recommended:
SCR team to discuss / advise Supplier and share what the current incumbents do to  meet this requirement. Supporting information upon requested to SCR Team. 
Testing Hints:
1. View the pending GP Summary Updates notification
2. Navigate to the GP Summary Pending queue and authorize &amp; send the GP Summary Update
3. Check the notification is cleared</t>
  </si>
  <si>
    <t xml:space="preserve">Recommended:
SCR team to advise Supplier and share what the current incumbents do to  meet this requirement.
</t>
  </si>
  <si>
    <t>[UpdateReq1-190-2]</t>
  </si>
  <si>
    <t>NME-SCR-159</t>
  </si>
  <si>
    <r>
      <t xml:space="preserve">There is a </t>
    </r>
    <r>
      <rPr>
        <b/>
        <sz val="10"/>
        <rFont val="Arial"/>
        <family val="2"/>
      </rPr>
      <t>risk</t>
    </r>
    <r>
      <rPr>
        <sz val="10"/>
        <rFont val="Arial"/>
        <family val="2"/>
      </rPr>
      <t xml:space="preserve"> that the user is</t>
    </r>
    <r>
      <rPr>
        <b/>
        <sz val="10"/>
        <rFont val="Arial"/>
        <family val="2"/>
      </rPr>
      <t xml:space="preserve"> not able to sort</t>
    </r>
    <r>
      <rPr>
        <sz val="10"/>
        <rFont val="Arial"/>
        <family val="2"/>
      </rPr>
      <t xml:space="preserve"> by the following for </t>
    </r>
    <r>
      <rPr>
        <b/>
        <sz val="10"/>
        <rFont val="Arial"/>
        <family val="2"/>
      </rPr>
      <t>all the queued GP Summary</t>
    </r>
    <r>
      <rPr>
        <sz val="10"/>
        <rFont val="Arial"/>
        <family val="2"/>
      </rPr>
      <t xml:space="preserve"> Update items
(1) NHS number, 
(2) User, 
(3) Time/date 
The </t>
    </r>
    <r>
      <rPr>
        <b/>
        <sz val="10"/>
        <rFont val="Arial"/>
        <family val="2"/>
      </rPr>
      <t>impact</t>
    </r>
    <r>
      <rPr>
        <sz val="10"/>
        <rFont val="Arial"/>
        <family val="2"/>
      </rPr>
      <t xml:space="preserve"> is that the </t>
    </r>
    <r>
      <rPr>
        <b/>
        <sz val="10"/>
        <rFont val="Arial"/>
        <family val="2"/>
      </rPr>
      <t>user</t>
    </r>
    <r>
      <rPr>
        <sz val="10"/>
        <rFont val="Arial"/>
        <family val="2"/>
      </rPr>
      <t xml:space="preserve"> is </t>
    </r>
    <r>
      <rPr>
        <b/>
        <sz val="10"/>
        <rFont val="Arial"/>
        <family val="2"/>
      </rPr>
      <t>not able to sort the queued items</t>
    </r>
  </si>
  <si>
    <r>
      <rPr>
        <b/>
        <sz val="10"/>
        <color rgb="FF000000"/>
        <rFont val="Arial"/>
        <family val="2"/>
      </rPr>
      <t>a)</t>
    </r>
    <r>
      <rPr>
        <sz val="10"/>
        <color rgb="FF000000"/>
        <rFont val="Arial"/>
        <family val="2"/>
      </rPr>
      <t xml:space="preserve"> Demonstrate that the authenticated user is able to sort by the following for all the queued GP Summary Update items
(1) NHS number
</t>
    </r>
    <r>
      <rPr>
        <b/>
        <sz val="10"/>
        <color rgb="FF000000"/>
        <rFont val="Arial"/>
        <family val="2"/>
      </rPr>
      <t>b)</t>
    </r>
    <r>
      <rPr>
        <sz val="10"/>
        <color rgb="FF000000"/>
        <rFont val="Arial"/>
        <family val="2"/>
      </rPr>
      <t xml:space="preserve"> Provide evidence that the authenticated user is able to sort by the following for all the queued GP Summary Update items
(1) User, 
(2) Time/date </t>
    </r>
  </si>
  <si>
    <r>
      <rPr>
        <b/>
        <u/>
        <sz val="10"/>
        <color rgb="FF000000"/>
        <rFont val="Arial"/>
        <family val="2"/>
      </rPr>
      <t xml:space="preserve">Test data:
</t>
    </r>
    <r>
      <rPr>
        <sz val="10"/>
        <color rgb="FF000000"/>
        <rFont val="Arial"/>
        <family val="2"/>
      </rPr>
      <t xml:space="preserve">1. System Admin with appropriate permissions but don’t have permission to send GP Summary update and List of queued GP Summary update items displayed for the authenticated user
2. eligible patient at the practice who have an initial GP summary pending to be sent to Spine
3. eligible existing patient at the practice who have pending GP summary update.
</t>
    </r>
  </si>
  <si>
    <t>IG-09</t>
  </si>
  <si>
    <t>NME-HSDID-157</t>
  </si>
  <si>
    <t>NME-SCR-160</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</si>
  <si>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system may not notify the user</t>
    </r>
    <r>
      <rPr>
        <sz val="10"/>
        <color rgb="FF000000"/>
        <rFont val="Arial"/>
        <family val="2"/>
      </rPr>
      <t xml:space="preserve"> after</t>
    </r>
    <r>
      <rPr>
        <b/>
        <sz val="10"/>
        <color rgb="FF000000"/>
        <rFont val="Arial"/>
        <family val="2"/>
      </rPr>
      <t xml:space="preserve"> their queued GP summary updates</t>
    </r>
    <r>
      <rPr>
        <sz val="10"/>
        <color rgb="FF000000"/>
        <rFont val="Arial"/>
        <family val="2"/>
      </rPr>
      <t xml:space="preserve"> have been sent when a user who is the author of any queued GP summary updates becomes CIS2 authenticated at any time
The </t>
    </r>
    <r>
      <rPr>
        <b/>
        <sz val="10"/>
        <color rgb="FF000000"/>
        <rFont val="Arial"/>
        <family val="2"/>
      </rPr>
      <t>impact</t>
    </r>
    <r>
      <rPr>
        <sz val="10"/>
        <color rgb="FF000000"/>
        <rFont val="Arial"/>
        <family val="2"/>
      </rPr>
      <t xml:space="preserve"> is that the</t>
    </r>
    <r>
      <rPr>
        <b/>
        <sz val="10"/>
        <color rgb="FF000000"/>
        <rFont val="Arial"/>
        <family val="2"/>
      </rPr>
      <t xml:space="preserve"> user will be unaware of the queued GP Summary updates being sent</t>
    </r>
  </si>
  <si>
    <r>
      <rPr>
        <b/>
        <sz val="10"/>
        <color theme="1"/>
        <rFont val="Arial"/>
        <family val="2"/>
      </rPr>
      <t xml:space="preserve">a) </t>
    </r>
    <r>
      <rPr>
        <sz val="10"/>
        <color theme="1"/>
        <rFont val="Arial"/>
        <family val="2"/>
      </rPr>
      <t>Provide evidence that the system notifies the user after their queued GP summary updates have been sent when a user who is the author of any queued GP summary updates becomes CIS2 authenticated at any time</t>
    </r>
  </si>
  <si>
    <r>
      <rPr>
        <b/>
        <u/>
        <sz val="10"/>
        <color rgb="FF000000"/>
        <rFont val="Arial"/>
        <family val="2"/>
      </rPr>
      <t xml:space="preserve">Test data:
</t>
    </r>
    <r>
      <rPr>
        <sz val="10"/>
        <color rgb="FF000000"/>
        <rFont val="Arial"/>
        <family val="2"/>
      </rPr>
      <t xml:space="preserve">1. System Admin with appropriate permissions but don’t have permission to send GP Summary update and Access to acknowledge the notification at user end
2. eligible patients at the practice who have an initial GP summary pending to be sent to Spine
3. eligible existing patients at the practice who have pending GP summary updates.
</t>
    </r>
    <r>
      <rPr>
        <b/>
        <u/>
        <sz val="10"/>
        <color rgb="FF000000"/>
        <rFont val="Arial"/>
        <family val="2"/>
      </rPr>
      <t xml:space="preserve">
</t>
    </r>
  </si>
  <si>
    <t>Conditional test - reupdate</t>
  </si>
  <si>
    <t>IG-13</t>
  </si>
  <si>
    <t>NME-HSDID-158</t>
  </si>
  <si>
    <t>NME-SCR-161</t>
  </si>
  <si>
    <r>
      <rPr>
        <sz val="10"/>
        <color rgb="FF000000"/>
        <rFont val="Arial"/>
        <family val="2"/>
      </rPr>
      <t xml:space="preserve">There is a </t>
    </r>
    <r>
      <rPr>
        <b/>
        <sz val="10"/>
        <color rgb="FF000000"/>
        <rFont val="Arial"/>
        <family val="2"/>
      </rPr>
      <t>risk</t>
    </r>
    <r>
      <rPr>
        <sz val="10"/>
        <color rgb="FF000000"/>
        <rFont val="Arial"/>
        <family val="2"/>
      </rPr>
      <t xml:space="preserve"> that the system </t>
    </r>
    <r>
      <rPr>
        <b/>
        <sz val="10"/>
        <color rgb="FF000000"/>
        <rFont val="Arial"/>
        <family val="2"/>
      </rPr>
      <t>may not</t>
    </r>
    <r>
      <rPr>
        <sz val="10"/>
        <color rgb="FF000000"/>
        <rFont val="Arial"/>
        <family val="2"/>
      </rPr>
      <t xml:space="preserve"> record the </t>
    </r>
    <r>
      <rPr>
        <b/>
        <sz val="10"/>
        <color rgb="FF000000"/>
        <rFont val="Arial"/>
        <family val="2"/>
      </rPr>
      <t>below</t>
    </r>
    <r>
      <rPr>
        <sz val="10"/>
        <color rgb="FF000000"/>
        <rFont val="Arial"/>
        <family val="2"/>
      </rPr>
      <t xml:space="preserve"> </t>
    </r>
    <r>
      <rPr>
        <b/>
        <sz val="10"/>
        <color rgb="FF000000"/>
        <rFont val="Arial"/>
        <family val="2"/>
      </rPr>
      <t>information</t>
    </r>
    <r>
      <rPr>
        <sz val="10"/>
        <color rgb="FF000000"/>
        <rFont val="Arial"/>
        <family val="2"/>
      </rPr>
      <t xml:space="preserve"> related to</t>
    </r>
    <r>
      <rPr>
        <b/>
        <sz val="10"/>
        <color rgb="FF000000"/>
        <rFont val="Arial"/>
        <family val="2"/>
      </rPr>
      <t xml:space="preserve"> all user and system-initiated interactions with the SCR FHIR API
</t>
    </r>
    <r>
      <rPr>
        <sz val="10"/>
        <color rgb="FF000000"/>
        <rFont val="Arial"/>
        <family val="2"/>
      </rPr>
      <t xml:space="preserve">
(1) Endpoint, 
(2) Date
(3) Time, 
(4) user (if not system generated)
(5) Payload/Message content(Relates to few endpoints related to API - what came in through request and what was sent to the spine)
The </t>
    </r>
    <r>
      <rPr>
        <b/>
        <sz val="10"/>
        <color rgb="FF000000"/>
        <rFont val="Arial"/>
        <family val="2"/>
      </rPr>
      <t>impact</t>
    </r>
    <r>
      <rPr>
        <sz val="10"/>
        <color rgb="FF000000"/>
        <rFont val="Arial"/>
        <family val="2"/>
      </rPr>
      <t xml:space="preserve"> is that the </t>
    </r>
    <r>
      <rPr>
        <b/>
        <sz val="10"/>
        <color rgb="FF000000"/>
        <rFont val="Arial"/>
        <family val="2"/>
      </rPr>
      <t>audit information is not available</t>
    </r>
  </si>
  <si>
    <t>The system has not correctly implemented requirements for information governance and spine compliance
[3.13 Information Governance and Spine Compliance &gt; GPS.150 Recording Information on Local System for Audit Purposes]</t>
  </si>
  <si>
    <r>
      <rPr>
        <b/>
        <sz val="10"/>
        <color rgb="FF000000"/>
        <rFont val="Arial"/>
        <family val="2"/>
      </rPr>
      <t xml:space="preserve">a) </t>
    </r>
    <r>
      <rPr>
        <sz val="10"/>
        <color rgb="FF000000"/>
        <rFont val="Arial"/>
        <family val="2"/>
      </rPr>
      <t xml:space="preserve">Provide evidence that the system records the below information related to all user and system initiated interactions with the SCR FHIR API
(1) Endpoint, 
(2) Date
(3) Time, 
(4) user (if not system generated) 
</t>
    </r>
    <r>
      <rPr>
        <b/>
        <sz val="10"/>
        <color rgb="FF000000"/>
        <rFont val="Arial"/>
        <family val="2"/>
      </rPr>
      <t xml:space="preserve">Test Hints:(TA - 7th Jul 2022): </t>
    </r>
    <r>
      <rPr>
        <sz val="10"/>
        <color rgb="FF000000"/>
        <rFont val="Arial"/>
        <family val="2"/>
      </rPr>
      <t>I believe the original requirement (first 4 entries) meet current requirements and as the API is only a façade I would think this requirement stays the same. Item no 5 is probably a new requirement that needs to go to the backlog for review.</t>
    </r>
  </si>
  <si>
    <r>
      <rPr>
        <b/>
        <u/>
        <sz val="10"/>
        <color rgb="FF000000"/>
        <rFont val="Arial"/>
        <family val="2"/>
      </rPr>
      <t xml:space="preserve">Test data:
</t>
    </r>
    <r>
      <rPr>
        <sz val="10"/>
        <color rgb="FF000000"/>
        <rFont val="Arial"/>
        <family val="2"/>
      </rPr>
      <t>1. System Admin with appropriate permissions
2. eligible patient at the practice who have initial GP summary and GP Summary update sent to spine
3. eligible patient at the practice who have previous GP summary update and current GP Summary update sent to spine</t>
    </r>
  </si>
  <si>
    <t>Test Hints:(TA - 7th Jul 2022): I believe the original requirement (first 4 entries) meet current requirements and as the API is only a façade I would think this requirement stays the same. Item no 5 is probably a new requirement that needs to go to the backlog for review.</t>
  </si>
  <si>
    <t>GPS.150 Recording Information on Local System for Audit Purposes</t>
  </si>
  <si>
    <t>IG-15</t>
  </si>
  <si>
    <t>NME-HSDID-159</t>
  </si>
  <si>
    <t>NME-SCR-162</t>
  </si>
  <si>
    <r>
      <rPr>
        <sz val="10"/>
        <color rgb="FF000000"/>
        <rFont val="Arial"/>
        <family val="2"/>
      </rPr>
      <t xml:space="preserve">There is a </t>
    </r>
    <r>
      <rPr>
        <b/>
        <sz val="10"/>
        <color rgb="FF000000"/>
        <rFont val="Arial"/>
        <family val="2"/>
      </rPr>
      <t>risk</t>
    </r>
    <r>
      <rPr>
        <sz val="10"/>
        <color rgb="FF000000"/>
        <rFont val="Arial"/>
        <family val="2"/>
      </rPr>
      <t xml:space="preserve"> that the system </t>
    </r>
    <r>
      <rPr>
        <b/>
        <sz val="10"/>
        <color rgb="FF000000"/>
        <rFont val="Arial"/>
        <family val="2"/>
      </rPr>
      <t>may not</t>
    </r>
    <r>
      <rPr>
        <sz val="10"/>
        <color rgb="FF000000"/>
        <rFont val="Arial"/>
        <family val="2"/>
      </rPr>
      <t xml:space="preserve"> work as</t>
    </r>
    <r>
      <rPr>
        <b/>
        <sz val="10"/>
        <color rgb="FF000000"/>
        <rFont val="Arial"/>
        <family val="2"/>
      </rPr>
      <t xml:space="preserve"> expected </t>
    </r>
    <r>
      <rPr>
        <sz val="10"/>
        <color rgb="FF000000"/>
        <rFont val="Arial"/>
        <family val="2"/>
      </rPr>
      <t>for below</t>
    </r>
    <r>
      <rPr>
        <b/>
        <sz val="10"/>
        <color rgb="FF000000"/>
        <rFont val="Arial"/>
        <family val="2"/>
      </rPr>
      <t xml:space="preserve"> related to</t>
    </r>
    <r>
      <rPr>
        <sz val="10"/>
        <color rgb="FF000000"/>
        <rFont val="Arial"/>
        <family val="2"/>
      </rPr>
      <t xml:space="preserve"> the</t>
    </r>
    <r>
      <rPr>
        <b/>
        <sz val="10"/>
        <color rgb="FF000000"/>
        <rFont val="Arial"/>
        <family val="2"/>
      </rPr>
      <t xml:space="preserve"> SCR FHIR API
</t>
    </r>
    <r>
      <rPr>
        <sz val="10"/>
        <color rgb="FF000000"/>
        <rFont val="Arial"/>
        <family val="2"/>
      </rPr>
      <t xml:space="preserve">
(1) Retrieve Summary Care Record ID
(2) GET Summary Care Record Document
(3) POST SCR GP Summary Update
(4) POST SCR Consent Preference
(5) Send Alert - override “permission to view” (POST)
The </t>
    </r>
    <r>
      <rPr>
        <b/>
        <sz val="10"/>
        <color rgb="FF000000"/>
        <rFont val="Arial"/>
        <family val="2"/>
      </rPr>
      <t>impact</t>
    </r>
    <r>
      <rPr>
        <sz val="10"/>
        <color rgb="FF000000"/>
        <rFont val="Arial"/>
        <family val="2"/>
      </rPr>
      <t xml:space="preserve"> is that the multiple issues will occur related to GP Summary Update </t>
    </r>
  </si>
  <si>
    <r>
      <rPr>
        <b/>
        <sz val="10"/>
        <color rgb="FF000000"/>
        <rFont val="Arial"/>
        <family val="2"/>
      </rPr>
      <t xml:space="preserve">a) </t>
    </r>
    <r>
      <rPr>
        <sz val="10"/>
        <color rgb="FF000000"/>
        <rFont val="Arial"/>
        <family val="2"/>
      </rPr>
      <t xml:space="preserve"> Demonstrate that the system works as expected for below related to the SCR FHIR API
(1) Send Alert - override “permission to view” (POST)
(2) POST SCR Consent Preference
</t>
    </r>
    <r>
      <rPr>
        <b/>
        <sz val="10"/>
        <color rgb="FF000000"/>
        <rFont val="Arial"/>
        <family val="2"/>
      </rPr>
      <t xml:space="preserve">b) </t>
    </r>
    <r>
      <rPr>
        <sz val="10"/>
        <color rgb="FF000000"/>
        <rFont val="Arial"/>
        <family val="2"/>
      </rPr>
      <t>Provide evidence that the system works as expected for below related to the SCR FHIR API
(1) Retrieve Summary Care Record ID
(2) GET Summary Care Record Document
(3) POST SCR GP Summary Update</t>
    </r>
  </si>
  <si>
    <r>
      <rPr>
        <b/>
        <u/>
        <sz val="10"/>
        <color rgb="FF000000"/>
        <rFont val="Arial"/>
        <family val="2"/>
      </rPr>
      <t xml:space="preserve">Test data:
</t>
    </r>
    <r>
      <rPr>
        <sz val="10"/>
        <color rgb="FF000000"/>
        <rFont val="Arial"/>
        <family val="2"/>
      </rPr>
      <t xml:space="preserve">1. System Admin with appropriate permissions
2. Multiple Patients with SCR Consent Preference ready to change
3. Patient with changes in Core, Non core data item and GP Summary update is ready to be sent
</t>
    </r>
  </si>
  <si>
    <t>NME-HSDID-160</t>
  </si>
  <si>
    <t>NME-SCR-163</t>
  </si>
  <si>
    <r>
      <rPr>
        <sz val="10"/>
        <color rgb="FF000000"/>
        <rFont val="Arial"/>
        <family val="2"/>
      </rPr>
      <t xml:space="preserve">There is a </t>
    </r>
    <r>
      <rPr>
        <b/>
        <sz val="10"/>
        <color rgb="FF000000"/>
        <rFont val="Arial"/>
        <family val="2"/>
      </rPr>
      <t>risk</t>
    </r>
    <r>
      <rPr>
        <sz val="10"/>
        <color rgb="FF000000"/>
        <rFont val="Arial"/>
        <family val="2"/>
      </rPr>
      <t xml:space="preserve"> that </t>
    </r>
    <r>
      <rPr>
        <b/>
        <sz val="10"/>
        <color rgb="FF000000"/>
        <rFont val="Arial"/>
        <family val="2"/>
      </rPr>
      <t>users</t>
    </r>
    <r>
      <rPr>
        <sz val="10"/>
        <color rgb="FF000000"/>
        <rFont val="Arial"/>
        <family val="2"/>
      </rPr>
      <t xml:space="preserve"> with</t>
    </r>
    <r>
      <rPr>
        <b/>
        <sz val="10"/>
        <color rgb="FF000000"/>
        <rFont val="Arial"/>
        <family val="2"/>
      </rPr>
      <t xml:space="preserve"> insufficient RBAC Roles</t>
    </r>
    <r>
      <rPr>
        <sz val="10"/>
        <color rgb="FF000000"/>
        <rFont val="Arial"/>
        <family val="2"/>
      </rPr>
      <t xml:space="preserve"> can perform the</t>
    </r>
    <r>
      <rPr>
        <b/>
        <sz val="10"/>
        <color rgb="FF000000"/>
        <rFont val="Arial"/>
        <family val="2"/>
      </rPr>
      <t xml:space="preserve"> following actions
</t>
    </r>
    <r>
      <rPr>
        <sz val="10"/>
        <color rgb="FF000000"/>
        <rFont val="Arial"/>
        <family val="2"/>
      </rPr>
      <t xml:space="preserve">
(1) View and print GP summary updates 
(2) Have a GP summary update sent by the system automatically on their behalf as a result of their actions
(3) Manually send a GP summary update 
(4) Schedule, manually start, manually stop, and manually restart the bulk sending of GP summary updates 
(5) Change the patient's SCR Consent Preference 
(6) Mark non-core data items for inclusion (GPS.272).
(7) Unmark non-core data items that are marked as "excluded"(GPS.273).
(8) Change the logical value of the GP Summary switch.
The </t>
    </r>
    <r>
      <rPr>
        <b/>
        <sz val="10"/>
        <color rgb="FF000000"/>
        <rFont val="Arial"/>
        <family val="2"/>
      </rPr>
      <t>impact</t>
    </r>
    <r>
      <rPr>
        <sz val="10"/>
        <color rgb="FF000000"/>
        <rFont val="Arial"/>
        <family val="2"/>
      </rPr>
      <t xml:space="preserve"> is that the</t>
    </r>
    <r>
      <rPr>
        <b/>
        <sz val="10"/>
        <color rgb="FF000000"/>
        <rFont val="Arial"/>
        <family val="2"/>
      </rPr>
      <t xml:space="preserve"> security issue</t>
    </r>
    <r>
      <rPr>
        <sz val="10"/>
        <color rgb="FF000000"/>
        <rFont val="Arial"/>
        <family val="2"/>
      </rPr>
      <t xml:space="preserve"> is </t>
    </r>
    <r>
      <rPr>
        <b/>
        <sz val="10"/>
        <color rgb="FF000000"/>
        <rFont val="Arial"/>
        <family val="2"/>
      </rPr>
      <t>observed</t>
    </r>
    <r>
      <rPr>
        <sz val="10"/>
        <color rgb="FF000000"/>
        <rFont val="Arial"/>
        <family val="2"/>
      </rPr>
      <t>.</t>
    </r>
  </si>
  <si>
    <t>The system has not correctly implemented requirements for information governance and spine compliance
[3.13 Information Governance and Spine Compliance &gt; GPS.125 Role Based Access Control]</t>
  </si>
  <si>
    <r>
      <rPr>
        <b/>
        <sz val="10"/>
        <color rgb="FF000000"/>
        <rFont val="Arial"/>
        <family val="2"/>
      </rPr>
      <t>a)</t>
    </r>
    <r>
      <rPr>
        <sz val="10"/>
        <color rgb="FF000000"/>
        <rFont val="Arial"/>
        <family val="2"/>
      </rPr>
      <t xml:space="preserve"> Demonstrate that the users with insufficient RBAC Roles cannot perform the following actions
(1) View and print GP summary updates 
(2) Manually send a GP summary update 
(3) Schedule, manually start, manually stop, and manually restart the bulk sending of GP summary updates  
</t>
    </r>
    <r>
      <rPr>
        <b/>
        <sz val="10"/>
        <color rgb="FF000000"/>
        <rFont val="Arial"/>
        <family val="2"/>
      </rPr>
      <t>b)</t>
    </r>
    <r>
      <rPr>
        <sz val="10"/>
        <color rgb="FF000000"/>
        <rFont val="Arial"/>
        <family val="2"/>
      </rPr>
      <t xml:space="preserve"> Provide evidence that the users with insufficient RBAC Roles cannot perform the following actions
(1) Have a GP summary update sent by the system automatically on their behalf as a result of their actions
(2) Schedule, manually start, manually stop, and manually restart the bulk sending of GP summary updates 
(3) Change the patient's SCR Consent Preference 
(4) Mark non-core data items for inclusion (GPS.272).
(5) Unmark non-core data items that are marked as "excluded"(GPS.273).
(6) Change the logical value of the GP Summary switch 
</t>
    </r>
  </si>
  <si>
    <r>
      <rPr>
        <b/>
        <u/>
        <sz val="10"/>
        <color rgb="FF000000"/>
        <rFont val="Arial"/>
        <family val="2"/>
      </rPr>
      <t xml:space="preserve">Test data:
a)
</t>
    </r>
    <r>
      <rPr>
        <sz val="10"/>
        <color rgb="FF000000"/>
        <rFont val="Arial"/>
        <family val="2"/>
      </rPr>
      <t xml:space="preserve">1. System Admin with appropriate permissions
2. Multiple Patients with  changes in Core, Non-core data item and GP Summary update is ready to be sent
</t>
    </r>
    <r>
      <rPr>
        <b/>
        <sz val="10"/>
        <color rgb="FF000000"/>
        <rFont val="Arial"/>
        <family val="2"/>
      </rPr>
      <t xml:space="preserve">b)
</t>
    </r>
    <r>
      <rPr>
        <sz val="10"/>
        <color rgb="FF000000"/>
        <rFont val="Arial"/>
        <family val="2"/>
      </rPr>
      <t>1. User with insufficient RBAC role
2. GP Summary Update</t>
    </r>
  </si>
  <si>
    <t>GPS.125 Role Based Access Control</t>
  </si>
  <si>
    <t>IG-17</t>
  </si>
  <si>
    <t>NME-HSDID-161</t>
  </si>
  <si>
    <t>NME-SCR-164</t>
  </si>
  <si>
    <t>Management of GP Summaries</t>
  </si>
  <si>
    <r>
      <rPr>
        <sz val="10"/>
        <color rgb="FF000000"/>
        <rFont val="Arial"/>
        <family val="2"/>
      </rPr>
      <t xml:space="preserve">There is a </t>
    </r>
    <r>
      <rPr>
        <b/>
        <sz val="10"/>
        <color rgb="FF000000"/>
        <rFont val="Arial"/>
        <family val="2"/>
      </rPr>
      <t>risk</t>
    </r>
    <r>
      <rPr>
        <sz val="10"/>
        <color rgb="FF000000"/>
        <rFont val="Arial"/>
        <family val="2"/>
      </rPr>
      <t xml:space="preserve"> that the system </t>
    </r>
    <r>
      <rPr>
        <b/>
        <sz val="10"/>
        <color rgb="FF000000"/>
        <rFont val="Arial"/>
        <family val="2"/>
      </rPr>
      <t>doesn’t</t>
    </r>
    <r>
      <rPr>
        <sz val="10"/>
        <color rgb="FF000000"/>
        <rFont val="Arial"/>
        <family val="2"/>
      </rPr>
      <t xml:space="preserve"> </t>
    </r>
    <r>
      <rPr>
        <b/>
        <sz val="10"/>
        <color rgb="FF000000"/>
        <rFont val="Arial"/>
        <family val="2"/>
      </rPr>
      <t>allow a user to manually send a GP summary update</t>
    </r>
    <r>
      <rPr>
        <sz val="10"/>
        <color rgb="FF000000"/>
        <rFont val="Arial"/>
        <family val="2"/>
      </rPr>
      <t xml:space="preserve"> to a</t>
    </r>
    <r>
      <rPr>
        <b/>
        <sz val="10"/>
        <color rgb="FF000000"/>
        <rFont val="Arial"/>
        <family val="2"/>
      </rPr>
      <t xml:space="preserve"> patient's SCR when their RBAC Roles </t>
    </r>
    <r>
      <rPr>
        <sz val="10"/>
        <color rgb="FF000000"/>
        <rFont val="Arial"/>
        <family val="2"/>
      </rPr>
      <t xml:space="preserve">are </t>
    </r>
    <r>
      <rPr>
        <b/>
        <sz val="10"/>
        <color rgb="FF000000"/>
        <rFont val="Arial"/>
        <family val="2"/>
      </rPr>
      <t>eligible</t>
    </r>
    <r>
      <rPr>
        <sz val="10"/>
        <color rgb="FF000000"/>
        <rFont val="Arial"/>
        <family val="2"/>
      </rPr>
      <t xml:space="preserve"> to perform the </t>
    </r>
    <r>
      <rPr>
        <b/>
        <sz val="10"/>
        <color rgb="FF000000"/>
        <rFont val="Arial"/>
        <family val="2"/>
      </rPr>
      <t xml:space="preserve">update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 xml:space="preserve">GP Summary Update would not be sent </t>
    </r>
  </si>
  <si>
    <t>The system has not correctly implemented requirements for Management of GP Summaries
[3.10 Management of GP Summaries &gt; GPS.207 Manual Sending of a GP Summary Update]</t>
  </si>
  <si>
    <r>
      <rPr>
        <b/>
        <sz val="10"/>
        <color rgb="FF000000"/>
        <rFont val="Arial"/>
        <family val="2"/>
      </rPr>
      <t xml:space="preserve">a) </t>
    </r>
    <r>
      <rPr>
        <sz val="10"/>
        <color rgb="FF000000"/>
        <rFont val="Arial"/>
        <family val="2"/>
      </rPr>
      <t xml:space="preserve">Provide evidence that the system allows a user to manually send a GP summary update to a patient's SCR when their RBAC Roles are eligible to perform the update.
Users:
Test with all eligible </t>
    </r>
    <r>
      <rPr>
        <b/>
        <sz val="10"/>
        <color rgb="FF000000"/>
        <rFont val="Arial"/>
        <family val="2"/>
      </rPr>
      <t>RBAC Roles</t>
    </r>
    <r>
      <rPr>
        <sz val="10"/>
        <color rgb="FF000000"/>
        <rFont val="Arial"/>
        <family val="2"/>
      </rPr>
      <t xml:space="preserve"> user
1. Clinical Practitioner(R8000) 
B0370, B8029, B0401, B0380, B8028, B0097, B8028, B0097, B8029, B0020, B0062, B0168, B0082, B0011</t>
    </r>
  </si>
  <si>
    <r>
      <rPr>
        <b/>
        <u/>
        <sz val="10"/>
        <color rgb="FF000000"/>
        <rFont val="Arial"/>
        <family val="2"/>
      </rPr>
      <t xml:space="preserve">Test data:
</t>
    </r>
    <r>
      <rPr>
        <sz val="10"/>
        <color rgb="FF000000"/>
        <rFont val="Arial"/>
        <family val="2"/>
      </rPr>
      <t xml:space="preserve">1. System Admin with appropriate permissions
2. Multiple Patients with changes in Core, Non-core data item and GP Summary update is ready to be sent
</t>
    </r>
  </si>
  <si>
    <t>3.10 Management of GP Summaries</t>
  </si>
  <si>
    <t>GPS.207 Manual Sending of a GP Summary Update</t>
  </si>
  <si>
    <t>MGMT-2</t>
  </si>
  <si>
    <t>NME-HSDID-162</t>
  </si>
  <si>
    <t>NME-SCR-165</t>
  </si>
  <si>
    <r>
      <rPr>
        <sz val="10"/>
        <color rgb="FF000000"/>
        <rFont val="Arial"/>
        <family val="2"/>
      </rPr>
      <t xml:space="preserve">When sending the GP Summary Manually, there is a </t>
    </r>
    <r>
      <rPr>
        <b/>
        <sz val="10"/>
        <color rgb="FF000000"/>
        <rFont val="Arial"/>
        <family val="2"/>
      </rPr>
      <t>risk</t>
    </r>
    <r>
      <rPr>
        <sz val="10"/>
        <color rgb="FF000000"/>
        <rFont val="Arial"/>
        <family val="2"/>
      </rPr>
      <t xml:space="preserve"> that  the system </t>
    </r>
    <r>
      <rPr>
        <b/>
        <sz val="10"/>
        <color rgb="FF000000"/>
        <rFont val="Arial"/>
        <family val="2"/>
      </rPr>
      <t xml:space="preserve">may not prompt the below message </t>
    </r>
    <r>
      <rPr>
        <sz val="10"/>
        <color rgb="FF000000"/>
        <rFont val="Arial"/>
        <family val="2"/>
      </rPr>
      <t xml:space="preserve">when it is </t>
    </r>
    <r>
      <rPr>
        <b/>
        <sz val="10"/>
        <color rgb="FF000000"/>
        <rFont val="Arial"/>
        <family val="2"/>
      </rPr>
      <t xml:space="preserve">replacing an existing GP summary 
"GP summaries are automatically sent to a patient's Summary Care Record when the patient's local record has been updated. This action will manually send an additional GP summary update to the patient's Summary Care Record. Do you wish to proceed?".
</t>
    </r>
    <r>
      <rPr>
        <sz val="10"/>
        <color rgb="FF000000"/>
        <rFont val="Arial"/>
        <family val="2"/>
      </rPr>
      <t xml:space="preserve">
The </t>
    </r>
    <r>
      <rPr>
        <b/>
        <sz val="10"/>
        <color rgb="FF000000"/>
        <rFont val="Arial"/>
        <family val="2"/>
      </rPr>
      <t>impact</t>
    </r>
    <r>
      <rPr>
        <sz val="10"/>
        <color rgb="FF000000"/>
        <rFont val="Arial"/>
        <family val="2"/>
      </rPr>
      <t xml:space="preserve"> is that the user</t>
    </r>
    <r>
      <rPr>
        <b/>
        <sz val="10"/>
        <color rgb="FF000000"/>
        <rFont val="Arial"/>
        <family val="2"/>
      </rPr>
      <t xml:space="preserve"> won't be aware that SCR does not need to be sent manually.</t>
    </r>
  </si>
  <si>
    <r>
      <rPr>
        <b/>
        <sz val="10"/>
        <color rgb="FF000000"/>
        <rFont val="Arial"/>
        <family val="2"/>
      </rPr>
      <t xml:space="preserve">a) </t>
    </r>
    <r>
      <rPr>
        <sz val="10"/>
        <color rgb="FF000000"/>
        <rFont val="Arial"/>
        <family val="2"/>
      </rPr>
      <t>Provide evidence when sending the GP Summary Manually,   the system prompts the below message when it is replacing an existing GP summary 
"GP summaries are automatically sent to a patient's Summary Care Record when the patient's local record has been updated. This action will manually send an additional GP summary update to the patient's Summary Care Record. Do you wish to proceed?".</t>
    </r>
  </si>
  <si>
    <t>MGMT-3</t>
  </si>
  <si>
    <t>NME-HSDID-163</t>
  </si>
  <si>
    <t>NME-SCR-167</t>
  </si>
  <si>
    <r>
      <rPr>
        <sz val="10"/>
        <color rgb="FF000000"/>
        <rFont val="Arial"/>
        <family val="2"/>
      </rPr>
      <t xml:space="preserve">There is a </t>
    </r>
    <r>
      <rPr>
        <b/>
        <sz val="10"/>
        <color rgb="FF000000"/>
        <rFont val="Arial"/>
        <family val="2"/>
      </rPr>
      <t>risk</t>
    </r>
    <r>
      <rPr>
        <sz val="10"/>
        <color rgb="FF000000"/>
        <rFont val="Arial"/>
        <family val="2"/>
      </rPr>
      <t xml:space="preserve"> that the system may not send </t>
    </r>
    <r>
      <rPr>
        <b/>
        <sz val="10"/>
        <color rgb="FF000000"/>
        <rFont val="Arial"/>
        <family val="2"/>
      </rPr>
      <t>SCR</t>
    </r>
    <r>
      <rPr>
        <sz val="10"/>
        <color rgb="FF000000"/>
        <rFont val="Arial"/>
        <family val="2"/>
      </rPr>
      <t xml:space="preserve"> under the </t>
    </r>
    <r>
      <rPr>
        <b/>
        <sz val="10"/>
        <color rgb="FF000000"/>
        <rFont val="Arial"/>
        <family val="2"/>
      </rPr>
      <t>new NHS number,</t>
    </r>
    <r>
      <rPr>
        <sz val="10"/>
        <color rgb="FF000000"/>
        <rFont val="Arial"/>
        <family val="2"/>
      </rPr>
      <t xml:space="preserve"> once the</t>
    </r>
    <r>
      <rPr>
        <b/>
        <sz val="10"/>
        <color rgb="FF000000"/>
        <rFont val="Arial"/>
        <family val="2"/>
      </rPr>
      <t xml:space="preserve"> patient moves</t>
    </r>
    <r>
      <rPr>
        <sz val="10"/>
        <color rgb="FF000000"/>
        <rFont val="Arial"/>
        <family val="2"/>
      </rPr>
      <t xml:space="preserve"> to their </t>
    </r>
    <r>
      <rPr>
        <b/>
        <sz val="10"/>
        <color rgb="FF000000"/>
        <rFont val="Arial"/>
        <family val="2"/>
      </rPr>
      <t>new</t>
    </r>
    <r>
      <rPr>
        <sz val="10"/>
        <color rgb="FF000000"/>
        <rFont val="Arial"/>
        <family val="2"/>
      </rPr>
      <t xml:space="preserve"> </t>
    </r>
    <r>
      <rPr>
        <b/>
        <sz val="10"/>
        <color rgb="FF000000"/>
        <rFont val="Arial"/>
        <family val="2"/>
      </rPr>
      <t xml:space="preserve">NHS number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SCR</t>
    </r>
    <r>
      <rPr>
        <sz val="10"/>
        <color rgb="FF000000"/>
        <rFont val="Arial"/>
        <family val="2"/>
      </rPr>
      <t xml:space="preserve"> will be generated with </t>
    </r>
    <r>
      <rPr>
        <b/>
        <sz val="10"/>
        <color rgb="FF000000"/>
        <rFont val="Arial"/>
        <family val="2"/>
      </rPr>
      <t>obsolete information(previous NHS Number)</t>
    </r>
    <r>
      <rPr>
        <sz val="10"/>
        <color rgb="FF000000"/>
        <rFont val="Arial"/>
        <family val="2"/>
      </rPr>
      <t xml:space="preserve"> which might lead to inappropriate treatment or delay to patient care</t>
    </r>
  </si>
  <si>
    <t>The system has not correctly implemented requirements for Management of GP Summaries
[3.10 Management of GP Summaries &gt; GPS.133 Patient Changes NHS Number]</t>
  </si>
  <si>
    <r>
      <rPr>
        <b/>
        <sz val="10"/>
        <color rgb="FF000000"/>
        <rFont val="Arial"/>
        <family val="2"/>
      </rPr>
      <t xml:space="preserve">a) </t>
    </r>
    <r>
      <rPr>
        <sz val="10"/>
        <color rgb="FF000000"/>
        <rFont val="Arial"/>
        <family val="2"/>
      </rPr>
      <t xml:space="preserve">Provide evidence that the system sends SCR under the new NHS number, once the patient moves to their new NHS number
</t>
    </r>
    <r>
      <rPr>
        <b/>
        <sz val="10"/>
        <color rgb="FF000000"/>
        <rFont val="Arial"/>
        <family val="2"/>
      </rPr>
      <t xml:space="preserve">b) </t>
    </r>
    <r>
      <rPr>
        <sz val="10"/>
        <color rgb="FF000000"/>
        <rFont val="Arial"/>
        <family val="2"/>
      </rPr>
      <t>Validate data from Old NHS Number are transferred to New NHS Number</t>
    </r>
  </si>
  <si>
    <t xml:space="preserve">c
</t>
  </si>
  <si>
    <t>MGMT-6</t>
  </si>
  <si>
    <t>NME-HSDID-165</t>
  </si>
  <si>
    <t>NME-SCR-168</t>
  </si>
  <si>
    <t>There is a risk that the system may not automatically send a GP summary update with text appended  "Patient registration ended &lt;dd-mmm-yyyy&gt;. GP Summary no longer being updated" (as described in the GP Summary Presentation Text Specification) when the patient's primary medical services registration has ended
The impact is that the viewer is unaware that the patient's SCR is not being updated</t>
  </si>
  <si>
    <t>The system has not correctly implemented requirements for Management of GP Summaries
[3.10 Management of GP Summaries &gt; GPS.40 Update GP Summary When Patient Registration Ends]</t>
  </si>
  <si>
    <r>
      <rPr>
        <b/>
        <sz val="10"/>
        <color rgb="FF000000"/>
        <rFont val="Arial"/>
        <family val="2"/>
      </rPr>
      <t xml:space="preserve">a) </t>
    </r>
    <r>
      <rPr>
        <sz val="10"/>
        <color rgb="FF000000"/>
        <rFont val="Arial"/>
        <family val="2"/>
      </rPr>
      <t>Provide evidence that the system automatically sends a GP summary update with text appended as described in the GP Summary Presentation Text Specification when the patient's primary medical services registration has ended</t>
    </r>
  </si>
  <si>
    <r>
      <rPr>
        <b/>
        <u/>
        <sz val="10"/>
        <color rgb="FF000000"/>
        <rFont val="Arial"/>
        <family val="2"/>
      </rPr>
      <t xml:space="preserve">Test data:
</t>
    </r>
    <r>
      <rPr>
        <sz val="10"/>
        <color rgb="FF000000"/>
        <rFont val="Arial"/>
        <family val="2"/>
      </rPr>
      <t xml:space="preserve">1. System Admin with appropriate permissions
2. Patient's primary medical services registration has ended and the GP Summary update is queued to GP Summary Update 
</t>
    </r>
  </si>
  <si>
    <t>GPS.40 Update GP Summary When Patient Registration Ends</t>
  </si>
  <si>
    <t>MGMT-7</t>
  </si>
  <si>
    <t>NME-HSDID-166</t>
  </si>
  <si>
    <t>NME-SCR-169</t>
  </si>
  <si>
    <t>There is a risk that when the patient's GMS registration has ended, the system may automatically send a GP summary update with the text appended "Patient registration ended &lt;dd-mmm-yyyy&gt;. GP Summary no longer being updated" for a patient (Individual de-registered)/group of patients(Bulk de-registrations)  whose new practice has already sent a GP summary update to spine
The impact is that the patient's SCR is out of date.</t>
  </si>
  <si>
    <t>a) Provide evidence that  when the patient's GMS registration has ended, the system does not automatically send a GP summary update with the text appended "Patient registration ended &lt;dd-mmm-yyyy&gt;. GP Summary no longer being updated" for a patient (Individual de-registered) whose new practice has already sent a GP summary update to spine
b) Provide evidence that  when the patient's GMS registration has ended, the system does not automatically send a GP summary update with the text appended "Patient registration ended &lt;dd-mmm-yyyy&gt;. GP Summary no longer being updated" for a group of patients(Bulk de-registrations)  whose new practice has already sent a GP summary update to spine</t>
  </si>
  <si>
    <r>
      <rPr>
        <b/>
        <u/>
        <sz val="10"/>
        <color rgb="FF000000"/>
        <rFont val="Arial"/>
        <family val="2"/>
      </rPr>
      <t xml:space="preserve">Test data:
a, b)
</t>
    </r>
    <r>
      <rPr>
        <sz val="10"/>
        <color rgb="FF000000"/>
        <rFont val="Arial"/>
        <family val="2"/>
      </rPr>
      <t xml:space="preserve">1. System Admin with appropriate permissions
2. Multiple patient primary medical services registrations has ended and his GP Summary update is queued to GP Summary Update </t>
    </r>
  </si>
  <si>
    <t>MGMT-9</t>
  </si>
  <si>
    <t>NME-HSDID-167</t>
  </si>
  <si>
    <t>NME-SCR-170</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</si>
  <si>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SCR</t>
    </r>
    <r>
      <rPr>
        <sz val="10"/>
        <color rgb="FF000000"/>
        <rFont val="Arial"/>
        <family val="2"/>
      </rPr>
      <t xml:space="preserve"> may get generated </t>
    </r>
    <r>
      <rPr>
        <b/>
        <sz val="10"/>
        <color rgb="FF000000"/>
        <rFont val="Arial"/>
        <family val="2"/>
      </rPr>
      <t>without the text in the header</t>
    </r>
    <r>
      <rPr>
        <sz val="10"/>
        <color rgb="FF000000"/>
        <rFont val="Arial"/>
        <family val="2"/>
      </rPr>
      <t xml:space="preserve"> </t>
    </r>
    <r>
      <rPr>
        <b/>
        <sz val="10"/>
        <color rgb="FF000000"/>
        <rFont val="Arial"/>
        <family val="2"/>
      </rPr>
      <t xml:space="preserve">as described </t>
    </r>
    <r>
      <rPr>
        <sz val="10"/>
        <color rgb="FF000000"/>
        <rFont val="Arial"/>
        <family val="2"/>
      </rPr>
      <t>in the</t>
    </r>
    <r>
      <rPr>
        <b/>
        <sz val="10"/>
        <color rgb="FF000000"/>
        <rFont val="Arial"/>
        <family val="2"/>
      </rPr>
      <t xml:space="preserve"> GP Summary Presentation Text Specification</t>
    </r>
    <r>
      <rPr>
        <sz val="10"/>
        <color rgb="FF000000"/>
        <rFont val="Arial"/>
        <family val="2"/>
      </rPr>
      <t xml:space="preserve"> for a practice </t>
    </r>
    <r>
      <rPr>
        <b/>
        <sz val="10"/>
        <color rgb="FF000000"/>
        <rFont val="Arial"/>
        <family val="2"/>
      </rPr>
      <t xml:space="preserve">no longer contributing to the SCR.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 xml:space="preserve">SCR generated without the required information
and
</t>
    </r>
    <r>
      <rPr>
        <sz val="10"/>
        <color rgb="FF000000"/>
        <rFont val="Arial"/>
        <family val="2"/>
      </rPr>
      <t xml:space="preserve">the viewer of the SCR is unaware that the patients GP practice has stopped sending GP summary updates.
</t>
    </r>
  </si>
  <si>
    <t>The system has not correctly implemented requirements for Management of GP Summaries
[3.10 Management of GP Summaries &gt; GPS.198 Practice No Longer Contributing to SCR]</t>
  </si>
  <si>
    <r>
      <rPr>
        <b/>
        <sz val="10"/>
        <color rgb="FF000000"/>
        <rFont val="Arial"/>
        <family val="2"/>
      </rPr>
      <t xml:space="preserve">a) </t>
    </r>
    <r>
      <rPr>
        <sz val="10"/>
        <color rgb="FF000000"/>
        <rFont val="Arial"/>
        <family val="2"/>
      </rPr>
      <t xml:space="preserve">Provide evidence that the SCR doesn't get generated without the text in the header as described in the GP Summary Presentation Text Specification for a practice no longer contributing to the SCR. 
</t>
    </r>
    <r>
      <rPr>
        <b/>
        <sz val="10"/>
        <color rgb="FF000000"/>
        <rFont val="Arial"/>
        <family val="2"/>
      </rPr>
      <t xml:space="preserve">Note:
</t>
    </r>
    <r>
      <rPr>
        <sz val="10"/>
        <color rgb="FF000000"/>
        <rFont val="Arial"/>
        <family val="2"/>
      </rPr>
      <t>Further discussions are required internally with SCR Team related to SCAL content. Thou this functionality is available to GP practices the SCAL and onboarding processes need to ensure that this functionality is never used and that GP contractors using the Supplier system are aware of their contractual requirements to continue to contribute to SCR.  Changes Requested 05/06/2023 - Case - Create CS0355067</t>
    </r>
  </si>
  <si>
    <r>
      <rPr>
        <b/>
        <u/>
        <sz val="10"/>
        <color rgb="FF000000"/>
        <rFont val="Arial"/>
        <family val="2"/>
      </rPr>
      <t xml:space="preserve">Test data:
</t>
    </r>
    <r>
      <rPr>
        <sz val="10"/>
        <color rgb="FF000000"/>
        <rFont val="Arial"/>
        <family val="2"/>
      </rPr>
      <t xml:space="preserve">1. System Admin with appropriate permissions
2. patient's primary medical services registrations have ended at the  'practice no longer contributing to SCR and his GP Summary update is queued to GP Summary Update 
3. eligible patients at the 'practice no longer contributing to SCR' who have initial GP summary and GP Summary update ready to be sent to the spine
4. eligible patients at the  'practice no longer contributing to SCR' who have previous GP summary updates and current GP Summary updates ready to be sent to the spine
</t>
    </r>
  </si>
  <si>
    <t xml:space="preserve">
Further discussions are required internally with SCR Team related to SCAL content. Thou this functionality is available to GP practices the SCAL and onboarding processes need to ensure that this functionality is never used and that GP contractors using the Supplier system are aware of their contractual requirements to continue to contribute to SCR.
</t>
  </si>
  <si>
    <t>MGMT-12</t>
  </si>
  <si>
    <t>NME-HSDID-168</t>
  </si>
  <si>
    <t>NME-SCR-171</t>
  </si>
  <si>
    <r>
      <rPr>
        <sz val="10"/>
        <color rgb="FF000000"/>
        <rFont val="Arial"/>
        <family val="2"/>
      </rPr>
      <t xml:space="preserve">There is a </t>
    </r>
    <r>
      <rPr>
        <b/>
        <sz val="10"/>
        <color rgb="FF000000"/>
        <rFont val="Arial"/>
        <family val="2"/>
      </rPr>
      <t>risk</t>
    </r>
    <r>
      <rPr>
        <sz val="10"/>
        <color rgb="FF000000"/>
        <rFont val="Arial"/>
        <family val="2"/>
      </rPr>
      <t xml:space="preserve"> that the system admin(with respective RBAC) is not able to </t>
    </r>
    <r>
      <rPr>
        <b/>
        <sz val="10"/>
        <color rgb="FF000000"/>
        <rFont val="Arial"/>
        <family val="2"/>
      </rPr>
      <t>manually initiate the summary update</t>
    </r>
    <r>
      <rPr>
        <sz val="10"/>
        <color rgb="FF000000"/>
        <rFont val="Arial"/>
        <family val="2"/>
      </rPr>
      <t xml:space="preserve"> for a practice </t>
    </r>
    <r>
      <rPr>
        <b/>
        <sz val="10"/>
        <color rgb="FF000000"/>
        <rFont val="Arial"/>
        <family val="2"/>
      </rPr>
      <t xml:space="preserve">no longer contributing to the SCR
</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misleading information</t>
    </r>
    <r>
      <rPr>
        <sz val="10"/>
        <color rgb="FF000000"/>
        <rFont val="Arial"/>
        <family val="2"/>
      </rPr>
      <t xml:space="preserve"> which could potentially have an </t>
    </r>
    <r>
      <rPr>
        <b/>
        <sz val="10"/>
        <color rgb="FF000000"/>
        <rFont val="Arial"/>
        <family val="2"/>
      </rPr>
      <t xml:space="preserve">adverse impact on patient care </t>
    </r>
  </si>
  <si>
    <t>The system has not correctly implemented requirements for when a GP No longer contributing to SCR
[3.10 Management of GP Summaries &gt; GPS.198 Practice No Longer Contributing to SCR]</t>
  </si>
  <si>
    <r>
      <rPr>
        <b/>
        <sz val="10"/>
        <color rgb="FF000000"/>
        <rFont val="Arial"/>
        <family val="2"/>
      </rPr>
      <t xml:space="preserve">a) </t>
    </r>
    <r>
      <rPr>
        <sz val="10"/>
        <color rgb="FF000000"/>
        <rFont val="Arial"/>
        <family val="2"/>
      </rPr>
      <t>Provide evidence that the system admin(with respective RBAC) is able to manually initiate the summary update for a practice no longer contributing to the SCR</t>
    </r>
  </si>
  <si>
    <r>
      <rPr>
        <b/>
        <u/>
        <sz val="10"/>
        <color rgb="FF000000"/>
        <rFont val="Arial"/>
        <family val="2"/>
      </rPr>
      <t xml:space="preserve">Test data:
</t>
    </r>
    <r>
      <rPr>
        <sz val="10"/>
        <color rgb="FF000000"/>
        <rFont val="Arial"/>
        <family val="2"/>
      </rPr>
      <t xml:space="preserve">1. System Admin with appropriate permissions
2. patient's primary medical services registrations have ended at the  'practice no longer contributing to SCR and his GP Summary update is queued to GP Summary Update 
2. eligible patients at the 'practice no longer contributing to SCR' who have initial GP summary and GP Summary update ready to be sent to the spine
3. eligible patients at the  'practice no longer contributing to SCR' who have previous GP summary update and current GP Summary update ready to be sent to the spine
</t>
    </r>
  </si>
  <si>
    <t>MGMT-13</t>
  </si>
  <si>
    <t>NME-HSDID-169</t>
  </si>
  <si>
    <t>NME-SCR-172</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</si>
  <si>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SCR</t>
    </r>
    <r>
      <rPr>
        <sz val="10"/>
        <color rgb="FF000000"/>
        <rFont val="Arial"/>
        <family val="2"/>
      </rPr>
      <t xml:space="preserve"> </t>
    </r>
    <r>
      <rPr>
        <b/>
        <sz val="10"/>
        <color rgb="FF000000"/>
        <rFont val="Arial"/>
        <family val="2"/>
      </rPr>
      <t>may not be created/updated</t>
    </r>
    <r>
      <rPr>
        <sz val="10"/>
        <color rgb="FF000000"/>
        <rFont val="Arial"/>
        <family val="2"/>
      </rPr>
      <t xml:space="preserve"> by </t>
    </r>
    <r>
      <rPr>
        <b/>
        <sz val="10"/>
        <color rgb="FF000000"/>
        <rFont val="Arial"/>
        <family val="2"/>
      </rPr>
      <t>bulk</t>
    </r>
    <r>
      <rPr>
        <sz val="10"/>
        <color rgb="FF000000"/>
        <rFont val="Arial"/>
        <family val="2"/>
      </rPr>
      <t xml:space="preserve"> </t>
    </r>
    <r>
      <rPr>
        <b/>
        <sz val="10"/>
        <color rgb="FF000000"/>
        <rFont val="Arial"/>
        <family val="2"/>
      </rPr>
      <t>operations</t>
    </r>
    <r>
      <rPr>
        <sz val="10"/>
        <color rgb="FF000000"/>
        <rFont val="Arial"/>
        <family val="2"/>
      </rPr>
      <t xml:space="preserve"> during the</t>
    </r>
    <r>
      <rPr>
        <b/>
        <sz val="10"/>
        <color rgb="FF000000"/>
        <rFont val="Arial"/>
        <family val="2"/>
      </rPr>
      <t xml:space="preserve"> Business Continuity Plan </t>
    </r>
    <r>
      <rPr>
        <sz val="10"/>
        <color rgb="FF000000"/>
        <rFont val="Arial"/>
        <family val="2"/>
      </rPr>
      <t>when</t>
    </r>
    <r>
      <rPr>
        <b/>
        <sz val="10"/>
        <color rgb="FF000000"/>
        <rFont val="Arial"/>
        <family val="2"/>
      </rPr>
      <t xml:space="preserve"> patients are added to practice and/or system</t>
    </r>
    <r>
      <rPr>
        <sz val="10"/>
        <color rgb="FF000000"/>
        <rFont val="Arial"/>
        <family val="2"/>
      </rPr>
      <t xml:space="preserve"> in the following cases
1. A practice has changed to a different GP system supplier.
2. A practice has moved between different products from the same GP system supplier.
3. A practice has split into two or more practices.
4. Two or more practices have merged into a single practice.
The </t>
    </r>
    <r>
      <rPr>
        <b/>
        <sz val="10"/>
        <color rgb="FF000000"/>
        <rFont val="Arial"/>
        <family val="2"/>
      </rPr>
      <t>impact</t>
    </r>
    <r>
      <rPr>
        <sz val="10"/>
        <color rgb="FF000000"/>
        <rFont val="Arial"/>
        <family val="2"/>
      </rPr>
      <t xml:space="preserve"> is that the </t>
    </r>
    <r>
      <rPr>
        <b/>
        <sz val="10"/>
        <color rgb="FF000000"/>
        <rFont val="Arial"/>
        <family val="2"/>
      </rPr>
      <t>SCR is not created</t>
    </r>
  </si>
  <si>
    <t>The system has not correctly implemented requirements for Management of GP Summaries
[3.10 Management of GP Summaries &gt; GPS.219 Bulk Addition of Patients to a Practice and/or System]</t>
  </si>
  <si>
    <r>
      <rPr>
        <b/>
        <sz val="10"/>
        <color rgb="FF000000"/>
        <rFont val="Arial"/>
        <family val="2"/>
      </rPr>
      <t xml:space="preserve">a) </t>
    </r>
    <r>
      <rPr>
        <sz val="10"/>
        <color rgb="FF000000"/>
        <rFont val="Arial"/>
        <family val="2"/>
      </rPr>
      <t xml:space="preserve"> Demonstrate that the SCR is created/updated by bulk operations during the Business Continuity Plan when patients are added to practice and/or system in the following cases
1. A practice has split into two or more practices.
2. Two or more practices have merged into a single practice.
</t>
    </r>
    <r>
      <rPr>
        <b/>
        <sz val="10"/>
        <color rgb="FF000000"/>
        <rFont val="Arial"/>
        <family val="2"/>
      </rPr>
      <t>b)</t>
    </r>
    <r>
      <rPr>
        <sz val="10"/>
        <color rgb="FF000000"/>
        <rFont val="Arial"/>
        <family val="2"/>
      </rPr>
      <t xml:space="preserve"> Provide evidence that the SCR is created/updated by bulk operations during the Business Continuity Plan when patients are added to practice and/or system in the following cases
1. A practice has changed to a different GP system supplier.
2. A practice has moved between different products from the same GP system supplier.</t>
    </r>
  </si>
  <si>
    <r>
      <rPr>
        <b/>
        <u/>
        <sz val="10"/>
        <color rgb="FF000000"/>
        <rFont val="Arial"/>
        <family val="2"/>
      </rPr>
      <t xml:space="preserve">Test data:
a)
</t>
    </r>
    <r>
      <rPr>
        <sz val="10"/>
        <color rgb="FF000000"/>
        <rFont val="Arial"/>
        <family val="2"/>
      </rPr>
      <t>1. System Admin with appropriate permissions
2. patient's primary medical services registrations have ended at the '</t>
    </r>
    <r>
      <rPr>
        <b/>
        <sz val="10"/>
        <color rgb="FF000000"/>
        <rFont val="Arial"/>
        <family val="2"/>
      </rPr>
      <t>split new practice</t>
    </r>
    <r>
      <rPr>
        <sz val="10"/>
        <color rgb="FF000000"/>
        <rFont val="Arial"/>
        <family val="2"/>
      </rPr>
      <t>' and his GP Summary update is queued to GP Summary Update 
3. patient's primary medical services registrations have ended at the '</t>
    </r>
    <r>
      <rPr>
        <b/>
        <sz val="10"/>
        <color rgb="FF000000"/>
        <rFont val="Arial"/>
        <family val="2"/>
      </rPr>
      <t>split existing practice</t>
    </r>
    <r>
      <rPr>
        <sz val="10"/>
        <color rgb="FF000000"/>
        <rFont val="Arial"/>
        <family val="2"/>
      </rPr>
      <t xml:space="preserve">' and his GP Summary update is queued to GP Summary Update 
4. eligible patients at the </t>
    </r>
    <r>
      <rPr>
        <b/>
        <sz val="10"/>
        <color rgb="FF000000"/>
        <rFont val="Arial"/>
        <family val="2"/>
      </rPr>
      <t>'split new practice'</t>
    </r>
    <r>
      <rPr>
        <sz val="10"/>
        <color rgb="FF000000"/>
        <rFont val="Arial"/>
        <family val="2"/>
      </rPr>
      <t xml:space="preserve"> who have initial GP summary and GP Summary update are ready to be sent to the spine
5. eligible patients at the '</t>
    </r>
    <r>
      <rPr>
        <b/>
        <sz val="10"/>
        <color rgb="FF000000"/>
        <rFont val="Arial"/>
        <family val="2"/>
      </rPr>
      <t>split existing practice</t>
    </r>
    <r>
      <rPr>
        <sz val="10"/>
        <color rgb="FF000000"/>
        <rFont val="Arial"/>
        <family val="2"/>
      </rPr>
      <t>' who have an initial GP summary and GP Summary update are ready to be sent to the spine
6. eligible patients at the</t>
    </r>
    <r>
      <rPr>
        <b/>
        <sz val="10"/>
        <color rgb="FF000000"/>
        <rFont val="Arial"/>
        <family val="2"/>
      </rPr>
      <t xml:space="preserve"> 'split new practice' </t>
    </r>
    <r>
      <rPr>
        <sz val="10"/>
        <color rgb="FF000000"/>
        <rFont val="Arial"/>
        <family val="2"/>
      </rPr>
      <t xml:space="preserve">who have previous GP summary updates and current GP Summary updates ready to be sent to the spine
7. eligible patients at the </t>
    </r>
    <r>
      <rPr>
        <b/>
        <sz val="10"/>
        <color rgb="FF000000"/>
        <rFont val="Arial"/>
        <family val="2"/>
      </rPr>
      <t>'split existing practice'</t>
    </r>
    <r>
      <rPr>
        <sz val="10"/>
        <color rgb="FF000000"/>
        <rFont val="Arial"/>
        <family val="2"/>
      </rPr>
      <t xml:space="preserve"> who have previous GP summary updates and current GP Summary updates ready to be sent to the spine
</t>
    </r>
    <r>
      <rPr>
        <b/>
        <sz val="10"/>
        <color rgb="FF000000"/>
        <rFont val="Arial"/>
        <family val="2"/>
      </rPr>
      <t xml:space="preserve">b)
</t>
    </r>
    <r>
      <rPr>
        <sz val="10"/>
        <color rgb="FF000000"/>
        <rFont val="Arial"/>
        <family val="2"/>
      </rPr>
      <t>1. System Admin with appropriate permissions
2. patient's primary medical services registrations have ended at the</t>
    </r>
    <r>
      <rPr>
        <b/>
        <sz val="10"/>
        <color rgb="FF000000"/>
        <rFont val="Arial"/>
        <family val="2"/>
      </rPr>
      <t xml:space="preserve"> 'practice changed to new supplier'</t>
    </r>
    <r>
      <rPr>
        <sz val="10"/>
        <color rgb="FF000000"/>
        <rFont val="Arial"/>
        <family val="2"/>
      </rPr>
      <t xml:space="preserve"> and his GP Summary update is queued to GP Summary Update 
2. eligible patients at the </t>
    </r>
    <r>
      <rPr>
        <b/>
        <sz val="10"/>
        <color rgb="FF000000"/>
        <rFont val="Arial"/>
        <family val="2"/>
      </rPr>
      <t>'practice changed to new supplier'</t>
    </r>
    <r>
      <rPr>
        <sz val="10"/>
        <color rgb="FF000000"/>
        <rFont val="Arial"/>
        <family val="2"/>
      </rPr>
      <t xml:space="preserve"> who have initial GP summary and GP Summary update ready to be sent to the spine
3. eligible patients at the </t>
    </r>
    <r>
      <rPr>
        <b/>
        <sz val="10"/>
        <color rgb="FF000000"/>
        <rFont val="Arial"/>
        <family val="2"/>
      </rPr>
      <t>'practice changed to new supplier'</t>
    </r>
    <r>
      <rPr>
        <sz val="10"/>
        <color rgb="FF000000"/>
        <rFont val="Arial"/>
        <family val="2"/>
      </rPr>
      <t xml:space="preserve"> who have previous GP summary update and current GP Summary update ready to be sent to the spine
</t>
    </r>
  </si>
  <si>
    <t>Add pre-conditions to the test</t>
  </si>
  <si>
    <t>GPS.219 Bulk Addition of Patients to a Practice and/or System</t>
  </si>
  <si>
    <t>MGMT-14</t>
  </si>
  <si>
    <t>NME-HSDID-170</t>
  </si>
  <si>
    <t>NME-SCR-173</t>
  </si>
  <si>
    <r>
      <rPr>
        <sz val="10"/>
        <color rgb="FF000000"/>
        <rFont val="Arial"/>
        <family val="2"/>
      </rPr>
      <t xml:space="preserve">There is a </t>
    </r>
    <r>
      <rPr>
        <b/>
        <sz val="10"/>
        <color rgb="FF000000"/>
        <rFont val="Arial"/>
        <family val="2"/>
      </rPr>
      <t>risk</t>
    </r>
    <r>
      <rPr>
        <sz val="10"/>
        <color rgb="FF000000"/>
        <rFont val="Arial"/>
        <family val="2"/>
      </rPr>
      <t xml:space="preserve"> that</t>
    </r>
    <r>
      <rPr>
        <b/>
        <sz val="10"/>
        <color rgb="FF000000"/>
        <rFont val="Arial"/>
        <family val="2"/>
      </rPr>
      <t xml:space="preserve"> 'any quoted</t>
    </r>
    <r>
      <rPr>
        <sz val="10"/>
        <color rgb="FF000000"/>
        <rFont val="Arial"/>
        <family val="2"/>
      </rPr>
      <t xml:space="preserve"> </t>
    </r>
    <r>
      <rPr>
        <b/>
        <sz val="10"/>
        <color rgb="FF000000"/>
        <rFont val="Arial"/>
        <family val="2"/>
      </rPr>
      <t>system</t>
    </r>
    <r>
      <rPr>
        <sz val="10"/>
        <color rgb="FF000000"/>
        <rFont val="Arial"/>
        <family val="2"/>
      </rPr>
      <t xml:space="preserve"> </t>
    </r>
    <r>
      <rPr>
        <b/>
        <sz val="10"/>
        <color rgb="FF000000"/>
        <rFont val="Arial"/>
        <family val="2"/>
      </rPr>
      <t>wording (configurable user interface text)'</t>
    </r>
    <r>
      <rPr>
        <sz val="10"/>
        <color rgb="FF000000"/>
        <rFont val="Arial"/>
        <family val="2"/>
      </rPr>
      <t xml:space="preserve"> </t>
    </r>
    <r>
      <rPr>
        <b/>
        <sz val="10"/>
        <color rgb="FF000000"/>
        <rFont val="Arial"/>
        <family val="2"/>
      </rPr>
      <t>may not</t>
    </r>
    <r>
      <rPr>
        <sz val="10"/>
        <color rgb="FF000000"/>
        <rFont val="Arial"/>
        <family val="2"/>
      </rPr>
      <t xml:space="preserve"> be easily and </t>
    </r>
    <r>
      <rPr>
        <b/>
        <sz val="10"/>
        <color rgb="FF000000"/>
        <rFont val="Arial"/>
        <family val="2"/>
      </rPr>
      <t xml:space="preserve">centrally configurable by suppliers </t>
    </r>
    <r>
      <rPr>
        <sz val="10"/>
        <color rgb="FF000000"/>
        <rFont val="Arial"/>
        <family val="2"/>
      </rPr>
      <t xml:space="preserve">to accommodate </t>
    </r>
    <r>
      <rPr>
        <b/>
        <sz val="10"/>
        <color rgb="FF000000"/>
        <rFont val="Arial"/>
        <family val="2"/>
      </rPr>
      <t xml:space="preserve">potential future changes from NHS England.
</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redeploying of any software might be required</t>
    </r>
    <r>
      <rPr>
        <sz val="10"/>
        <color rgb="FF000000"/>
        <rFont val="Arial"/>
        <family val="2"/>
      </rPr>
      <t>.</t>
    </r>
  </si>
  <si>
    <t>The system has not correctly implemented requirements for Management of GP Summaries
[3.10 Management of GP Summaries &gt; GPS.242 Configurable System Text]</t>
  </si>
  <si>
    <t>a) Provide evidence that the 'any quoted system wording' is easily and centrally configurable by suppliers to accommodate potential future changes from NHS England.</t>
  </si>
  <si>
    <r>
      <rPr>
        <b/>
        <u/>
        <sz val="10"/>
        <color rgb="FF000000"/>
        <rFont val="Arial"/>
        <family val="2"/>
      </rPr>
      <t xml:space="preserve">Test data:
</t>
    </r>
    <r>
      <rPr>
        <sz val="10"/>
        <color rgb="FF000000"/>
        <rFont val="Arial"/>
        <family val="2"/>
      </rPr>
      <t>1. System Admin with appropriate permissions
2. Update words for alert boxes or texts fields or any relative editable field agreed with NHS and showcase that the update happens hassle-free</t>
    </r>
  </si>
  <si>
    <t>GPS.242 Configurable System Text</t>
  </si>
  <si>
    <t>MGMT-15</t>
  </si>
  <si>
    <t>NME-HSDID-171</t>
  </si>
  <si>
    <t>NME-SCR-174</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</si>
  <si>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care professional</t>
    </r>
    <r>
      <rPr>
        <sz val="10"/>
        <color rgb="FF000000"/>
        <rFont val="Arial"/>
        <family val="2"/>
      </rPr>
      <t xml:space="preserve"> is </t>
    </r>
    <r>
      <rPr>
        <b/>
        <sz val="10"/>
        <color rgb="FF000000"/>
        <rFont val="Arial"/>
        <family val="2"/>
      </rPr>
      <t xml:space="preserve">unable to store a copy </t>
    </r>
    <r>
      <rPr>
        <sz val="10"/>
        <color rgb="FF000000"/>
        <rFont val="Arial"/>
        <family val="2"/>
      </rPr>
      <t>of the</t>
    </r>
    <r>
      <rPr>
        <b/>
        <sz val="10"/>
        <color rgb="FF000000"/>
        <rFont val="Arial"/>
        <family val="2"/>
      </rPr>
      <t xml:space="preserve"> accessed patient's clinical record</t>
    </r>
    <r>
      <rPr>
        <sz val="10"/>
        <color rgb="FF000000"/>
        <rFont val="Arial"/>
        <family val="2"/>
      </rPr>
      <t xml:space="preserve"> </t>
    </r>
    <r>
      <rPr>
        <b/>
        <sz val="10"/>
        <color rgb="FF000000"/>
        <rFont val="Arial"/>
        <family val="2"/>
      </rPr>
      <t>locally</t>
    </r>
    <r>
      <rPr>
        <sz val="10"/>
        <color rgb="FF000000"/>
        <rFont val="Arial"/>
        <family val="2"/>
      </rPr>
      <t xml:space="preserve"> from the</t>
    </r>
    <r>
      <rPr>
        <b/>
        <sz val="10"/>
        <color rgb="FF000000"/>
        <rFont val="Arial"/>
        <family val="2"/>
      </rPr>
      <t xml:space="preserve"> SCR Viewing System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SCR</t>
    </r>
    <r>
      <rPr>
        <sz val="10"/>
        <color rgb="FF000000"/>
        <rFont val="Arial"/>
        <family val="2"/>
      </rPr>
      <t xml:space="preserve"> is</t>
    </r>
    <r>
      <rPr>
        <b/>
        <sz val="10"/>
        <color rgb="FF000000"/>
        <rFont val="Arial"/>
        <family val="2"/>
      </rPr>
      <t xml:space="preserve"> not available to view locally</t>
    </r>
  </si>
  <si>
    <t>The system has not correctly implemented requirements for Management of GP Summaries
[3.10 Management of GP Summaries &gt; General]</t>
  </si>
  <si>
    <r>
      <rPr>
        <b/>
        <sz val="10"/>
        <color rgb="FF000000"/>
        <rFont val="Arial"/>
        <family val="2"/>
      </rPr>
      <t xml:space="preserve">a) </t>
    </r>
    <r>
      <rPr>
        <sz val="10"/>
        <color rgb="FF000000"/>
        <rFont val="Arial"/>
        <family val="2"/>
      </rPr>
      <t xml:space="preserve">Provide evidence that the care professional is able store a copy of the accessed patient's clinical record locally from the SCR Viewing System </t>
    </r>
  </si>
  <si>
    <r>
      <rPr>
        <b/>
        <u/>
        <sz val="10"/>
        <color rgb="FF000000"/>
        <rFont val="Arial"/>
        <family val="2"/>
      </rPr>
      <t xml:space="preserve">Test data:
</t>
    </r>
    <r>
      <rPr>
        <sz val="10"/>
        <color rgb="FF000000"/>
        <rFont val="Arial"/>
        <family val="2"/>
      </rPr>
      <t xml:space="preserve">1. System Admin with appropriate permissions 
2. Patient's clinical record held locally 
3. Patient's clinical record locally from the SCR Viewing System 
</t>
    </r>
    <r>
      <rPr>
        <b/>
        <u/>
        <sz val="10"/>
        <color rgb="FF000000"/>
        <rFont val="Arial"/>
        <family val="2"/>
      </rPr>
      <t xml:space="preserve">
</t>
    </r>
  </si>
  <si>
    <t>NME-HSDID-172</t>
  </si>
  <si>
    <t>NME-SCR-175</t>
  </si>
  <si>
    <t>General Messaging Requirements</t>
  </si>
  <si>
    <r>
      <rPr>
        <sz val="10"/>
        <color rgb="FF000000"/>
        <rFont val="Arial"/>
        <family val="2"/>
      </rPr>
      <t xml:space="preserve">For malformed dates, there is a </t>
    </r>
    <r>
      <rPr>
        <b/>
        <sz val="10"/>
        <color rgb="FF000000"/>
        <rFont val="Arial"/>
        <family val="2"/>
      </rPr>
      <t>risk</t>
    </r>
    <r>
      <rPr>
        <sz val="10"/>
        <color rgb="FF000000"/>
        <rFont val="Arial"/>
        <family val="2"/>
      </rPr>
      <t xml:space="preserve"> that the system </t>
    </r>
    <r>
      <rPr>
        <b/>
        <sz val="10"/>
        <color rgb="FF000000"/>
        <rFont val="Arial"/>
        <family val="2"/>
      </rPr>
      <t xml:space="preserve">may not </t>
    </r>
    <r>
      <rPr>
        <sz val="10"/>
        <color rgb="FF000000"/>
        <rFont val="Arial"/>
        <family val="2"/>
      </rPr>
      <t xml:space="preserve">send </t>
    </r>
    <r>
      <rPr>
        <b/>
        <sz val="10"/>
        <color rgb="FF000000"/>
        <rFont val="Arial"/>
        <family val="2"/>
      </rPr>
      <t>as much of a date as is present</t>
    </r>
    <r>
      <rPr>
        <sz val="10"/>
        <color rgb="FF000000"/>
        <rFont val="Arial"/>
        <family val="2"/>
      </rPr>
      <t>,</t>
    </r>
    <r>
      <rPr>
        <b/>
        <sz val="10"/>
        <color rgb="FF000000"/>
        <rFont val="Arial"/>
        <family val="2"/>
      </rPr>
      <t xml:space="preserve"> </t>
    </r>
    <r>
      <rPr>
        <sz val="10"/>
        <color rgb="FF000000"/>
        <rFont val="Arial"/>
        <family val="2"/>
      </rPr>
      <t xml:space="preserve">at the </t>
    </r>
    <r>
      <rPr>
        <b/>
        <sz val="10"/>
        <color rgb="FF000000"/>
        <rFont val="Arial"/>
        <family val="2"/>
      </rPr>
      <t xml:space="preserve">time of sending the GP Summary update.
</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future treatment</t>
    </r>
    <r>
      <rPr>
        <sz val="10"/>
        <color rgb="FF000000"/>
        <rFont val="Arial"/>
        <family val="2"/>
      </rPr>
      <t xml:space="preserve"> of the </t>
    </r>
    <r>
      <rPr>
        <b/>
        <sz val="10"/>
        <color rgb="FF000000"/>
        <rFont val="Arial"/>
        <family val="2"/>
      </rPr>
      <t>patient</t>
    </r>
    <r>
      <rPr>
        <sz val="10"/>
        <color rgb="FF000000"/>
        <rFont val="Arial"/>
        <family val="2"/>
      </rPr>
      <t xml:space="preserve"> is </t>
    </r>
    <r>
      <rPr>
        <b/>
        <sz val="10"/>
        <color rgb="FF000000"/>
        <rFont val="Arial"/>
        <family val="2"/>
      </rPr>
      <t>affected</t>
    </r>
    <r>
      <rPr>
        <sz val="10"/>
        <color rgb="FF000000"/>
        <rFont val="Arial"/>
        <family val="2"/>
      </rPr>
      <t xml:space="preserve"> adversely due to </t>
    </r>
    <r>
      <rPr>
        <b/>
        <sz val="10"/>
        <color rgb="FF000000"/>
        <rFont val="Arial"/>
        <family val="2"/>
      </rPr>
      <t>misleading data in SCR</t>
    </r>
  </si>
  <si>
    <t>The system has not correctly implemented requirements for General Messaging Requirements
[3.12 General Messaging Requirements &gt; GPS.196 Missing or Malformed Dates]</t>
  </si>
  <si>
    <r>
      <rPr>
        <b/>
        <sz val="10"/>
        <color rgb="FF000000"/>
        <rFont val="Arial"/>
        <family val="2"/>
      </rPr>
      <t xml:space="preserve">a) </t>
    </r>
    <r>
      <rPr>
        <sz val="10"/>
        <color rgb="FF000000"/>
        <rFont val="Arial"/>
        <family val="2"/>
      </rPr>
      <t xml:space="preserve">Provide evidence that the system sends as much of a date as is present, at the time of sending the GP Summary update.
Test Scenarios:
Enter in the GP Record with partial dates and see for the following conditions,
a. partial date like 
a1. month and year
a2. month and date
a3. only date(Check out this scenario)
a4. only year
a5. no date
</t>
    </r>
    <r>
      <rPr>
        <b/>
        <u/>
        <sz val="10"/>
        <color rgb="FF000000"/>
        <rFont val="Arial"/>
        <family val="2"/>
      </rPr>
      <t xml:space="preserve">Test Hints:
</t>
    </r>
    <r>
      <rPr>
        <sz val="10"/>
        <color rgb="FF000000"/>
        <rFont val="Arial"/>
        <family val="2"/>
      </rPr>
      <t>Needs to be tested across all the care record elements(core and non-core)</t>
    </r>
  </si>
  <si>
    <r>
      <rPr>
        <b/>
        <u/>
        <sz val="10"/>
        <color rgb="FF000000"/>
        <rFont val="Arial"/>
        <family val="2"/>
      </rPr>
      <t xml:space="preserve">Test data:
</t>
    </r>
    <r>
      <rPr>
        <sz val="10"/>
        <color rgb="FF000000"/>
        <rFont val="Arial"/>
        <family val="2"/>
      </rPr>
      <t xml:space="preserve">1. System Admin with appropriate permissions
2. Multiple patients with changes in Core, Non core data item and GP Summary update is ready to be sent
</t>
    </r>
    <r>
      <rPr>
        <b/>
        <u/>
        <sz val="10"/>
        <color rgb="FF000000"/>
        <rFont val="Arial"/>
        <family val="2"/>
      </rPr>
      <t xml:space="preserve">
Other Input data
</t>
    </r>
    <r>
      <rPr>
        <sz val="10"/>
        <color rgb="FF000000"/>
        <rFont val="Arial"/>
        <family val="2"/>
      </rPr>
      <t>1. Enter an acute/repeat medication or allergy with a malformed date (--/05/10)</t>
    </r>
  </si>
  <si>
    <t>3.12 General Messaging Requirements</t>
  </si>
  <si>
    <t>GPS.196 Missing or Malformed Dates</t>
  </si>
  <si>
    <t>GNRL-2</t>
  </si>
  <si>
    <t>NME-HSDID-173</t>
  </si>
  <si>
    <r>
      <rPr>
        <sz val="10"/>
        <color rgb="FF000000"/>
        <rFont val="Arial"/>
        <family val="2"/>
      </rPr>
      <t xml:space="preserve">There is a risk that the </t>
    </r>
    <r>
      <rPr>
        <b/>
        <sz val="10"/>
        <color rgb="FF000000"/>
        <rFont val="Arial"/>
        <family val="2"/>
      </rPr>
      <t>Patient's SCR</t>
    </r>
    <r>
      <rPr>
        <sz val="10"/>
        <color rgb="FF000000"/>
        <rFont val="Arial"/>
        <family val="2"/>
      </rPr>
      <t xml:space="preserve"> generated at any point in time has </t>
    </r>
    <r>
      <rPr>
        <b/>
        <sz val="10"/>
        <color rgb="FF000000"/>
        <rFont val="Arial"/>
        <family val="2"/>
      </rPr>
      <t xml:space="preserve">malformed data </t>
    </r>
    <r>
      <rPr>
        <sz val="10"/>
        <color rgb="FF000000"/>
        <rFont val="Arial"/>
        <family val="2"/>
      </rPr>
      <t>such that
01. Patient's SCR could be blank(even though the patient has GP Summary updates)
02. CRE present in the SCR may not follow the order stated in the GP Summary Presentation Text Specification
03. Blank Headers
04. All Headers merged in one table
05. Incorrect date and date format(for all the applicable records)
06. SNOMED Codes in the SCR
07. Special characters truncate the data
08. Special characters not appearing wherever expected(&amp;&lt;&gt;"'!@#$%^*()[]{}=+-_/.()[]{}!£$^; : ~ Tilde ` Acute | Pipe \ Backslash , Comma ?, µ - Mu, UCUM)
09. Reverse Chronological order in displaying the records is not followed under each CRE Heading
10. Core information is seen in Additional Information and vice versa. 
11. Technical errors are seen
12. Malformed Medications information
13. missing or malformed header or column title information for or within each CRE section.
14. CRE Headers(e.g. Acute Medications, Discontinued repeat medications) are displayed with wrong /malformed details (example: Type or Date or Medication Item or Dosage and Quantity) for the Medication prescribed. 
15. The details of the Medication Items listed below the CRE Headers are not displayed with wrong /malformed details.
The impact is that the future treatment of the patient is affected adversely due to misleading data in SCR</t>
    </r>
  </si>
  <si>
    <t>The system has not correctly implemented the requirements for the SCR Permissions to View
[SCR Viewing Requirements 5.1 - Non GMS Patients Only &gt; General]</t>
  </si>
  <si>
    <t>a) Demonstrate that the Patient's SCR generated at any point in time doesn't have malformed data such that
01. All Headers are not merged in one table
02. Incorrect date and date format(for all the applicable records) are found.
03. SNOMED Codes in the SCR are found
04. Malformed Medications information
05. missing or malformed header or column title information for or within each CRE section.
06. CRE Headers(e.g. Acute Medications, Discontinued repeat medications) are not displayed with wrong /malformed details (example: Type or Date or Medication Item or Dosage and Quantity) for the Medication prescribed. 
07. The details of the Medication Items listed below the CRE Headers are not displayed with wrong /malformed details.
b) Demonstrate that the Patient's SCR generated at any point in time doesn't have malformed data such that
01. Patient's SCR could be blank(even though the patient has GP Summary updates)
02. CRE present in the SCR may not follow the order stated in the GP Summary Presentation Text Specification
03. Blank Headers
04. Special characters truncate the data
05. Special characters not appearing in the report wherever expected(&amp;&lt;&gt;"'!@#$%^*()[]{}=+-_/.()[]{}!£$^; : ~ Tilde ` Acute | Pipe \ Backslash , Comma ?, µ - Mu, UCUM)
06. Reverse Chronological order in displaying the records is not followed under each CRE Heading
07. Core information is seen in Additional Information and vice versa. 
08. Technical errors
Note: If Supplier (NME) is having a block in validating the above scenarios, they need to confirm for which scenarios there is a block</t>
  </si>
  <si>
    <r>
      <rPr>
        <b/>
        <u/>
        <sz val="10"/>
        <color rgb="FF000000"/>
        <rFont val="Arial"/>
        <family val="2"/>
      </rPr>
      <t xml:space="preserve">Test data:
</t>
    </r>
    <r>
      <rPr>
        <b/>
        <sz val="10"/>
        <color rgb="FF000000"/>
        <rFont val="Arial"/>
        <family val="2"/>
      </rPr>
      <t xml:space="preserve">
a &amp; b)</t>
    </r>
    <r>
      <rPr>
        <sz val="10"/>
        <color rgb="FF000000"/>
        <rFont val="Arial"/>
        <family val="2"/>
      </rPr>
      <t xml:space="preserve"> 
23 CREs, with at least each having 5 items with different dates - Today, yesterday, last week, last month, 3 months ago, 6 months ago, 9 months ago, 11 months ago, = 12 months, 13 months (Covid), 2 Years(for Other CRE Heading - any item in SCR Inclusion Set) and containing the special characters in SCR</t>
    </r>
  </si>
  <si>
    <t xml:space="preserve">
NME Could have a block which we need to confirm while validating the scenarios</t>
  </si>
  <si>
    <t>SCRView-38</t>
  </si>
  <si>
    <t>NME-HSDID-174</t>
  </si>
  <si>
    <t>NME-SCR-177</t>
  </si>
  <si>
    <r>
      <rPr>
        <sz val="10"/>
        <color rgb="FF000000"/>
        <rFont val="Arial"/>
        <family val="2"/>
      </rPr>
      <t xml:space="preserve">There is a </t>
    </r>
    <r>
      <rPr>
        <b/>
        <sz val="10"/>
        <color rgb="FF000000"/>
        <rFont val="Arial"/>
        <family val="2"/>
      </rPr>
      <t>risk</t>
    </r>
    <r>
      <rPr>
        <sz val="10"/>
        <color rgb="FF000000"/>
        <rFont val="Arial"/>
        <family val="2"/>
      </rPr>
      <t xml:space="preserve"> that the system </t>
    </r>
    <r>
      <rPr>
        <b/>
        <sz val="10"/>
        <color rgb="FF000000"/>
        <rFont val="Arial"/>
        <family val="2"/>
      </rPr>
      <t xml:space="preserve">may </t>
    </r>
    <r>
      <rPr>
        <sz val="10"/>
        <color rgb="FF000000"/>
        <rFont val="Arial"/>
        <family val="2"/>
      </rPr>
      <t xml:space="preserve">include </t>
    </r>
    <r>
      <rPr>
        <b/>
        <sz val="10"/>
        <color rgb="FF000000"/>
        <rFont val="Arial"/>
        <family val="2"/>
      </rPr>
      <t xml:space="preserve">'any text' </t>
    </r>
    <r>
      <rPr>
        <sz val="10"/>
        <color rgb="FF000000"/>
        <rFont val="Arial"/>
        <family val="2"/>
      </rPr>
      <t>for</t>
    </r>
    <r>
      <rPr>
        <b/>
        <sz val="10"/>
        <color rgb="FF000000"/>
        <rFont val="Arial"/>
        <family val="2"/>
      </rPr>
      <t xml:space="preserve"> missing dates</t>
    </r>
    <r>
      <rPr>
        <sz val="10"/>
        <color rgb="FF000000"/>
        <rFont val="Arial"/>
        <family val="2"/>
      </rPr>
      <t xml:space="preserve"> as a part of</t>
    </r>
    <r>
      <rPr>
        <b/>
        <sz val="10"/>
        <color rgb="FF000000"/>
        <rFont val="Arial"/>
        <family val="2"/>
      </rPr>
      <t xml:space="preserve"> GP Summary Updates
</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future treatment</t>
    </r>
    <r>
      <rPr>
        <sz val="10"/>
        <color rgb="FF000000"/>
        <rFont val="Arial"/>
        <family val="2"/>
      </rPr>
      <t xml:space="preserve"> of the </t>
    </r>
    <r>
      <rPr>
        <b/>
        <sz val="10"/>
        <color rgb="FF000000"/>
        <rFont val="Arial"/>
        <family val="2"/>
      </rPr>
      <t>patient</t>
    </r>
    <r>
      <rPr>
        <sz val="10"/>
        <color rgb="FF000000"/>
        <rFont val="Arial"/>
        <family val="2"/>
      </rPr>
      <t xml:space="preserve"> is </t>
    </r>
    <r>
      <rPr>
        <b/>
        <sz val="10"/>
        <color rgb="FF000000"/>
        <rFont val="Arial"/>
        <family val="2"/>
      </rPr>
      <t>affected</t>
    </r>
    <r>
      <rPr>
        <sz val="10"/>
        <color rgb="FF000000"/>
        <rFont val="Arial"/>
        <family val="2"/>
      </rPr>
      <t xml:space="preserve"> adversely due to </t>
    </r>
    <r>
      <rPr>
        <b/>
        <sz val="10"/>
        <color rgb="FF000000"/>
        <rFont val="Arial"/>
        <family val="2"/>
      </rPr>
      <t>misleading date in SCR</t>
    </r>
  </si>
  <si>
    <r>
      <rPr>
        <b/>
        <sz val="10"/>
        <color rgb="FF000000"/>
        <rFont val="Arial"/>
        <family val="2"/>
      </rPr>
      <t>a)</t>
    </r>
    <r>
      <rPr>
        <sz val="10"/>
        <color rgb="FF000000"/>
        <rFont val="Arial"/>
        <family val="2"/>
      </rPr>
      <t xml:space="preserve"> Provide evidence that the system doesn’t include 'any text'
e.g.: YYYY, &amp;^*D, &lt;EMPTY Value&gt;
 for missing dates as a part of GP Summary Updates
</t>
    </r>
    <r>
      <rPr>
        <b/>
        <sz val="10"/>
        <color rgb="FF000000"/>
        <rFont val="Arial"/>
        <family val="2"/>
      </rPr>
      <t>b)</t>
    </r>
    <r>
      <rPr>
        <sz val="10"/>
        <color rgb="FF000000"/>
        <rFont val="Arial"/>
        <family val="2"/>
      </rPr>
      <t xml:space="preserve"> Provide evidence that the SCR System reflects the accurate data of information added to the GP System
</t>
    </r>
    <r>
      <rPr>
        <b/>
        <sz val="10"/>
        <color rgb="FF000000"/>
        <rFont val="Arial"/>
        <family val="2"/>
      </rPr>
      <t>c)</t>
    </r>
    <r>
      <rPr>
        <sz val="10"/>
        <color rgb="FF000000"/>
        <rFont val="Arial"/>
        <family val="2"/>
      </rPr>
      <t xml:space="preserve"> Provide evidence that the SCR System reflects the with </t>
    </r>
    <r>
      <rPr>
        <b/>
        <sz val="10"/>
        <color rgb="FF000000"/>
        <rFont val="Arial"/>
        <family val="2"/>
      </rPr>
      <t>no date</t>
    </r>
    <r>
      <rPr>
        <sz val="10"/>
        <color rgb="FF000000"/>
        <rFont val="Arial"/>
        <family val="2"/>
      </rPr>
      <t xml:space="preserve"> in case the date is not obtained by the SCR System(should have a date if it could be obtained or else no date should be displayed in SCR)</t>
    </r>
  </si>
  <si>
    <r>
      <rPr>
        <b/>
        <u/>
        <sz val="10"/>
        <color rgb="FF000000"/>
        <rFont val="Arial"/>
        <family val="2"/>
      </rPr>
      <t xml:space="preserve">Test data:
</t>
    </r>
    <r>
      <rPr>
        <b/>
        <sz val="10"/>
        <color rgb="FF000000"/>
        <rFont val="Arial"/>
        <family val="2"/>
      </rPr>
      <t>a, b &amp; c)</t>
    </r>
    <r>
      <rPr>
        <sz val="10"/>
        <color rgb="FF000000"/>
        <rFont val="Arial"/>
        <family val="2"/>
      </rPr>
      <t xml:space="preserve"> 
23 CREs, with at least each having 5 items with different dates of Today, yesterday, last week, last month, 3 months ago, 6 months ago, 9 months ago, 11 months ago, = 12 months, 13 months (Covid), 2 Years(for Other CRE Heading - any item in SCR Inclusion Set) and containing the special characters in SCR </t>
    </r>
  </si>
  <si>
    <t>GNRL-4</t>
  </si>
  <si>
    <t>NME-HSDID-175</t>
  </si>
  <si>
    <t>NME-SCR-178</t>
  </si>
  <si>
    <r>
      <rPr>
        <sz val="10"/>
        <color rgb="FF000000"/>
        <rFont val="Arial"/>
        <family val="2"/>
      </rPr>
      <t xml:space="preserve">There is a </t>
    </r>
    <r>
      <rPr>
        <b/>
        <sz val="10"/>
        <color rgb="FF000000"/>
        <rFont val="Arial"/>
        <family val="2"/>
      </rPr>
      <t>risk</t>
    </r>
    <r>
      <rPr>
        <sz val="10"/>
        <color rgb="FF000000"/>
        <rFont val="Arial"/>
        <family val="2"/>
      </rPr>
      <t xml:space="preserve"> that the system</t>
    </r>
    <r>
      <rPr>
        <b/>
        <sz val="10"/>
        <color rgb="FF000000"/>
        <rFont val="Arial"/>
        <family val="2"/>
      </rPr>
      <t xml:space="preserve"> may not </t>
    </r>
    <r>
      <rPr>
        <sz val="10"/>
        <color rgb="FF000000"/>
        <rFont val="Arial"/>
        <family val="2"/>
      </rPr>
      <t>follow the c</t>
    </r>
    <r>
      <rPr>
        <b/>
        <sz val="10"/>
        <color rgb="FF000000"/>
        <rFont val="Arial"/>
        <family val="2"/>
      </rPr>
      <t>omposition rules for the XHTML elements of the GP summary message</t>
    </r>
    <r>
      <rPr>
        <sz val="10"/>
        <color rgb="FF000000"/>
        <rFont val="Arial"/>
        <family val="2"/>
      </rPr>
      <t xml:space="preserve"> of the</t>
    </r>
    <r>
      <rPr>
        <b/>
        <sz val="10"/>
        <color rgb="FF000000"/>
        <rFont val="Arial"/>
        <family val="2"/>
      </rPr>
      <t xml:space="preserve"> 'GP Summary Presentation Text Specification' and 'SCR FHIR API Technical Specification for the GP Summary XHTML'
</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future treatment </t>
    </r>
    <r>
      <rPr>
        <sz val="10"/>
        <color rgb="FF000000"/>
        <rFont val="Arial"/>
        <family val="2"/>
      </rPr>
      <t xml:space="preserve">of the </t>
    </r>
    <r>
      <rPr>
        <b/>
        <sz val="10"/>
        <color rgb="FF000000"/>
        <rFont val="Arial"/>
        <family val="2"/>
      </rPr>
      <t>patient</t>
    </r>
    <r>
      <rPr>
        <sz val="10"/>
        <color rgb="FF000000"/>
        <rFont val="Arial"/>
        <family val="2"/>
      </rPr>
      <t xml:space="preserve"> is </t>
    </r>
    <r>
      <rPr>
        <b/>
        <sz val="10"/>
        <color rgb="FF000000"/>
        <rFont val="Arial"/>
        <family val="2"/>
      </rPr>
      <t>affected</t>
    </r>
    <r>
      <rPr>
        <sz val="10"/>
        <color rgb="FF000000"/>
        <rFont val="Arial"/>
        <family val="2"/>
      </rPr>
      <t xml:space="preserve"> adversely due to </t>
    </r>
    <r>
      <rPr>
        <b/>
        <sz val="10"/>
        <color rgb="FF000000"/>
        <rFont val="Arial"/>
        <family val="2"/>
      </rPr>
      <t xml:space="preserve">misleading data in SCR and </t>
    </r>
    <r>
      <rPr>
        <sz val="10"/>
        <color rgb="FF000000"/>
        <rFont val="Arial"/>
        <family val="2"/>
      </rPr>
      <t>the SCR may not contain missing information or contain malformed information or SCR may not be available.</t>
    </r>
  </si>
  <si>
    <t>The system has not correctly implemented requirements for General Messaging Requirements
[3.12 General Messaging Requirements &gt; GPS.114 Composition of XHTML Elements in GP Summaries]</t>
  </si>
  <si>
    <r>
      <rPr>
        <sz val="10"/>
        <color rgb="FF000000"/>
        <rFont val="Arial"/>
        <family val="2"/>
      </rPr>
      <t xml:space="preserve">a) Sanity test: 
1. Check the incumbent's SCR and cross-check with the Supplier SCR 
b) Provide evidence that the system follows the composition rules for the XHTML elements of the GP summary message in the GP Summary Presentation Text Specification and 'SCR FHIR API Technical Specification for the GP Summary XHTML'
c). Check with Rich data(Example SCRs) - Lots of data populated across all the care record elements to have a valid test - who will be creating this?
d) Check the systematic compliance and the structure of the presentation text.
e) Known Issues and get evidence:
1. H2 Tags missing
2. Correct Partition into the correct care record element - Need to check the Integrity of the care record elements
3. Comparison between this log and Hazard log
4. All SCR Header content should be correctly populated under the appropriate trigger conditions.
5. Blank SCR will look like
6. SCR with non-core content only
7. SCR with core content only
8. SCR with core content only - only 1 care record element populated 
</t>
    </r>
    <r>
      <rPr>
        <b/>
        <sz val="10"/>
        <color rgb="FF000000"/>
        <rFont val="Arial"/>
        <family val="2"/>
      </rPr>
      <t xml:space="preserve">Test Hints:
</t>
    </r>
    <r>
      <rPr>
        <sz val="10"/>
        <color rgb="FF000000"/>
        <rFont val="Arial"/>
        <family val="2"/>
      </rPr>
      <t>[30-Jun-2022] The hazard log is pending and is partially completed and draft is ready which could be used for witnessing. (look for the hazard on the creation side to do with a malformed SCR)</t>
    </r>
  </si>
  <si>
    <t>Test data:
a, b, c, d, e: 
1. Incumbent SCR(23 CREs, with at least each having 5 items with different dates of Today, yesterday, last week, last month, 3 months ago, 6 months ago, 9 months ago, 11 months ago, = 12 months, 13 months (Covid), 2 Years(for Other CRE Heading - any item in SCR Inclusion Set) and containing the special characters in SCR)
2. Supplier SCR(23 CREs, with at least each having 5 items with different dates of Today, yesterday, last week, last month, 3 months ago, 6 months ago, 9 months ago, 11 months ago, = 12 months, 13 months (Covid), 2 Years(for Other CRE Heading - any item in SCR Inclusion Set) and containing the special characters in SCR)
Other input data:
Enter an acute/repeat medication or allergy with a missing/blank date (--/--/--)</t>
  </si>
  <si>
    <t>NME-SCR-179</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</si>
  <si>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alert</t>
    </r>
    <r>
      <rPr>
        <sz val="10"/>
        <color rgb="FF000000"/>
        <rFont val="Arial"/>
        <family val="2"/>
      </rPr>
      <t xml:space="preserve"> </t>
    </r>
    <r>
      <rPr>
        <b/>
        <sz val="10"/>
        <color rgb="FF000000"/>
        <rFont val="Arial"/>
        <family val="2"/>
      </rPr>
      <t>may not</t>
    </r>
    <r>
      <rPr>
        <sz val="10"/>
        <color rgb="FF000000"/>
        <rFont val="Arial"/>
        <family val="2"/>
      </rPr>
      <t xml:space="preserve"> be </t>
    </r>
    <r>
      <rPr>
        <b/>
        <sz val="10"/>
        <color rgb="FF000000"/>
        <rFont val="Arial"/>
        <family val="2"/>
      </rPr>
      <t>generated for investigation by the suppliers</t>
    </r>
    <r>
      <rPr>
        <sz val="10"/>
        <color rgb="FF000000"/>
        <rFont val="Arial"/>
        <family val="2"/>
      </rPr>
      <t xml:space="preserve"> if the </t>
    </r>
    <r>
      <rPr>
        <b/>
        <sz val="10"/>
        <color rgb="FF000000"/>
        <rFont val="Arial"/>
        <family val="2"/>
      </rPr>
      <t xml:space="preserve">patient's GP Summary update exceeds 2MB in size. 
</t>
    </r>
    <r>
      <rPr>
        <sz val="10"/>
        <color rgb="FF000000"/>
        <rFont val="Arial"/>
        <family val="2"/>
      </rPr>
      <t xml:space="preserve">
The </t>
    </r>
    <r>
      <rPr>
        <b/>
        <sz val="10"/>
        <color rgb="FF000000"/>
        <rFont val="Arial"/>
        <family val="2"/>
      </rPr>
      <t>impact</t>
    </r>
    <r>
      <rPr>
        <sz val="10"/>
        <color rgb="FF000000"/>
        <rFont val="Arial"/>
        <family val="2"/>
      </rPr>
      <t xml:space="preserve"> is that there may be an issue with GP Summary and the supplier &amp; the NHS England are unaware of the situation.</t>
    </r>
  </si>
  <si>
    <t>The system has not correctly implemented requirements for General Messaging Requirements
[GPS.291 Monitoring Message Size &gt; GPS.114 Composition of XHTML Elements in GP Summaries]</t>
  </si>
  <si>
    <r>
      <rPr>
        <b/>
        <sz val="10"/>
        <color rgb="FF000000"/>
        <rFont val="Arial"/>
        <family val="2"/>
      </rPr>
      <t>a)</t>
    </r>
    <r>
      <rPr>
        <sz val="10"/>
        <color rgb="FF000000"/>
        <rFont val="Arial"/>
        <family val="2"/>
      </rPr>
      <t xml:space="preserve"> Provide evidence that an alert is generated for investigation by the suppliers if the patient's GP Summary update exceeds 2MB in size. 
</t>
    </r>
    <r>
      <rPr>
        <b/>
        <sz val="10"/>
        <color rgb="FF000000"/>
        <rFont val="Arial"/>
        <family val="2"/>
      </rPr>
      <t xml:space="preserve">b) </t>
    </r>
    <r>
      <rPr>
        <sz val="10"/>
        <color rgb="FF000000"/>
        <rFont val="Arial"/>
        <family val="2"/>
      </rPr>
      <t>Provide evidence that an alert is generated for investigation by the suppliers if the patient's GP Summary update exceeds 2MB in size is
1.</t>
    </r>
    <r>
      <rPr>
        <b/>
        <sz val="10"/>
        <color rgb="FF000000"/>
        <rFont val="Arial"/>
        <family val="2"/>
      </rPr>
      <t xml:space="preserve"> not sent to the dead email address
c)</t>
    </r>
    <r>
      <rPr>
        <sz val="10"/>
        <color rgb="FF000000"/>
        <rFont val="Arial"/>
        <family val="2"/>
      </rPr>
      <t xml:space="preserve"> There should be an agreement between the NME vs Itoc messaging and that evidence mail needs to be provided
</t>
    </r>
    <r>
      <rPr>
        <b/>
        <sz val="10"/>
        <color rgb="FF000000"/>
        <rFont val="Arial"/>
        <family val="2"/>
      </rPr>
      <t xml:space="preserve">
Test data:
</t>
    </r>
    <r>
      <rPr>
        <sz val="10"/>
        <color rgb="FF000000"/>
        <rFont val="Arial"/>
        <family val="2"/>
      </rPr>
      <t xml:space="preserve">Create SCR for a patient which is greater than 2 MB
</t>
    </r>
  </si>
  <si>
    <r>
      <rPr>
        <b/>
        <u/>
        <sz val="10"/>
        <color rgb="FF000000"/>
        <rFont val="Arial"/>
        <family val="2"/>
      </rPr>
      <t xml:space="preserve">Test data:
a, b, c)
</t>
    </r>
    <r>
      <rPr>
        <sz val="10"/>
        <color rgb="FF000000"/>
        <rFont val="Arial"/>
        <family val="2"/>
      </rPr>
      <t xml:space="preserve">1. System Admin with appropriate permissions
2. Patient's SCR file size = 2MB
3. Patient's SCR file size &gt; 2MB
4. Patient's SCR file size &lt; 2MB
</t>
    </r>
  </si>
  <si>
    <t>Acceptance is still in discussion
1. 10 Mb in size</t>
  </si>
  <si>
    <t>GPS.291 Monitoring Message Size</t>
  </si>
  <si>
    <t>GPS.114 Composition of XHTML Elements in GP Summaries</t>
  </si>
  <si>
    <t>GNRL-7</t>
  </si>
  <si>
    <t>NME-HSDID-177</t>
  </si>
  <si>
    <t>NME-SCR-180</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</si>
  <si>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 xml:space="preserve">NHS England may not </t>
    </r>
    <r>
      <rPr>
        <sz val="10"/>
        <color rgb="FF000000"/>
        <rFont val="Arial"/>
        <family val="2"/>
      </rPr>
      <t xml:space="preserve">be notified of </t>
    </r>
    <r>
      <rPr>
        <b/>
        <sz val="10"/>
        <color rgb="FF000000"/>
        <rFont val="Arial"/>
        <family val="2"/>
      </rPr>
      <t xml:space="preserve">any GP Summary updates </t>
    </r>
    <r>
      <rPr>
        <sz val="10"/>
        <color rgb="FF000000"/>
        <rFont val="Arial"/>
        <family val="2"/>
      </rPr>
      <t>that</t>
    </r>
    <r>
      <rPr>
        <b/>
        <sz val="10"/>
        <color rgb="FF000000"/>
        <rFont val="Arial"/>
        <family val="2"/>
      </rPr>
      <t xml:space="preserve"> exceed 2MB</t>
    </r>
    <r>
      <rPr>
        <sz val="10"/>
        <color rgb="FF000000"/>
        <rFont val="Arial"/>
        <family val="2"/>
      </rPr>
      <t xml:space="preserve"> with </t>
    </r>
    <r>
      <rPr>
        <b/>
        <sz val="10"/>
        <color rgb="FF000000"/>
        <rFont val="Arial"/>
        <family val="2"/>
      </rPr>
      <t xml:space="preserve">details of any associated issues.
</t>
    </r>
    <r>
      <rPr>
        <sz val="10"/>
        <color rgb="FF000000"/>
        <rFont val="Arial"/>
        <family val="2"/>
      </rPr>
      <t xml:space="preserve">
The </t>
    </r>
    <r>
      <rPr>
        <b/>
        <sz val="10"/>
        <color rgb="FF000000"/>
        <rFont val="Arial"/>
        <family val="2"/>
      </rPr>
      <t>impact</t>
    </r>
    <r>
      <rPr>
        <sz val="10"/>
        <color rgb="FF000000"/>
        <rFont val="Arial"/>
        <family val="2"/>
      </rPr>
      <t xml:space="preserve"> is that there is an </t>
    </r>
    <r>
      <rPr>
        <b/>
        <sz val="10"/>
        <color rgb="FF000000"/>
        <rFont val="Arial"/>
        <family val="2"/>
      </rPr>
      <t>issue</t>
    </r>
    <r>
      <rPr>
        <sz val="10"/>
        <color rgb="FF000000"/>
        <rFont val="Arial"/>
        <family val="2"/>
      </rPr>
      <t xml:space="preserve"> with the </t>
    </r>
    <r>
      <rPr>
        <b/>
        <sz val="10"/>
        <color rgb="FF000000"/>
        <rFont val="Arial"/>
        <family val="2"/>
      </rPr>
      <t xml:space="preserve">GP Summary </t>
    </r>
    <r>
      <rPr>
        <sz val="10"/>
        <color rgb="FF000000"/>
        <rFont val="Arial"/>
        <family val="2"/>
      </rPr>
      <t>such as the</t>
    </r>
    <r>
      <rPr>
        <b/>
        <sz val="10"/>
        <color rgb="FF000000"/>
        <rFont val="Arial"/>
        <family val="2"/>
      </rPr>
      <t xml:space="preserve"> source data</t>
    </r>
    <r>
      <rPr>
        <sz val="10"/>
        <color rgb="FF000000"/>
        <rFont val="Arial"/>
        <family val="2"/>
      </rPr>
      <t xml:space="preserve"> being</t>
    </r>
    <r>
      <rPr>
        <b/>
        <sz val="10"/>
        <color rgb="FF000000"/>
        <rFont val="Arial"/>
        <family val="2"/>
      </rPr>
      <t xml:space="preserve"> malformed or corrupt </t>
    </r>
    <r>
      <rPr>
        <sz val="10"/>
        <color rgb="FF000000"/>
        <rFont val="Arial"/>
        <family val="2"/>
      </rPr>
      <t xml:space="preserve">and </t>
    </r>
    <r>
      <rPr>
        <b/>
        <sz val="10"/>
        <color rgb="FF000000"/>
        <rFont val="Arial"/>
        <family val="2"/>
      </rPr>
      <t>NHS England is unaware</t>
    </r>
  </si>
  <si>
    <t>a) Provide evidence that NHS England is notified of any GP Summary updates that exceed 2MB with details of any associated issues.
Test Hints:
Suppliers to demonstrate that they have a business process promptly notify the NHS England</t>
  </si>
  <si>
    <r>
      <rPr>
        <b/>
        <u/>
        <sz val="10"/>
        <color rgb="FF000000"/>
        <rFont val="Arial"/>
        <family val="2"/>
      </rPr>
      <t xml:space="preserve">Test data:
</t>
    </r>
    <r>
      <rPr>
        <sz val="10"/>
        <color rgb="FF000000"/>
        <rFont val="Arial"/>
        <family val="2"/>
      </rPr>
      <t xml:space="preserve">1. System Admin with appropriate permissions
2. SCR = 2MB
3. SCR &gt; 2MB
4. SCR &lt; 2MB
</t>
    </r>
  </si>
  <si>
    <t>GNRL-8</t>
  </si>
  <si>
    <t>NME-HSDID-178</t>
  </si>
  <si>
    <t>NME-SCR-181</t>
  </si>
  <si>
    <r>
      <rPr>
        <sz val="10"/>
        <color rgb="FF000000"/>
        <rFont val="Arial"/>
        <family val="2"/>
      </rPr>
      <t xml:space="preserve">There is a </t>
    </r>
    <r>
      <rPr>
        <b/>
        <sz val="10"/>
        <color rgb="FF000000"/>
        <rFont val="Arial"/>
        <family val="2"/>
      </rPr>
      <t>risk</t>
    </r>
    <r>
      <rPr>
        <sz val="10"/>
        <color rgb="FF000000"/>
        <rFont val="Arial"/>
        <family val="2"/>
      </rPr>
      <t xml:space="preserve"> that an </t>
    </r>
    <r>
      <rPr>
        <b/>
        <sz val="10"/>
        <color rgb="FF000000"/>
        <rFont val="Arial"/>
        <family val="2"/>
      </rPr>
      <t>alert generated</t>
    </r>
    <r>
      <rPr>
        <sz val="10"/>
        <color rgb="FF000000"/>
        <rFont val="Arial"/>
        <family val="2"/>
      </rPr>
      <t xml:space="preserve"> on</t>
    </r>
    <r>
      <rPr>
        <b/>
        <sz val="10"/>
        <color rgb="FF000000"/>
        <rFont val="Arial"/>
        <family val="2"/>
      </rPr>
      <t xml:space="preserve"> exceeding the size</t>
    </r>
    <r>
      <rPr>
        <sz val="10"/>
        <color rgb="FF000000"/>
        <rFont val="Arial"/>
        <family val="2"/>
      </rPr>
      <t xml:space="preserve">(currently set at 2MB) of </t>
    </r>
    <r>
      <rPr>
        <b/>
        <sz val="10"/>
        <color rgb="FF000000"/>
        <rFont val="Arial"/>
        <family val="2"/>
      </rPr>
      <t xml:space="preserve">GP Summary Update may not be configurable
</t>
    </r>
    <r>
      <rPr>
        <sz val="10"/>
        <color rgb="FF000000"/>
        <rFont val="Arial"/>
        <family val="2"/>
      </rPr>
      <t xml:space="preserve">
The </t>
    </r>
    <r>
      <rPr>
        <b/>
        <sz val="10"/>
        <color rgb="FF000000"/>
        <rFont val="Arial"/>
        <family val="2"/>
      </rPr>
      <t>impact</t>
    </r>
    <r>
      <rPr>
        <sz val="10"/>
        <color rgb="FF000000"/>
        <rFont val="Arial"/>
        <family val="2"/>
      </rPr>
      <t xml:space="preserve"> is that the system always sends the </t>
    </r>
    <r>
      <rPr>
        <b/>
        <sz val="10"/>
        <color rgb="FF000000"/>
        <rFont val="Arial"/>
        <family val="2"/>
      </rPr>
      <t>alert</t>
    </r>
    <r>
      <rPr>
        <sz val="10"/>
        <color rgb="FF000000"/>
        <rFont val="Arial"/>
        <family val="2"/>
      </rPr>
      <t xml:space="preserve"> when the </t>
    </r>
    <r>
      <rPr>
        <b/>
        <sz val="10"/>
        <color rgb="FF000000"/>
        <rFont val="Arial"/>
        <family val="2"/>
      </rPr>
      <t>GP Summary update exceeds 2MB</t>
    </r>
  </si>
  <si>
    <r>
      <rPr>
        <b/>
        <sz val="10"/>
        <color rgb="FF000000"/>
        <rFont val="Arial"/>
        <family val="2"/>
      </rPr>
      <t xml:space="preserve">a) </t>
    </r>
    <r>
      <rPr>
        <sz val="10"/>
        <color rgb="FF000000"/>
        <rFont val="Arial"/>
        <family val="2"/>
      </rPr>
      <t>Provide evidence that the alert is configurable related to the GP Summary update exceeding 2MB in size. 
1. Less than 2 MB
2. Greater than 2 MB</t>
    </r>
  </si>
  <si>
    <t>GNRL-9</t>
  </si>
  <si>
    <t>NME-HSDID-179</t>
  </si>
  <si>
    <t>NME-SCR-182</t>
  </si>
  <si>
    <r>
      <rPr>
        <sz val="10"/>
        <color rgb="FF000000"/>
        <rFont val="Arial"/>
        <family val="2"/>
      </rPr>
      <t xml:space="preserve">There is a </t>
    </r>
    <r>
      <rPr>
        <b/>
        <sz val="10"/>
        <color rgb="FF000000"/>
        <rFont val="Arial"/>
        <family val="2"/>
      </rPr>
      <t>risk</t>
    </r>
    <r>
      <rPr>
        <sz val="10"/>
        <color rgb="FF000000"/>
        <rFont val="Arial"/>
        <family val="2"/>
      </rPr>
      <t xml:space="preserve"> that the SCR viewing </t>
    </r>
    <r>
      <rPr>
        <b/>
        <sz val="10"/>
        <color rgb="FF000000"/>
        <rFont val="Arial"/>
        <family val="2"/>
      </rPr>
      <t>switch</t>
    </r>
    <r>
      <rPr>
        <sz val="10"/>
        <color rgb="FF000000"/>
        <rFont val="Arial"/>
        <family val="2"/>
      </rPr>
      <t xml:space="preserve"> may be</t>
    </r>
    <r>
      <rPr>
        <b/>
        <sz val="10"/>
        <color rgb="FF000000"/>
        <rFont val="Arial"/>
        <family val="2"/>
      </rPr>
      <t xml:space="preserve"> set to OFF by default</t>
    </r>
    <r>
      <rPr>
        <sz val="10"/>
        <color rgb="FF000000"/>
        <rFont val="Arial"/>
        <family val="2"/>
      </rPr>
      <t xml:space="preserve"> when the </t>
    </r>
    <r>
      <rPr>
        <b/>
        <sz val="10"/>
        <color rgb="FF000000"/>
        <rFont val="Arial"/>
        <family val="2"/>
      </rPr>
      <t>SCR Viewing functionality</t>
    </r>
    <r>
      <rPr>
        <sz val="10"/>
        <color rgb="FF000000"/>
        <rFont val="Arial"/>
        <family val="2"/>
      </rPr>
      <t xml:space="preserve"> is made </t>
    </r>
    <r>
      <rPr>
        <b/>
        <sz val="10"/>
        <color rgb="FF000000"/>
        <rFont val="Arial"/>
        <family val="2"/>
      </rPr>
      <t xml:space="preserve">available to an organisation.
</t>
    </r>
    <r>
      <rPr>
        <sz val="10"/>
        <color rgb="FF000000"/>
        <rFont val="Arial"/>
        <family val="2"/>
      </rPr>
      <t xml:space="preserve">
The </t>
    </r>
    <r>
      <rPr>
        <b/>
        <sz val="10"/>
        <color rgb="FF000000"/>
        <rFont val="Arial"/>
        <family val="2"/>
      </rPr>
      <t>impact</t>
    </r>
    <r>
      <rPr>
        <sz val="10"/>
        <color rgb="FF000000"/>
        <rFont val="Arial"/>
        <family val="2"/>
      </rPr>
      <t xml:space="preserve"> is that the user will not be able to view the SCR of a non-GMS Patient and this could lead to inappropriate treatment or a delay to care. </t>
    </r>
  </si>
  <si>
    <t>The system has not correctly implemented the requirements for the SCR Viewing Switch
[SCR Viewing Requirements 5.1 - Non GMS Patients Only &gt; 2.2.1.	SCR Viewing Switch]</t>
  </si>
  <si>
    <r>
      <rPr>
        <b/>
        <sz val="10"/>
        <color rgb="FF000000"/>
        <rFont val="Arial"/>
        <family val="2"/>
      </rPr>
      <t xml:space="preserve">a) </t>
    </r>
    <r>
      <rPr>
        <sz val="10"/>
        <color rgb="FF000000"/>
        <rFont val="Arial"/>
        <family val="2"/>
      </rPr>
      <t xml:space="preserve">Demonstrate that the switch is set by default to “ON” when the SCR viewing functionality is made available within an organisation. 
</t>
    </r>
    <r>
      <rPr>
        <b/>
        <sz val="10"/>
        <color rgb="FF000000"/>
        <rFont val="Arial"/>
        <family val="2"/>
      </rPr>
      <t xml:space="preserve">b) </t>
    </r>
    <r>
      <rPr>
        <sz val="10"/>
        <color rgb="FF000000"/>
        <rFont val="Arial"/>
        <family val="2"/>
      </rPr>
      <t xml:space="preserve">Provide evidence that the end-user is able to view the SCR
</t>
    </r>
    <r>
      <rPr>
        <b/>
        <sz val="10"/>
        <color rgb="FF000000"/>
        <rFont val="Arial"/>
        <family val="2"/>
      </rPr>
      <t>c)</t>
    </r>
    <r>
      <rPr>
        <sz val="10"/>
        <color rgb="FF000000"/>
        <rFont val="Arial"/>
        <family val="2"/>
      </rPr>
      <t xml:space="preserve"> Provide evidence that only system administrators with appropriate permissions are able to change the SCR Viewing Switch to "ON" or "OFF" and an </t>
    </r>
    <r>
      <rPr>
        <b/>
        <sz val="10"/>
        <color rgb="FF000000"/>
        <rFont val="Arial"/>
        <family val="2"/>
      </rPr>
      <t xml:space="preserve">appropriate warning as given in the CPR.077 Req or in the SCR API error response document </t>
    </r>
    <r>
      <rPr>
        <sz val="10"/>
        <color rgb="FF000000"/>
        <rFont val="Arial"/>
        <family val="2"/>
      </rPr>
      <t xml:space="preserve">should be displayed.
</t>
    </r>
  </si>
  <si>
    <r>
      <rPr>
        <b/>
        <u/>
        <sz val="10"/>
        <color rgb="FF000000"/>
        <rFont val="Arial"/>
        <family val="2"/>
      </rPr>
      <t xml:space="preserve">Test data:
a, b)
</t>
    </r>
    <r>
      <rPr>
        <sz val="10"/>
        <color rgb="FF000000"/>
        <rFont val="Arial"/>
        <family val="2"/>
      </rPr>
      <t xml:space="preserve">1. System Admin with appropriate permissions
2. Multiple patients (with different SCR Consent preferences) who has SCR
c) System administrator without permissions
</t>
    </r>
  </si>
  <si>
    <t>2.2.1.	SCR Viewing Switch</t>
  </si>
  <si>
    <t>SCRView-1</t>
  </si>
  <si>
    <t>NME-HSDID-180</t>
  </si>
  <si>
    <t>NME-SCR-183</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</si>
  <si>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SCR Viewing Switch</t>
    </r>
    <r>
      <rPr>
        <sz val="10"/>
        <color rgb="FF000000"/>
        <rFont val="Arial"/>
        <family val="2"/>
      </rPr>
      <t xml:space="preserve"> </t>
    </r>
    <r>
      <rPr>
        <b/>
        <sz val="10"/>
        <color rgb="FF000000"/>
        <rFont val="Arial"/>
        <family val="2"/>
      </rPr>
      <t>may</t>
    </r>
    <r>
      <rPr>
        <sz val="10"/>
        <color rgb="FF000000"/>
        <rFont val="Arial"/>
        <family val="2"/>
      </rPr>
      <t xml:space="preserve"> be dependent on the</t>
    </r>
    <r>
      <rPr>
        <b/>
        <sz val="10"/>
        <color rgb="FF000000"/>
        <rFont val="Arial"/>
        <family val="2"/>
      </rPr>
      <t xml:space="preserve"> GP Summary sending Switch
</t>
    </r>
    <r>
      <rPr>
        <sz val="10"/>
        <color rgb="FF000000"/>
        <rFont val="Arial"/>
        <family val="2"/>
      </rPr>
      <t xml:space="preserve">
The </t>
    </r>
    <r>
      <rPr>
        <b/>
        <sz val="10"/>
        <color rgb="FF000000"/>
        <rFont val="Arial"/>
        <family val="2"/>
      </rPr>
      <t>impact</t>
    </r>
    <r>
      <rPr>
        <sz val="10"/>
        <color rgb="FF000000"/>
        <rFont val="Arial"/>
        <family val="2"/>
      </rPr>
      <t xml:space="preserve"> is that the system is </t>
    </r>
    <r>
      <rPr>
        <b/>
        <sz val="10"/>
        <color rgb="FF000000"/>
        <rFont val="Arial"/>
        <family val="2"/>
      </rPr>
      <t>malfunctioning</t>
    </r>
    <r>
      <rPr>
        <sz val="10"/>
        <color rgb="FF000000"/>
        <rFont val="Arial"/>
        <family val="2"/>
      </rPr>
      <t>.</t>
    </r>
  </si>
  <si>
    <t>The system has not correctly implemented the requirements for the SCR Viewing Switch
[SCR Viewing Requirements 5.1 - Non GMS Patients Only &gt; 2.2.1.	SCR Viewing Switch]</t>
  </si>
  <si>
    <r>
      <rPr>
        <b/>
        <sz val="10"/>
        <color rgb="FF000000"/>
        <rFont val="Arial"/>
        <family val="2"/>
      </rPr>
      <t xml:space="preserve">a) </t>
    </r>
    <r>
      <rPr>
        <sz val="10"/>
        <color rgb="FF000000"/>
        <rFont val="Arial"/>
        <family val="2"/>
      </rPr>
      <t xml:space="preserve">Demonstrate that SCR Viewing Switch is independent of the GP Summary Sending Switch
</t>
    </r>
    <r>
      <rPr>
        <b/>
        <sz val="10"/>
        <color rgb="FF000000"/>
        <rFont val="Arial"/>
        <family val="2"/>
      </rPr>
      <t>Test Scenarios:
1</t>
    </r>
    <r>
      <rPr>
        <sz val="10"/>
        <color rgb="FF000000"/>
        <rFont val="Arial"/>
        <family val="2"/>
      </rPr>
      <t xml:space="preserve">. SCR Viewing Switch set to ON and GP Summary Sending Switch is set to OFF, then check that 
a. viewing SCR of a Non-GMS Patient is functioning 
b. SCR sending to GP Summary update should not be working.
</t>
    </r>
    <r>
      <rPr>
        <b/>
        <sz val="10"/>
        <color rgb="FF000000"/>
        <rFont val="Arial"/>
        <family val="2"/>
      </rPr>
      <t xml:space="preserve">
2.</t>
    </r>
    <r>
      <rPr>
        <sz val="10"/>
        <color rgb="FF000000"/>
        <rFont val="Arial"/>
        <family val="2"/>
      </rPr>
      <t xml:space="preserve"> SCR Viewing Switch set to OFF and GP Summary Sending Switch is set to ON, then check that 
a. viewing SCR of a Non-GMS Patient should not be functioning 
b. SCR sending to GP Summary update should be working.</t>
    </r>
  </si>
  <si>
    <r>
      <rPr>
        <b/>
        <u/>
        <sz val="10"/>
        <color rgb="FF000000"/>
        <rFont val="Arial"/>
        <family val="2"/>
      </rPr>
      <t xml:space="preserve">Test data:
a)
</t>
    </r>
    <r>
      <rPr>
        <sz val="10"/>
        <color rgb="FF000000"/>
        <rFont val="Arial"/>
        <family val="2"/>
      </rPr>
      <t xml:space="preserve">1. System Admin with appropriate permissions
2. Multiple patients (with different SCR Consent preferences) who has SCR
</t>
    </r>
    <r>
      <rPr>
        <b/>
        <u/>
        <sz val="10"/>
        <color rgb="FF000000"/>
        <rFont val="Arial"/>
        <family val="2"/>
      </rPr>
      <t xml:space="preserve">
</t>
    </r>
    <r>
      <rPr>
        <b/>
        <sz val="10"/>
        <color rgb="FF000000"/>
        <rFont val="Arial"/>
        <family val="2"/>
      </rPr>
      <t xml:space="preserve">1. 
</t>
    </r>
    <r>
      <rPr>
        <sz val="10"/>
        <color rgb="FF000000"/>
        <rFont val="Arial"/>
        <family val="2"/>
      </rPr>
      <t xml:space="preserve">SCR Viewing Switch set to ON
GP Summary Sending Switch is set to OFF
</t>
    </r>
    <r>
      <rPr>
        <b/>
        <u/>
        <sz val="10"/>
        <color rgb="FF000000"/>
        <rFont val="Arial"/>
        <family val="2"/>
      </rPr>
      <t xml:space="preserve">
</t>
    </r>
    <r>
      <rPr>
        <b/>
        <sz val="10"/>
        <color rgb="FF000000"/>
        <rFont val="Arial"/>
        <family val="2"/>
      </rPr>
      <t xml:space="preserve">2. 
</t>
    </r>
    <r>
      <rPr>
        <sz val="10"/>
        <color rgb="FF000000"/>
        <rFont val="Arial"/>
        <family val="2"/>
      </rPr>
      <t>SCR Viewing Switch set to OFF
GP Summary Sending Switch is set to ON</t>
    </r>
  </si>
  <si>
    <t>SCRView-2</t>
  </si>
  <si>
    <t>NME-HSDID-181</t>
  </si>
  <si>
    <t>NME-SCR-184</t>
  </si>
  <si>
    <t>Pre-conditions to SCR Access</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</si>
  <si>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SCR</t>
    </r>
    <r>
      <rPr>
        <sz val="10"/>
        <color rgb="FF000000"/>
        <rFont val="Arial"/>
        <family val="2"/>
      </rPr>
      <t xml:space="preserve"> could be</t>
    </r>
    <r>
      <rPr>
        <b/>
        <sz val="10"/>
        <color rgb="FF000000"/>
        <rFont val="Arial"/>
        <family val="2"/>
      </rPr>
      <t xml:space="preserve"> accessed</t>
    </r>
    <r>
      <rPr>
        <sz val="10"/>
        <color rgb="FF000000"/>
        <rFont val="Arial"/>
        <family val="2"/>
      </rPr>
      <t xml:space="preserve"> by a </t>
    </r>
    <r>
      <rPr>
        <b/>
        <sz val="10"/>
        <color rgb="FF000000"/>
        <rFont val="Arial"/>
        <family val="2"/>
      </rPr>
      <t xml:space="preserve">care professional who may not be spine smartcard (or equivalent) authenticated. 
</t>
    </r>
    <r>
      <rPr>
        <sz val="10"/>
        <color rgb="FF000000"/>
        <rFont val="Arial"/>
        <family val="2"/>
      </rPr>
      <t xml:space="preserve">
The </t>
    </r>
    <r>
      <rPr>
        <b/>
        <sz val="10"/>
        <color rgb="FF000000"/>
        <rFont val="Arial"/>
        <family val="2"/>
      </rPr>
      <t>impact</t>
    </r>
    <r>
      <rPr>
        <sz val="10"/>
        <color rgb="FF000000"/>
        <rFont val="Arial"/>
        <family val="2"/>
      </rPr>
      <t xml:space="preserve"> is that sensitive identifiable patient data is available for non-authenticated/authorised individuals.</t>
    </r>
  </si>
  <si>
    <t>The system has not correctly implemented the requirements for the Pre-conditions to accessing a patient’s SCR
[SCR Viewing Requirements 5.1 - Non GMS Patients Only &gt; 2.2.2.	Pre-conditions to accessing a patient’s SCR]</t>
  </si>
  <si>
    <t xml:space="preserve">a) Vulnerability test: 
Backdoor access should be restricted. 
a. URL Access by the Public should be restricted
b. Try to view a Non-GMS patient's SCR without a Smart card which should not be happening without CIS2 Authenticated
c. Provide evidence for each of the 5 scenarios.
b) Demonstrate that SCR cannot be accessed by a care professional who may not be spine smartcard (or equivalent) authenticated. 
Before allowing a Care Professional to access a selected patient’s SCR, the SCR Viewing System ensures that the Care Professional is authenticated using one of 4 categories of authentication methods which is according to the national RA policy:
1. Physical Smartcard which is supplied by the authorised supplier(s) of cards to NHS England and is similar to chip and PIN bank cards.
2. Virtual Smartcard which is a solution that provides access functionality, but the card itself may be stored on a device, approved for use by NHS England and/or its partners.
3. Authorised Device which is an alternative to smartcards. The device must be approved by FIDO 2 Consortium that provides Assured Level 3 Authentication.
4. iPad device must authenticate using the NHS England created authentication app which follows the FIDO patterns of cryptographic exchange.
5. Has selected a Spine User Role Profile (URP) that allows access to the selected patient’s SCR
</t>
  </si>
  <si>
    <r>
      <rPr>
        <b/>
        <u/>
        <sz val="10"/>
        <color rgb="FF000000"/>
        <rFont val="Arial"/>
        <family val="2"/>
      </rPr>
      <t xml:space="preserve">Test data:
a)
</t>
    </r>
    <r>
      <rPr>
        <sz val="10"/>
        <color rgb="FF000000"/>
        <rFont val="Arial"/>
        <family val="2"/>
      </rPr>
      <t xml:space="preserve">1. System Admin with appropriate permissions
2.  Non-GMS patient's SCR
</t>
    </r>
    <r>
      <rPr>
        <b/>
        <u/>
        <sz val="10"/>
        <color rgb="FF000000"/>
        <rFont val="Arial"/>
        <family val="2"/>
      </rPr>
      <t xml:space="preserve">
</t>
    </r>
    <r>
      <rPr>
        <b/>
        <sz val="10"/>
        <color rgb="FF000000"/>
        <rFont val="Arial"/>
        <family val="2"/>
      </rPr>
      <t xml:space="preserve">b)
</t>
    </r>
    <r>
      <rPr>
        <sz val="10"/>
        <color rgb="FF000000"/>
        <rFont val="Arial"/>
        <family val="2"/>
      </rPr>
      <t>1. care professional who may not be spine smartcard authenticated</t>
    </r>
  </si>
  <si>
    <t>2.2.2.	Pre-conditions to accessing a patient’s SCR</t>
  </si>
  <si>
    <t>SCRView-3</t>
  </si>
  <si>
    <t>NME-HSDID-182</t>
  </si>
  <si>
    <t>NME-SCR-185</t>
  </si>
  <si>
    <r>
      <rPr>
        <sz val="10"/>
        <color rgb="FF000000"/>
        <rFont val="Arial"/>
        <family val="2"/>
      </rPr>
      <t xml:space="preserve">There is a </t>
    </r>
    <r>
      <rPr>
        <b/>
        <sz val="10"/>
        <color rgb="FF000000"/>
        <rFont val="Arial"/>
        <family val="2"/>
      </rPr>
      <t>risk that the</t>
    </r>
    <r>
      <rPr>
        <sz val="10"/>
        <color rgb="FF000000"/>
        <rFont val="Arial"/>
        <family val="2"/>
      </rPr>
      <t xml:space="preserve"> SCR viewing system might</t>
    </r>
    <r>
      <rPr>
        <b/>
        <sz val="10"/>
        <color rgb="FF000000"/>
        <rFont val="Arial"/>
        <family val="2"/>
      </rPr>
      <t xml:space="preserve"> not verify the patient's identity</t>
    </r>
    <r>
      <rPr>
        <sz val="10"/>
        <color rgb="FF000000"/>
        <rFont val="Arial"/>
        <family val="2"/>
      </rPr>
      <t xml:space="preserve"> against the Personal</t>
    </r>
    <r>
      <rPr>
        <b/>
        <sz val="10"/>
        <color rgb="FF000000"/>
        <rFont val="Arial"/>
        <family val="2"/>
      </rPr>
      <t xml:space="preserve"> Demographic service(PDS) before </t>
    </r>
    <r>
      <rPr>
        <sz val="10"/>
        <color rgb="FF000000"/>
        <rFont val="Arial"/>
        <family val="2"/>
      </rPr>
      <t xml:space="preserve">pulling the SCR to be viewed
The </t>
    </r>
    <r>
      <rPr>
        <b/>
        <sz val="10"/>
        <color rgb="FF000000"/>
        <rFont val="Arial"/>
        <family val="2"/>
      </rPr>
      <t>impact</t>
    </r>
    <r>
      <rPr>
        <sz val="10"/>
        <color rgb="FF000000"/>
        <rFont val="Arial"/>
        <family val="2"/>
      </rPr>
      <t xml:space="preserve"> is that the wrong/incorrect patient's SCR is viewed and adversely affecting the patient care</t>
    </r>
  </si>
  <si>
    <t>The system has not correctly implemented the requirements for the SCR Permissions to View
[SCR Viewing Requirements 5.1 - Non GMS Patients Only &gt; 2.2.2.	Pre-conditions to accessing a patient’s SCR]</t>
  </si>
  <si>
    <r>
      <rPr>
        <b/>
        <sz val="10"/>
        <color rgb="FF000000"/>
        <rFont val="Arial"/>
        <family val="2"/>
      </rPr>
      <t xml:space="preserve">a) </t>
    </r>
    <r>
      <rPr>
        <sz val="10"/>
        <color rgb="FF000000"/>
        <rFont val="Arial"/>
        <family val="2"/>
      </rPr>
      <t>Demonstrate that the patient's identity is verified against the SDS before the SCR is viewed</t>
    </r>
  </si>
  <si>
    <r>
      <rPr>
        <b/>
        <u/>
        <sz val="10"/>
        <color rgb="FF000000"/>
        <rFont val="Arial"/>
        <family val="2"/>
      </rPr>
      <t xml:space="preserve">Test data:
</t>
    </r>
    <r>
      <rPr>
        <sz val="10"/>
        <color rgb="FF000000"/>
        <rFont val="Arial"/>
        <family val="2"/>
      </rPr>
      <t>1. System Admin with appropriate permissions
2.  Patient SCR with maximum information loaded</t>
    </r>
  </si>
  <si>
    <t xml:space="preserve">Add if condition is missing here
TA: Not sure what I could add to this. Looks like a straightforward requirement. Could you check with SCR Team if there is a question on the requirement please?
</t>
  </si>
  <si>
    <t>SCRView-4</t>
  </si>
  <si>
    <t>NME-HSDID-183</t>
  </si>
  <si>
    <t>NME-SCR-186</t>
  </si>
  <si>
    <r>
      <rPr>
        <sz val="10"/>
        <color rgb="FF000000"/>
        <rFont val="Arial"/>
        <family val="2"/>
      </rPr>
      <t xml:space="preserve">There is a </t>
    </r>
    <r>
      <rPr>
        <b/>
        <sz val="10"/>
        <color rgb="FF000000"/>
        <rFont val="Arial"/>
        <family val="2"/>
      </rPr>
      <t>risk</t>
    </r>
    <r>
      <rPr>
        <sz val="10"/>
        <color rgb="FF000000"/>
        <rFont val="Arial"/>
        <family val="2"/>
      </rPr>
      <t xml:space="preserve"> that a </t>
    </r>
    <r>
      <rPr>
        <b/>
        <sz val="10"/>
        <color rgb="FF000000"/>
        <rFont val="Arial"/>
        <family val="2"/>
      </rPr>
      <t>user without appropriate RBAC Role/Permission</t>
    </r>
    <r>
      <rPr>
        <sz val="10"/>
        <color rgb="FF000000"/>
        <rFont val="Arial"/>
        <family val="2"/>
      </rPr>
      <t xml:space="preserve"> is able to </t>
    </r>
    <r>
      <rPr>
        <b/>
        <sz val="10"/>
        <color rgb="FF000000"/>
        <rFont val="Arial"/>
        <family val="2"/>
      </rPr>
      <t>view</t>
    </r>
    <r>
      <rPr>
        <sz val="10"/>
        <color rgb="FF000000"/>
        <rFont val="Arial"/>
        <family val="2"/>
      </rPr>
      <t xml:space="preserve"> the </t>
    </r>
    <r>
      <rPr>
        <b/>
        <sz val="10"/>
        <color rgb="FF000000"/>
        <rFont val="Arial"/>
        <family val="2"/>
      </rPr>
      <t xml:space="preserve">SCR
</t>
    </r>
    <r>
      <rPr>
        <sz val="10"/>
        <color rgb="FF000000"/>
        <rFont val="Arial"/>
        <family val="2"/>
      </rPr>
      <t xml:space="preserve">
The </t>
    </r>
    <r>
      <rPr>
        <b/>
        <sz val="10"/>
        <color rgb="FF000000"/>
        <rFont val="Arial"/>
        <family val="2"/>
      </rPr>
      <t>impact</t>
    </r>
    <r>
      <rPr>
        <sz val="10"/>
        <color rgb="FF000000"/>
        <rFont val="Arial"/>
        <family val="2"/>
      </rPr>
      <t xml:space="preserve"> is that sensitive identifiable patient data is available for authenticated/authorised individuals with not having the right level of access.</t>
    </r>
  </si>
  <si>
    <r>
      <rPr>
        <b/>
        <sz val="10"/>
        <color rgb="FF000000"/>
        <rFont val="Arial"/>
        <family val="2"/>
      </rPr>
      <t>a)</t>
    </r>
    <r>
      <rPr>
        <sz val="10"/>
        <color rgb="FF000000"/>
        <rFont val="Arial"/>
        <family val="2"/>
      </rPr>
      <t xml:space="preserve"> Demonstrate that the smart card user without the correct RBAC Role should not be able to view the SCR
</t>
    </r>
    <r>
      <rPr>
        <b/>
        <sz val="10"/>
        <color rgb="FF000000"/>
        <rFont val="Arial"/>
        <family val="2"/>
      </rPr>
      <t>b)</t>
    </r>
    <r>
      <rPr>
        <sz val="10"/>
        <color rgb="FF000000"/>
        <rFont val="Arial"/>
        <family val="2"/>
      </rPr>
      <t xml:space="preserve"> Provide evidence of various users with  appropriate different RBAC Role/Permission is able to view the SCR(Kindly share evidence of different RBAC Roles/Permissions)</t>
    </r>
  </si>
  <si>
    <r>
      <rPr>
        <b/>
        <u/>
        <sz val="10"/>
        <color rgb="FF000000"/>
        <rFont val="Arial"/>
        <family val="2"/>
      </rPr>
      <t xml:space="preserve">Test data:
</t>
    </r>
    <r>
      <rPr>
        <b/>
        <sz val="10"/>
        <color rgb="FF000000"/>
        <rFont val="Arial"/>
        <family val="2"/>
      </rPr>
      <t xml:space="preserve">a)
</t>
    </r>
    <r>
      <rPr>
        <sz val="10"/>
        <color rgb="FF000000"/>
        <rFont val="Arial"/>
        <family val="2"/>
      </rPr>
      <t xml:space="preserve">1. Smart card user without the correct RBAC Role
2. Patient SCR with maximum information loaded
</t>
    </r>
    <r>
      <rPr>
        <b/>
        <sz val="10"/>
        <color rgb="FF000000"/>
        <rFont val="Arial"/>
        <family val="2"/>
      </rPr>
      <t xml:space="preserve">b)
</t>
    </r>
    <r>
      <rPr>
        <sz val="10"/>
        <color rgb="FF000000"/>
        <rFont val="Arial"/>
        <family val="2"/>
      </rPr>
      <t xml:space="preserve">1. </t>
    </r>
    <r>
      <rPr>
        <b/>
        <sz val="10"/>
        <color rgb="FF000000"/>
        <rFont val="Arial"/>
        <family val="2"/>
      </rPr>
      <t>Different</t>
    </r>
    <r>
      <rPr>
        <sz val="10"/>
        <color rgb="FF000000"/>
        <rFont val="Arial"/>
        <family val="2"/>
      </rPr>
      <t xml:space="preserve"> Smart card users with the correct RBAC Role
2. Patient SCR with maximum information loaded</t>
    </r>
  </si>
  <si>
    <t>SCRView-5</t>
  </si>
  <si>
    <t>NME-HSDID-184</t>
  </si>
  <si>
    <t>NME-SCR-187</t>
  </si>
  <si>
    <r>
      <rPr>
        <sz val="10"/>
        <color rgb="FF000000"/>
        <rFont val="Arial"/>
        <family val="2"/>
      </rPr>
      <t xml:space="preserve">There is a </t>
    </r>
    <r>
      <rPr>
        <b/>
        <sz val="10"/>
        <color rgb="FF000000"/>
        <rFont val="Arial"/>
        <family val="2"/>
      </rPr>
      <t>risk</t>
    </r>
    <r>
      <rPr>
        <sz val="10"/>
        <color rgb="FF000000"/>
        <rFont val="Arial"/>
        <family val="2"/>
      </rPr>
      <t xml:space="preserve"> that the</t>
    </r>
    <r>
      <rPr>
        <b/>
        <sz val="10"/>
        <color rgb="FF000000"/>
        <rFont val="Arial"/>
        <family val="2"/>
      </rPr>
      <t xml:space="preserve"> user with an appropriate RBAC Role </t>
    </r>
    <r>
      <rPr>
        <sz val="10"/>
        <color rgb="FF000000"/>
        <rFont val="Arial"/>
        <family val="2"/>
      </rPr>
      <t xml:space="preserve">is </t>
    </r>
    <r>
      <rPr>
        <b/>
        <sz val="10"/>
        <color rgb="FF000000"/>
        <rFont val="Arial"/>
        <family val="2"/>
      </rPr>
      <t>unable</t>
    </r>
    <r>
      <rPr>
        <sz val="10"/>
        <color rgb="FF000000"/>
        <rFont val="Arial"/>
        <family val="2"/>
      </rPr>
      <t xml:space="preserve"> to </t>
    </r>
    <r>
      <rPr>
        <b/>
        <sz val="10"/>
        <color rgb="FF000000"/>
        <rFont val="Arial"/>
        <family val="2"/>
      </rPr>
      <t xml:space="preserve">access the SCR by selecting the 'emergency access' option
</t>
    </r>
    <r>
      <rPr>
        <sz val="10"/>
        <color rgb="FF000000"/>
        <rFont val="Arial"/>
        <family val="2"/>
      </rPr>
      <t xml:space="preserve">
The </t>
    </r>
    <r>
      <rPr>
        <b/>
        <sz val="10"/>
        <color rgb="FF000000"/>
        <rFont val="Arial"/>
        <family val="2"/>
      </rPr>
      <t>impact</t>
    </r>
    <r>
      <rPr>
        <sz val="10"/>
        <color rgb="FF000000"/>
        <rFont val="Arial"/>
        <family val="2"/>
      </rPr>
      <t xml:space="preserve"> is that the 'emergency access' option is not working.</t>
    </r>
  </si>
  <si>
    <r>
      <rPr>
        <b/>
        <sz val="10"/>
        <color rgb="FF000000"/>
        <rFont val="Arial"/>
        <family val="2"/>
      </rPr>
      <t xml:space="preserve">a) </t>
    </r>
    <r>
      <rPr>
        <sz val="10"/>
        <color rgb="FF000000"/>
        <rFont val="Arial"/>
        <family val="2"/>
      </rPr>
      <t xml:space="preserve">Demonstrate that a user with an appropriate RBAC Role is able to access the SCR by selecting the 'emergency access' option
</t>
    </r>
  </si>
  <si>
    <r>
      <rPr>
        <b/>
        <u/>
        <sz val="10"/>
        <color rgb="FF000000"/>
        <rFont val="Arial"/>
        <family val="2"/>
      </rPr>
      <t xml:space="preserve">Test data:
</t>
    </r>
    <r>
      <rPr>
        <sz val="10"/>
        <color rgb="FF000000"/>
        <rFont val="Arial"/>
        <family val="2"/>
      </rPr>
      <t xml:space="preserve">
1. </t>
    </r>
    <r>
      <rPr>
        <b/>
        <sz val="10"/>
        <color rgb="FF000000"/>
        <rFont val="Arial"/>
        <family val="2"/>
      </rPr>
      <t>Different</t>
    </r>
    <r>
      <rPr>
        <sz val="10"/>
        <color rgb="FF000000"/>
        <rFont val="Arial"/>
        <family val="2"/>
      </rPr>
      <t xml:space="preserve"> Smart card users with the correct RBAC Role
2. Patient SCR with maximum information loaded</t>
    </r>
  </si>
  <si>
    <t>SCRView-6</t>
  </si>
  <si>
    <t>NME-HSDID-185</t>
  </si>
  <si>
    <t>NME-SCR-188</t>
  </si>
  <si>
    <r>
      <rPr>
        <sz val="10"/>
        <color rgb="FF000000"/>
        <rFont val="Arial"/>
        <family val="2"/>
      </rPr>
      <t xml:space="preserve">There is a </t>
    </r>
    <r>
      <rPr>
        <b/>
        <sz val="10"/>
        <color rgb="FF000000"/>
        <rFont val="Arial"/>
        <family val="2"/>
      </rPr>
      <t>risk</t>
    </r>
    <r>
      <rPr>
        <sz val="10"/>
        <color rgb="FF000000"/>
        <rFont val="Arial"/>
        <family val="2"/>
      </rPr>
      <t xml:space="preserve"> that the SCR Viewing System</t>
    </r>
    <r>
      <rPr>
        <b/>
        <sz val="10"/>
        <color rgb="FF000000"/>
        <rFont val="Arial"/>
        <family val="2"/>
      </rPr>
      <t xml:space="preserve"> may allow the Care Professional </t>
    </r>
    <r>
      <rPr>
        <sz val="10"/>
        <color rgb="FF000000"/>
        <rFont val="Arial"/>
        <family val="2"/>
      </rPr>
      <t xml:space="preserve">for the </t>
    </r>
    <r>
      <rPr>
        <b/>
        <sz val="10"/>
        <color rgb="FF000000"/>
        <rFont val="Arial"/>
        <family val="2"/>
      </rPr>
      <t>emergency access</t>
    </r>
    <r>
      <rPr>
        <sz val="10"/>
        <color rgb="FF000000"/>
        <rFont val="Arial"/>
        <family val="2"/>
      </rPr>
      <t xml:space="preserve"> </t>
    </r>
    <r>
      <rPr>
        <b/>
        <sz val="10"/>
        <color rgb="FF000000"/>
        <rFont val="Arial"/>
        <family val="2"/>
      </rPr>
      <t>without</t>
    </r>
    <r>
      <rPr>
        <sz val="10"/>
        <color rgb="FF000000"/>
        <rFont val="Arial"/>
        <family val="2"/>
      </rPr>
      <t xml:space="preserve"> providing</t>
    </r>
    <r>
      <rPr>
        <b/>
        <sz val="10"/>
        <color rgb="FF000000"/>
        <rFont val="Arial"/>
        <family val="2"/>
      </rPr>
      <t xml:space="preserve"> a reason. prior to allowing access to the SCR
</t>
    </r>
    <r>
      <rPr>
        <sz val="10"/>
        <color rgb="FF000000"/>
        <rFont val="Arial"/>
        <family val="2"/>
      </rPr>
      <t xml:space="preserve">
The </t>
    </r>
    <r>
      <rPr>
        <b/>
        <sz val="10"/>
        <color rgb="FF000000"/>
        <rFont val="Arial"/>
        <family val="2"/>
      </rPr>
      <t>impact</t>
    </r>
    <r>
      <rPr>
        <sz val="10"/>
        <color rgb="FF000000"/>
        <rFont val="Arial"/>
        <family val="2"/>
      </rPr>
      <t xml:space="preserve"> is that the audit information is missing and Privacy Officer is unaware of the reason for accessing the SCR</t>
    </r>
  </si>
  <si>
    <r>
      <rPr>
        <b/>
        <sz val="10"/>
        <color rgb="FF000000"/>
        <rFont val="Arial"/>
        <family val="2"/>
      </rPr>
      <t xml:space="preserve">a) </t>
    </r>
    <r>
      <rPr>
        <sz val="10"/>
        <color rgb="FF000000"/>
        <rFont val="Arial"/>
        <family val="2"/>
      </rPr>
      <t xml:space="preserve">Demonstrate that SCR Viewing System does not allow the Care Professional for the emergency access without providing a reason, prior to allowing access to the SCR
</t>
    </r>
    <r>
      <rPr>
        <b/>
        <sz val="10"/>
        <color rgb="FF000000"/>
        <rFont val="Arial"/>
        <family val="2"/>
      </rPr>
      <t xml:space="preserve">
</t>
    </r>
  </si>
  <si>
    <r>
      <rPr>
        <b/>
        <u/>
        <sz val="10"/>
        <color rgb="FF000000"/>
        <rFont val="Arial"/>
        <family val="2"/>
      </rPr>
      <t xml:space="preserve">Test data:
</t>
    </r>
    <r>
      <rPr>
        <sz val="10"/>
        <color rgb="FF000000"/>
        <rFont val="Arial"/>
        <family val="2"/>
      </rPr>
      <t xml:space="preserve">
1. Smart card user with the correct RBAC Role
2. Patient SCR with maximum information loaded
3. Provide the data to be entered for boundary value analysis for the Reason field or include some special characters</t>
    </r>
  </si>
  <si>
    <t>SCRView-6.1</t>
  </si>
  <si>
    <t>NME-HSDID-186</t>
  </si>
  <si>
    <t>SCR Permission to View</t>
  </si>
  <si>
    <r>
      <rPr>
        <sz val="10"/>
        <color rgb="FF000000"/>
        <rFont val="Arial"/>
        <family val="2"/>
      </rPr>
      <t xml:space="preserve">There is a </t>
    </r>
    <r>
      <rPr>
        <b/>
        <sz val="10"/>
        <color rgb="FF000000"/>
        <rFont val="Arial"/>
        <family val="2"/>
      </rPr>
      <t>risk</t>
    </r>
    <r>
      <rPr>
        <sz val="10"/>
        <color rgb="FF000000"/>
        <rFont val="Arial"/>
        <family val="2"/>
      </rPr>
      <t xml:space="preserve"> that the SCR Viewing System may allow viewing the patient's SCR during '</t>
    </r>
    <r>
      <rPr>
        <b/>
        <sz val="10"/>
        <color rgb="FF000000"/>
        <rFont val="Arial"/>
        <family val="2"/>
      </rPr>
      <t>emergency access</t>
    </r>
    <r>
      <rPr>
        <sz val="10"/>
        <color rgb="FF000000"/>
        <rFont val="Arial"/>
        <family val="2"/>
      </rPr>
      <t xml:space="preserve">' for longer than the duration of the
(1) </t>
    </r>
    <r>
      <rPr>
        <b/>
        <sz val="10"/>
        <color rgb="FF000000"/>
        <rFont val="Arial"/>
        <family val="2"/>
      </rPr>
      <t>current view</t>
    </r>
    <r>
      <rPr>
        <sz val="10"/>
        <color rgb="FF000000"/>
        <rFont val="Arial"/>
        <family val="2"/>
      </rPr>
      <t xml:space="preserve">(After leaving the SCR and it cannot be viewed again without going through 'permission to view') </t>
    </r>
    <r>
      <rPr>
        <b/>
        <sz val="10"/>
        <color rgb="FF000000"/>
        <rFont val="Arial"/>
        <family val="2"/>
      </rPr>
      <t xml:space="preserve">or
</t>
    </r>
    <r>
      <rPr>
        <sz val="10"/>
        <color rgb="FF000000"/>
        <rFont val="Arial"/>
        <family val="2"/>
      </rPr>
      <t xml:space="preserve">(2) current </t>
    </r>
    <r>
      <rPr>
        <b/>
        <sz val="10"/>
        <color rgb="FF000000"/>
        <rFont val="Arial"/>
        <family val="2"/>
      </rPr>
      <t>CIS2 Authenticated session</t>
    </r>
    <r>
      <rPr>
        <sz val="10"/>
        <color rgb="FF000000"/>
        <rFont val="Arial"/>
        <family val="2"/>
      </rPr>
      <t xml:space="preserve">(after leaving the SCR and it can be viewed again without going through 'permission to view' but only until the end of the current session)
The </t>
    </r>
    <r>
      <rPr>
        <b/>
        <sz val="10"/>
        <color rgb="FF000000"/>
        <rFont val="Arial"/>
        <family val="2"/>
      </rPr>
      <t>impact</t>
    </r>
    <r>
      <rPr>
        <sz val="10"/>
        <color rgb="FF000000"/>
        <rFont val="Arial"/>
        <family val="2"/>
      </rPr>
      <t xml:space="preserve"> is that the patient's SCR is accessible for longer than it should be and non-authorised individuals may have access to SCR</t>
    </r>
  </si>
  <si>
    <t>The system has not correctly implemented the requirements for the Pre-conditions to accessing a patient’s SCR
[SCR Viewing Requirements Refactored for SCR FHIR API v5.1 &gt; MSCA-SCR-17: Duration of Permission to View ]</t>
  </si>
  <si>
    <r>
      <rPr>
        <b/>
        <sz val="10"/>
        <color rgb="FF000000"/>
        <rFont val="Arial"/>
        <family val="2"/>
      </rPr>
      <t xml:space="preserve">Pre-requisite:
</t>
    </r>
    <r>
      <rPr>
        <sz val="10"/>
        <color rgb="FF000000"/>
        <rFont val="Arial"/>
        <family val="2"/>
      </rPr>
      <t>Check if Supplier implemented which of the 2 scenarios and request them to provide evidence.
1.
a). Demonstrate that the SCR Viewing System allows the user to access the patient's SCR for the current user CIS2 Authenticated session(Check Supplier Implementation) when viewing the SCR for 'emergency access'
or
b). Demonstrate that the SCR Viewing System allows the user to access the patient's SCR for the duration of the current view (Check Supplier Implementation) when viewing the SCR for 'emergency access'
3.  Demonstrate that the SCR Viewing System does not allow the user to access the patient's SCR when the current user CIS2 Authenticated session(Check Supplier Implementation) is expired to view the SCR for 'emergency access'
4. Validate the CIS2 Authentications are valid for selected Spine User Role Profile (URP) that allows access to the selected patient’s SCR by any of the following,
  a. Physical Smartcard
  b. Virtual Smartcard  (Same as Incumbents - this only could be validated)   
  c. Authorised Device
  d. iPad device
Note: this list could be extendable. Validate all the ways of Authentication implemented by NME</t>
    </r>
  </si>
  <si>
    <r>
      <rPr>
        <b/>
        <u/>
        <sz val="10"/>
        <color rgb="FF000000"/>
        <rFont val="Arial"/>
        <family val="2"/>
      </rPr>
      <t xml:space="preserve">Test data:
</t>
    </r>
    <r>
      <rPr>
        <sz val="10"/>
        <color rgb="FF000000"/>
        <rFont val="Arial"/>
        <family val="2"/>
      </rPr>
      <t xml:space="preserve">
1. Smart card user with the correct RBAC Role
2. Patient SCR with maximum information loaded</t>
    </r>
  </si>
  <si>
    <t>NME-HSDID-187</t>
  </si>
  <si>
    <t>NME-SCR-190</t>
  </si>
  <si>
    <r>
      <rPr>
        <sz val="10"/>
        <color rgb="FF000000"/>
        <rFont val="Arial"/>
        <family val="2"/>
      </rPr>
      <t xml:space="preserve">There is a </t>
    </r>
    <r>
      <rPr>
        <b/>
        <sz val="10"/>
        <color rgb="FF000000"/>
        <rFont val="Arial"/>
        <family val="2"/>
      </rPr>
      <t>risk</t>
    </r>
    <r>
      <rPr>
        <sz val="10"/>
        <color rgb="FF000000"/>
        <rFont val="Arial"/>
        <family val="2"/>
      </rPr>
      <t xml:space="preserve"> that the</t>
    </r>
    <r>
      <rPr>
        <b/>
        <sz val="10"/>
        <color rgb="FF000000"/>
        <rFont val="Arial"/>
        <family val="2"/>
      </rPr>
      <t xml:space="preserve"> user with an appropriate RBAC Role </t>
    </r>
    <r>
      <rPr>
        <sz val="10"/>
        <color rgb="FF000000"/>
        <rFont val="Arial"/>
        <family val="2"/>
      </rPr>
      <t xml:space="preserve">is </t>
    </r>
    <r>
      <rPr>
        <b/>
        <sz val="10"/>
        <color rgb="FF000000"/>
        <rFont val="Arial"/>
        <family val="2"/>
      </rPr>
      <t>unable</t>
    </r>
    <r>
      <rPr>
        <sz val="10"/>
        <color rgb="FF000000"/>
        <rFont val="Arial"/>
        <family val="2"/>
      </rPr>
      <t xml:space="preserve"> to </t>
    </r>
    <r>
      <rPr>
        <b/>
        <sz val="10"/>
        <color rgb="FF000000"/>
        <rFont val="Arial"/>
        <family val="2"/>
      </rPr>
      <t xml:space="preserve">access the SCR for the 'Legal access' option
</t>
    </r>
    <r>
      <rPr>
        <sz val="10"/>
        <color rgb="FF000000"/>
        <rFont val="Arial"/>
        <family val="2"/>
      </rPr>
      <t xml:space="preserve">
The </t>
    </r>
    <r>
      <rPr>
        <b/>
        <sz val="10"/>
        <color rgb="FF000000"/>
        <rFont val="Arial"/>
        <family val="2"/>
      </rPr>
      <t>impact</t>
    </r>
    <r>
      <rPr>
        <sz val="10"/>
        <color rgb="FF000000"/>
        <rFont val="Arial"/>
        <family val="2"/>
      </rPr>
      <t xml:space="preserve"> is that the critical information is not accessible</t>
    </r>
  </si>
  <si>
    <r>
      <rPr>
        <b/>
        <sz val="10"/>
        <color rgb="FF000000"/>
        <rFont val="Arial"/>
        <family val="2"/>
      </rPr>
      <t xml:space="preserve">a) </t>
    </r>
    <r>
      <rPr>
        <sz val="10"/>
        <color rgb="FF000000"/>
        <rFont val="Arial"/>
        <family val="2"/>
      </rPr>
      <t xml:space="preserve"> Demonstrate that the user with an appropriate RBAC Role is  able to access the SCR for the 'Legal access' option
</t>
    </r>
    <r>
      <rPr>
        <b/>
        <sz val="10"/>
        <color rgb="FF000000"/>
        <rFont val="Arial"/>
        <family val="2"/>
      </rPr>
      <t xml:space="preserve">b) </t>
    </r>
    <r>
      <rPr>
        <sz val="10"/>
        <color rgb="FF000000"/>
        <rFont val="Arial"/>
        <family val="2"/>
      </rPr>
      <t>Demonstrate that the user without an appropriate RBAC Role is not able to access the SCR for the 'Legal access' option</t>
    </r>
  </si>
  <si>
    <t>SCRView-7</t>
  </si>
  <si>
    <t>NME-HSDID-188</t>
  </si>
  <si>
    <t>NME-SCR-191</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</si>
  <si>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SCR viewing system</t>
    </r>
    <r>
      <rPr>
        <sz val="10"/>
        <color rgb="FF000000"/>
        <rFont val="Arial"/>
        <family val="2"/>
      </rPr>
      <t xml:space="preserve"> might </t>
    </r>
    <r>
      <rPr>
        <b/>
        <sz val="10"/>
        <color rgb="FF000000"/>
        <rFont val="Arial"/>
        <family val="2"/>
      </rPr>
      <t>allow care professionals</t>
    </r>
    <r>
      <rPr>
        <sz val="10"/>
        <color rgb="FF000000"/>
        <rFont val="Arial"/>
        <family val="2"/>
      </rPr>
      <t xml:space="preserve"> to</t>
    </r>
    <r>
      <rPr>
        <b/>
        <sz val="10"/>
        <color rgb="FF000000"/>
        <rFont val="Arial"/>
        <family val="2"/>
      </rPr>
      <t xml:space="preserve"> access SCR by providing a free text justification </t>
    </r>
    <r>
      <rPr>
        <sz val="10"/>
        <color rgb="FF000000"/>
        <rFont val="Arial"/>
        <family val="2"/>
      </rPr>
      <t xml:space="preserve">for the </t>
    </r>
    <r>
      <rPr>
        <b/>
        <sz val="10"/>
        <color rgb="FF000000"/>
        <rFont val="Arial"/>
        <family val="2"/>
      </rPr>
      <t>access</t>
    </r>
    <r>
      <rPr>
        <sz val="10"/>
        <color rgb="FF000000"/>
        <rFont val="Arial"/>
        <family val="2"/>
      </rPr>
      <t xml:space="preserve"> and </t>
    </r>
    <r>
      <rPr>
        <b/>
        <sz val="10"/>
        <color rgb="FF000000"/>
        <rFont val="Arial"/>
        <family val="2"/>
      </rPr>
      <t xml:space="preserve">without selecting one of the reasons listed below:
</t>
    </r>
    <r>
      <rPr>
        <sz val="10"/>
        <color rgb="FF000000"/>
        <rFont val="Arial"/>
        <family val="2"/>
      </rPr>
      <t xml:space="preserve">
1. Access made in the </t>
    </r>
    <r>
      <rPr>
        <b/>
        <sz val="10"/>
        <color rgb="FF000000"/>
        <rFont val="Arial"/>
        <family val="2"/>
      </rPr>
      <t xml:space="preserve">public interest
</t>
    </r>
    <r>
      <rPr>
        <sz val="10"/>
        <color rgb="FF000000"/>
        <rFont val="Arial"/>
        <family val="2"/>
      </rPr>
      <t xml:space="preserve">2. Access required by </t>
    </r>
    <r>
      <rPr>
        <b/>
        <sz val="10"/>
        <color rgb="FF000000"/>
        <rFont val="Arial"/>
        <family val="2"/>
      </rPr>
      <t xml:space="preserve">statute
</t>
    </r>
    <r>
      <rPr>
        <sz val="10"/>
        <color rgb="FF000000"/>
        <rFont val="Arial"/>
        <family val="2"/>
      </rPr>
      <t>3. Access required by</t>
    </r>
    <r>
      <rPr>
        <b/>
        <sz val="10"/>
        <color rgb="FF000000"/>
        <rFont val="Arial"/>
        <family val="2"/>
      </rPr>
      <t xml:space="preserve"> court order
</t>
    </r>
    <r>
      <rPr>
        <sz val="10"/>
        <color rgb="FF000000"/>
        <rFont val="Arial"/>
        <family val="2"/>
      </rPr>
      <t xml:space="preserve">for access request to view a patient SCR for legal reason
The </t>
    </r>
    <r>
      <rPr>
        <b/>
        <sz val="10"/>
        <color rgb="FF000000"/>
        <rFont val="Arial"/>
        <family val="2"/>
      </rPr>
      <t>impact</t>
    </r>
    <r>
      <rPr>
        <sz val="10"/>
        <color rgb="FF000000"/>
        <rFont val="Arial"/>
        <family val="2"/>
      </rPr>
      <t xml:space="preserve"> is that the audit information is lost for the privacy officer</t>
    </r>
  </si>
  <si>
    <t>The system has not correctly implemented the requirements for the SCR Permissions to View - Legal access
[SCR Viewing Requirements 5.1 - Non GMS Patients Only &gt; Legal Access]</t>
  </si>
  <si>
    <t>a) Provide evidence that the system only allows access to SCR to the care professional after  providing a free text justification and selecting one of the following reason
1. Access made in the public interest
2. Access required by statute
3. Access required by court order.
for access request to view a patient SCR for legal reason
full stops are not accepted and a boundary value check needs to be done</t>
  </si>
  <si>
    <t>SCRView-7.1</t>
  </si>
  <si>
    <t>NME-HSDID-189</t>
  </si>
  <si>
    <r>
      <t xml:space="preserve">There is a </t>
    </r>
    <r>
      <rPr>
        <b/>
        <sz val="10"/>
        <rFont val="Arial"/>
        <family val="2"/>
      </rPr>
      <t>risk</t>
    </r>
    <r>
      <rPr>
        <sz val="10"/>
        <rFont val="Arial"/>
        <family val="2"/>
      </rPr>
      <t xml:space="preserve"> that the </t>
    </r>
    <r>
      <rPr>
        <b/>
        <sz val="10"/>
        <rFont val="Arial"/>
        <family val="2"/>
      </rPr>
      <t>SCR Viewing System may not</t>
    </r>
    <r>
      <rPr>
        <sz val="10"/>
        <rFont val="Arial"/>
        <family val="2"/>
      </rPr>
      <t xml:space="preserve"> allow the user to access the</t>
    </r>
    <r>
      <rPr>
        <b/>
        <sz val="10"/>
        <rFont val="Arial"/>
        <family val="2"/>
      </rPr>
      <t xml:space="preserve"> patient's SCR </t>
    </r>
    <r>
      <rPr>
        <sz val="10"/>
        <rFont val="Arial"/>
        <family val="2"/>
      </rPr>
      <t xml:space="preserve">for the </t>
    </r>
    <r>
      <rPr>
        <b/>
        <sz val="10"/>
        <rFont val="Arial"/>
        <family val="2"/>
      </rPr>
      <t xml:space="preserve">current user CIS2 Authenticated session or duration of the current view </t>
    </r>
    <r>
      <rPr>
        <sz val="10"/>
        <rFont val="Arial"/>
        <family val="2"/>
      </rPr>
      <t>when viewing the SCR for</t>
    </r>
    <r>
      <rPr>
        <b/>
        <sz val="10"/>
        <rFont val="Arial"/>
        <family val="2"/>
      </rPr>
      <t xml:space="preserve"> 'Legal Reasons'</t>
    </r>
    <r>
      <rPr>
        <sz val="10"/>
        <rFont val="Arial"/>
        <family val="2"/>
      </rPr>
      <t xml:space="preserve">
The </t>
    </r>
    <r>
      <rPr>
        <b/>
        <sz val="10"/>
        <rFont val="Arial"/>
        <family val="2"/>
      </rPr>
      <t>impact</t>
    </r>
    <r>
      <rPr>
        <sz val="10"/>
        <rFont val="Arial"/>
        <family val="2"/>
      </rPr>
      <t xml:space="preserve"> is that the SCR is unavailable or becomes inaccessible abruptly</t>
    </r>
  </si>
  <si>
    <t>The system has not correctly implemented the requirements for the Pre-conditions to accessing a patient’s SCR
[SCR Viewing Requirements 5.1 - Non GMS Patients Only &gt; 2.2.2.	Pre-conditions to accessing a patient’s SCR]</t>
  </si>
  <si>
    <t>Pre-requisite:
Check if the Supplier implemented which of the 2 scenarios and request them to provide evidence.
1.
a). Demonstrate that the SCR Viewing System allows the user to access the patient's SCR for the current user CIS2 Authenticated session(Check Supplier Implementation) when viewing the SCR for 'Legal reasons'
or
b). Demonstrate that the SCR Viewing System allows the user to access the patient's SCR for the duration of the current view (Check Supplier Implementation) when viewing the SCR for 'Legal reasons'
2.  Demonstrate that the SCR Viewing System does not allow the user to access the patient's SCR when the current user CIS2 Authenticated session(Check Supplier Implementation) is expired to view the SCR for 'Legal reasons'
3. Validate the CIS2 Authentications are valid for selected Spine User Role Profile (URP) that allows access to the selected patient’s SCR by any of the following,
  a. Physical Smartcard
  b. Virtual Smartcard  (Same as Incumbents - this only could be validated)   
  c. Authorised Device
  d. iPad device
Note: this list could be extendable. Validate all the ways of Authentication implemented by NME</t>
  </si>
  <si>
    <t>NME-HSDID-190</t>
  </si>
  <si>
    <r>
      <rPr>
        <sz val="10"/>
        <color rgb="FF000000"/>
        <rFont val="Arial"/>
      </rPr>
      <t xml:space="preserve">There is a </t>
    </r>
    <r>
      <rPr>
        <b/>
        <sz val="10"/>
        <color rgb="FF000000"/>
        <rFont val="Arial"/>
      </rPr>
      <t>risk</t>
    </r>
    <r>
      <rPr>
        <sz val="10"/>
        <color rgb="FF000000"/>
        <rFont val="Arial"/>
      </rPr>
      <t xml:space="preserve"> that all the </t>
    </r>
    <r>
      <rPr>
        <b/>
        <sz val="10"/>
        <color rgb="FF000000"/>
        <rFont val="Arial"/>
      </rPr>
      <t xml:space="preserve">CIS2 authentication methods initiated </t>
    </r>
    <r>
      <rPr>
        <sz val="10"/>
        <color rgb="FF000000"/>
        <rFont val="Arial"/>
      </rPr>
      <t>are</t>
    </r>
    <r>
      <rPr>
        <b/>
        <sz val="10"/>
        <color rgb="FF000000"/>
        <rFont val="Arial"/>
      </rPr>
      <t xml:space="preserve"> not maintained</t>
    </r>
    <r>
      <rPr>
        <sz val="10"/>
        <color rgb="FF000000"/>
        <rFont val="Arial"/>
      </rPr>
      <t xml:space="preserve"> through the</t>
    </r>
    <r>
      <rPr>
        <b/>
        <sz val="10"/>
        <color rgb="FF000000"/>
        <rFont val="Arial"/>
      </rPr>
      <t xml:space="preserve"> user session
</t>
    </r>
    <r>
      <rPr>
        <sz val="10"/>
        <color rgb="FF000000"/>
        <rFont val="Arial"/>
      </rPr>
      <t xml:space="preserve">
The </t>
    </r>
    <r>
      <rPr>
        <b/>
        <sz val="10"/>
        <color rgb="FF000000"/>
        <rFont val="Arial"/>
      </rPr>
      <t>impact</t>
    </r>
    <r>
      <rPr>
        <sz val="10"/>
        <color rgb="FF000000"/>
        <rFont val="Arial"/>
      </rPr>
      <t xml:space="preserve"> is that a security issue has occurred and the user won't be able to view the SCR and  this affects patient care adversely
</t>
    </r>
  </si>
  <si>
    <t>The system has not correctly implemented the requirements for the Pre-conditions to accessing a patient’s SCR
[SCR Viewing Requirements 5.1 - Non GMS Patients Only &gt; 2.2.2.	Pre-conditions to accessing a patient’s SCR]
Sending of GP Summaries</t>
  </si>
  <si>
    <r>
      <rPr>
        <b/>
        <sz val="10"/>
        <color rgb="FF000000"/>
        <rFont val="Arial"/>
      </rPr>
      <t xml:space="preserve">a) </t>
    </r>
    <r>
      <rPr>
        <sz val="10"/>
        <color rgb="FF000000"/>
        <rFont val="Arial"/>
      </rPr>
      <t xml:space="preserve">Validate the below </t>
    </r>
    <r>
      <rPr>
        <b/>
        <sz val="10"/>
        <color rgb="FF000000"/>
        <rFont val="Arial"/>
      </rPr>
      <t>CIS2 authentication methods that are initiated and</t>
    </r>
    <r>
      <rPr>
        <sz val="10"/>
        <color rgb="FF000000"/>
        <rFont val="Arial"/>
      </rPr>
      <t xml:space="preserve"> </t>
    </r>
    <r>
      <rPr>
        <b/>
        <sz val="10"/>
        <color rgb="FF000000"/>
        <rFont val="Arial"/>
      </rPr>
      <t>maintained</t>
    </r>
    <r>
      <rPr>
        <sz val="10"/>
        <color rgb="FF000000"/>
        <rFont val="Arial"/>
      </rPr>
      <t xml:space="preserve"> through the</t>
    </r>
    <r>
      <rPr>
        <b/>
        <sz val="10"/>
        <color rgb="FF000000"/>
        <rFont val="Arial"/>
      </rPr>
      <t xml:space="preserve"> user session
</t>
    </r>
    <r>
      <rPr>
        <sz val="10"/>
        <color rgb="FF000000"/>
        <rFont val="Arial"/>
      </rPr>
      <t xml:space="preserve">
  a. Physical Smartcard
  b. Virtual Smartcard (Same as Incumbents - this only could be validated) 
  c. Authorised Device
  d. iPad device
</t>
    </r>
    <r>
      <rPr>
        <b/>
        <sz val="10"/>
        <color rgb="FF000000"/>
        <rFont val="Arial"/>
      </rPr>
      <t>b)</t>
    </r>
    <r>
      <rPr>
        <sz val="10"/>
        <color rgb="FF000000"/>
        <rFont val="Arial"/>
      </rPr>
      <t xml:space="preserve"> Validate for SCR Viewing System</t>
    </r>
  </si>
  <si>
    <r>
      <rPr>
        <b/>
        <u/>
        <sz val="10"/>
        <color rgb="FF000000"/>
        <rFont val="Arial"/>
        <family val="2"/>
      </rPr>
      <t xml:space="preserve">Test data:
</t>
    </r>
    <r>
      <rPr>
        <sz val="10"/>
        <color rgb="FF000000"/>
        <rFont val="Arial"/>
        <family val="2"/>
      </rPr>
      <t xml:space="preserve">
1. Smart card user with the correct RBAC Role
2. Virtual Smartcard user with the correct RBAC Role
3. Authorised user with approved (by FIDO 2 Consortium)  device that provides Assured Level 3 Authentication
4. Authorised user using iPad device and NHSD Authentication App.
5. Patient SCR with maximum information loaded</t>
    </r>
  </si>
  <si>
    <t>NME-SCR-193</t>
  </si>
  <si>
    <r>
      <rPr>
        <sz val="10"/>
        <color rgb="FF000000"/>
        <rFont val="Arial"/>
        <family val="2"/>
      </rPr>
      <t xml:space="preserve">There is a </t>
    </r>
    <r>
      <rPr>
        <b/>
        <sz val="10"/>
        <color rgb="FF000000"/>
        <rFont val="Arial"/>
        <family val="2"/>
      </rPr>
      <t>risk</t>
    </r>
    <r>
      <rPr>
        <sz val="10"/>
        <color rgb="FF000000"/>
        <rFont val="Arial"/>
        <family val="2"/>
      </rPr>
      <t xml:space="preserve"> that</t>
    </r>
    <r>
      <rPr>
        <b/>
        <sz val="10"/>
        <color rgb="FF000000"/>
        <rFont val="Arial"/>
        <family val="2"/>
      </rPr>
      <t xml:space="preserve"> </t>
    </r>
    <r>
      <rPr>
        <sz val="10"/>
        <color rgb="FF000000"/>
        <rFont val="Arial"/>
        <family val="2"/>
      </rPr>
      <t>the</t>
    </r>
    <r>
      <rPr>
        <b/>
        <sz val="10"/>
        <color rgb="FF000000"/>
        <rFont val="Arial"/>
        <family val="2"/>
      </rPr>
      <t xml:space="preserve"> SCR Viewing System </t>
    </r>
    <r>
      <rPr>
        <sz val="10"/>
        <color rgb="FF000000"/>
        <rFont val="Arial"/>
        <family val="2"/>
      </rPr>
      <t xml:space="preserve">may allow the </t>
    </r>
    <r>
      <rPr>
        <b/>
        <sz val="10"/>
        <color rgb="FF000000"/>
        <rFont val="Arial"/>
        <family val="2"/>
      </rPr>
      <t>Care Professiona</t>
    </r>
    <r>
      <rPr>
        <sz val="10"/>
        <color rgb="FF000000"/>
        <rFont val="Arial"/>
        <family val="2"/>
      </rPr>
      <t xml:space="preserve">l to </t>
    </r>
    <r>
      <rPr>
        <b/>
        <sz val="10"/>
        <color rgb="FF000000"/>
        <rFont val="Arial"/>
        <family val="2"/>
      </rPr>
      <t>access</t>
    </r>
    <r>
      <rPr>
        <sz val="10"/>
        <color rgb="FF000000"/>
        <rFont val="Arial"/>
        <family val="2"/>
      </rPr>
      <t xml:space="preserve"> the</t>
    </r>
    <r>
      <rPr>
        <b/>
        <sz val="10"/>
        <color rgb="FF000000"/>
        <rFont val="Arial"/>
        <family val="2"/>
      </rPr>
      <t xml:space="preserve"> patient’s SCR </t>
    </r>
    <r>
      <rPr>
        <sz val="10"/>
        <color rgb="FF000000"/>
        <rFont val="Arial"/>
        <family val="2"/>
      </rPr>
      <t>if</t>
    </r>
    <r>
      <rPr>
        <b/>
        <sz val="10"/>
        <color rgb="FF000000"/>
        <rFont val="Arial"/>
        <family val="2"/>
      </rPr>
      <t xml:space="preserve"> an Equivalent of a legitimate relationship</t>
    </r>
    <r>
      <rPr>
        <sz val="10"/>
        <color rgb="FF000000"/>
        <rFont val="Arial"/>
        <family val="2"/>
      </rPr>
      <t xml:space="preserve"> doesn’t exist between the </t>
    </r>
    <r>
      <rPr>
        <b/>
        <sz val="10"/>
        <color rgb="FF000000"/>
        <rFont val="Arial"/>
        <family val="2"/>
      </rPr>
      <t xml:space="preserve">Care Professional </t>
    </r>
    <r>
      <rPr>
        <sz val="10"/>
        <color rgb="FF000000"/>
        <rFont val="Arial"/>
        <family val="2"/>
      </rPr>
      <t>and</t>
    </r>
    <r>
      <rPr>
        <b/>
        <sz val="10"/>
        <color rgb="FF000000"/>
        <rFont val="Arial"/>
        <family val="2"/>
      </rPr>
      <t xml:space="preserve"> the patient. 
</t>
    </r>
    <r>
      <rPr>
        <sz val="10"/>
        <color rgb="FF000000"/>
        <rFont val="Arial"/>
        <family val="2"/>
      </rPr>
      <t xml:space="preserve">
The </t>
    </r>
    <r>
      <rPr>
        <b/>
        <sz val="10"/>
        <color rgb="FF000000"/>
        <rFont val="Arial"/>
        <family val="2"/>
      </rPr>
      <t>impact</t>
    </r>
    <r>
      <rPr>
        <sz val="10"/>
        <color rgb="FF000000"/>
        <rFont val="Arial"/>
        <family val="2"/>
      </rPr>
      <t xml:space="preserve"> is that the restricted users are able to view the Patient's SCR</t>
    </r>
  </si>
  <si>
    <t>The system has not correctly implemented the requirements for the SCR Viewing Requirements
[SCR Viewing Requirements 5.1 - Non GMS Patients Only &gt; CPR.062: A legitimate relationship, or the equivalent of, MUST exist between the Care Professional and the patient]</t>
  </si>
  <si>
    <r>
      <rPr>
        <b/>
        <sz val="10"/>
        <color rgb="FF000000"/>
        <rFont val="Arial"/>
        <family val="2"/>
      </rPr>
      <t>a)</t>
    </r>
    <r>
      <rPr>
        <sz val="10"/>
        <color rgb="FF000000"/>
        <rFont val="Arial"/>
        <family val="2"/>
      </rPr>
      <t xml:space="preserve"> Demonstrate that while no legitimate relation exists between the Care Professional and the patient, the SCR Viewing System will allow viewing of the SCR and a Self-Claim LR is created and a Self claim alert is generated.
</t>
    </r>
    <r>
      <rPr>
        <b/>
        <sz val="10"/>
        <color rgb="FF000000"/>
        <rFont val="Arial"/>
        <family val="2"/>
      </rPr>
      <t>Case 1</t>
    </r>
    <r>
      <rPr>
        <sz val="10"/>
        <color rgb="FF000000"/>
        <rFont val="Arial"/>
        <family val="2"/>
      </rPr>
      <t>: user who views SCR is a</t>
    </r>
    <r>
      <rPr>
        <b/>
        <sz val="10"/>
        <color rgb="FF000000"/>
        <rFont val="Arial"/>
        <family val="2"/>
      </rPr>
      <t xml:space="preserve"> different user</t>
    </r>
    <r>
      <rPr>
        <sz val="10"/>
        <color rgb="FF000000"/>
        <rFont val="Arial"/>
        <family val="2"/>
      </rPr>
      <t xml:space="preserve"> to those who registered the patient
Expected: A self-claim alert is not generated.
</t>
    </r>
    <r>
      <rPr>
        <b/>
        <sz val="10"/>
        <color rgb="FF000000"/>
        <rFont val="Arial"/>
        <family val="2"/>
      </rPr>
      <t>Case 2:</t>
    </r>
    <r>
      <rPr>
        <sz val="10"/>
        <color rgb="FF000000"/>
        <rFont val="Arial"/>
        <family val="2"/>
      </rPr>
      <t xml:space="preserve"> user who views SCR is the</t>
    </r>
    <r>
      <rPr>
        <b/>
        <sz val="10"/>
        <color rgb="FF000000"/>
        <rFont val="Arial"/>
        <family val="2"/>
      </rPr>
      <t xml:space="preserve"> same user</t>
    </r>
    <r>
      <rPr>
        <sz val="10"/>
        <color rgb="FF000000"/>
        <rFont val="Arial"/>
        <family val="2"/>
      </rPr>
      <t xml:space="preserve"> who registered the patient
Expected: A self-claim alert is generated.</t>
    </r>
  </si>
  <si>
    <r>
      <rPr>
        <b/>
        <u/>
        <sz val="10"/>
        <color rgb="FF000000"/>
        <rFont val="Arial"/>
        <family val="2"/>
      </rPr>
      <t xml:space="preserve">Test data:
</t>
    </r>
    <r>
      <rPr>
        <sz val="10"/>
        <color rgb="FF000000"/>
        <rFont val="Arial"/>
        <family val="2"/>
      </rPr>
      <t xml:space="preserve">
1. Smart card user with the correct RBAC Role (User1 and User2)
2. no legitimate relation exists between the Care Professional and the patient
3. User1 - user who views SCR is a different user from those who registered the patient
4. User2 - user who views SCR is the same user who registered the patient</t>
    </r>
  </si>
  <si>
    <t>CPR.062: A legitimate relationship, or the equivalent of, MUST exist between the Care Professional and the patient</t>
  </si>
  <si>
    <t>SCRView-11</t>
  </si>
  <si>
    <t>NME-HSDID-191</t>
  </si>
  <si>
    <t>NME-SCR-194</t>
  </si>
  <si>
    <r>
      <rPr>
        <sz val="10"/>
        <color rgb="FF000000"/>
        <rFont val="Arial"/>
        <family val="2"/>
      </rPr>
      <t xml:space="preserve">There is a </t>
    </r>
    <r>
      <rPr>
        <b/>
        <sz val="10"/>
        <color rgb="FF000000"/>
        <rFont val="Arial"/>
        <family val="2"/>
      </rPr>
      <t>risk</t>
    </r>
    <r>
      <rPr>
        <sz val="10"/>
        <color rgb="FF000000"/>
        <rFont val="Arial"/>
        <family val="2"/>
      </rPr>
      <t xml:space="preserve"> that when a </t>
    </r>
    <r>
      <rPr>
        <b/>
        <sz val="10"/>
        <color rgb="FF000000"/>
        <rFont val="Arial"/>
        <family val="2"/>
      </rPr>
      <t>Self-Claim LR</t>
    </r>
    <r>
      <rPr>
        <sz val="10"/>
        <color rgb="FF000000"/>
        <rFont val="Arial"/>
        <family val="2"/>
      </rPr>
      <t xml:space="preserve"> is created, </t>
    </r>
    <r>
      <rPr>
        <b/>
        <sz val="10"/>
        <color rgb="FF000000"/>
        <rFont val="Arial"/>
        <family val="2"/>
      </rPr>
      <t>no Self Claim Alert</t>
    </r>
    <r>
      <rPr>
        <sz val="10"/>
        <color rgb="FF000000"/>
        <rFont val="Arial"/>
        <family val="2"/>
      </rPr>
      <t xml:space="preserve"> is sent to the </t>
    </r>
    <r>
      <rPr>
        <b/>
        <sz val="10"/>
        <color rgb="FF000000"/>
        <rFont val="Arial"/>
        <family val="2"/>
      </rPr>
      <t xml:space="preserve">organisation’s Privacy Officer(s)
</t>
    </r>
    <r>
      <rPr>
        <sz val="10"/>
        <color rgb="FF000000"/>
        <rFont val="Arial"/>
        <family val="2"/>
      </rPr>
      <t xml:space="preserve">The </t>
    </r>
    <r>
      <rPr>
        <b/>
        <sz val="10"/>
        <color rgb="FF000000"/>
        <rFont val="Arial"/>
        <family val="2"/>
      </rPr>
      <t>impact</t>
    </r>
    <r>
      <rPr>
        <sz val="10"/>
        <color rgb="FF000000"/>
        <rFont val="Arial"/>
        <family val="2"/>
      </rPr>
      <t xml:space="preserve"> is that the audit information is lost</t>
    </r>
  </si>
  <si>
    <t>a) Provide evidence that when a Self-Claim LR is created, an associated alert is sent to the organisation’s Privacy Officer(s)
b) Supplier to show the process they advise their practices to follow.</t>
  </si>
  <si>
    <r>
      <rPr>
        <b/>
        <u/>
        <sz val="10"/>
        <color rgb="FF000000"/>
        <rFont val="Arial"/>
        <family val="2"/>
      </rPr>
      <t xml:space="preserve">Test data:
</t>
    </r>
    <r>
      <rPr>
        <sz val="10"/>
        <color rgb="FF000000"/>
        <rFont val="Arial"/>
        <family val="2"/>
      </rPr>
      <t xml:space="preserve">
1. Smart card user with the correct RBAC Role
2. Required data to generate a Self Claim LR
</t>
    </r>
    <r>
      <rPr>
        <b/>
        <u/>
        <sz val="10"/>
        <color rgb="FF000000"/>
        <rFont val="Arial"/>
        <family val="2"/>
      </rPr>
      <t xml:space="preserve">
</t>
    </r>
  </si>
  <si>
    <t>SCRView-12</t>
  </si>
  <si>
    <t>NME-HSDID-192</t>
  </si>
  <si>
    <r>
      <rPr>
        <sz val="10"/>
        <color rgb="FF000000"/>
        <rFont val="Arial"/>
      </rPr>
      <t xml:space="preserve">There is a </t>
    </r>
    <r>
      <rPr>
        <b/>
        <sz val="10"/>
        <color rgb="FF000000"/>
        <rFont val="Arial"/>
      </rPr>
      <t>risk</t>
    </r>
    <r>
      <rPr>
        <sz val="10"/>
        <color rgb="FF000000"/>
        <rFont val="Arial"/>
      </rPr>
      <t xml:space="preserve"> that the care professional is able to access the Patient's SCR using the expired Self-Claim LR (after the duration of 5 days or aterm to be agreed by NHSE).
The </t>
    </r>
    <r>
      <rPr>
        <b/>
        <sz val="10"/>
        <color rgb="FF000000"/>
        <rFont val="Arial"/>
      </rPr>
      <t>impact</t>
    </r>
    <r>
      <rPr>
        <sz val="10"/>
        <color rgb="FF000000"/>
        <rFont val="Arial"/>
      </rPr>
      <t xml:space="preserve"> is that the restricted users are able to view the Patient's SCR</t>
    </r>
  </si>
  <si>
    <r>
      <rPr>
        <b/>
        <sz val="10"/>
        <color rgb="FF000000"/>
        <rFont val="Arial"/>
      </rPr>
      <t xml:space="preserve">a) </t>
    </r>
    <r>
      <rPr>
        <sz val="10"/>
        <color rgb="FF000000"/>
        <rFont val="Arial"/>
      </rPr>
      <t xml:space="preserve">Provide evidence that after the Self-Claim LR's 5 days (or a term to be agreed by NHSE) are over, the Care Professional( Self-Claim LR) won't be able to access the patient's SCR
</t>
    </r>
    <r>
      <rPr>
        <b/>
        <u/>
        <sz val="10"/>
        <color rgb="FF000000"/>
        <rFont val="Arial"/>
      </rPr>
      <t xml:space="preserve">Boundary Condition Test Required
</t>
    </r>
    <r>
      <rPr>
        <sz val="10"/>
        <color rgb="FF000000"/>
        <rFont val="Arial"/>
      </rPr>
      <t>1. Less than 5 days
2. equal to 5 days
3. greater than 5 days</t>
    </r>
  </si>
  <si>
    <r>
      <rPr>
        <b/>
        <u/>
        <sz val="10"/>
        <color rgb="FF000000"/>
        <rFont val="Arial"/>
        <family val="2"/>
      </rPr>
      <t xml:space="preserve">Test data:
</t>
    </r>
    <r>
      <rPr>
        <sz val="10"/>
        <color rgb="FF000000"/>
        <rFont val="Arial"/>
        <family val="2"/>
      </rPr>
      <t xml:space="preserve">
1. Smart card user with the correct RBAC Role
2. Self-Claim LR being created with the timespan of
    1. Less than 5 days
    2. equal to 5 days
    3. greater than 5 days</t>
    </r>
  </si>
  <si>
    <t>SCRView-13</t>
  </si>
  <si>
    <t>NME-HSDID-193</t>
  </si>
  <si>
    <t>NME-SCR-196</t>
  </si>
  <si>
    <r>
      <rPr>
        <sz val="10"/>
        <color rgb="FF000000"/>
        <rFont val="Arial"/>
        <family val="2"/>
      </rPr>
      <t xml:space="preserve">There is a </t>
    </r>
    <r>
      <rPr>
        <b/>
        <sz val="10"/>
        <color rgb="FF000000"/>
        <rFont val="Arial"/>
        <family val="2"/>
      </rPr>
      <t>risk</t>
    </r>
    <r>
      <rPr>
        <sz val="10"/>
        <color rgb="FF000000"/>
        <rFont val="Arial"/>
        <family val="2"/>
      </rPr>
      <t xml:space="preserve"> that the</t>
    </r>
    <r>
      <rPr>
        <b/>
        <sz val="10"/>
        <color rgb="FF000000"/>
        <rFont val="Arial"/>
        <family val="2"/>
      </rPr>
      <t xml:space="preserve"> SCR viewing system does not </t>
    </r>
    <r>
      <rPr>
        <sz val="10"/>
        <color rgb="FF000000"/>
        <rFont val="Arial"/>
        <family val="2"/>
      </rPr>
      <t xml:space="preserve">automatically create a </t>
    </r>
    <r>
      <rPr>
        <b/>
        <sz val="10"/>
        <color rgb="FF000000"/>
        <rFont val="Arial"/>
        <family val="2"/>
      </rPr>
      <t xml:space="preserve">Self-Claim LR </t>
    </r>
    <r>
      <rPr>
        <sz val="10"/>
        <color rgb="FF000000"/>
        <rFont val="Arial"/>
        <family val="2"/>
      </rPr>
      <t xml:space="preserve">in order to </t>
    </r>
    <r>
      <rPr>
        <b/>
        <sz val="10"/>
        <color rgb="FF000000"/>
        <rFont val="Arial"/>
        <family val="2"/>
      </rPr>
      <t xml:space="preserve">allow access to the selected patient's SCR </t>
    </r>
    <r>
      <rPr>
        <sz val="10"/>
        <color rgb="FF000000"/>
        <rFont val="Arial"/>
        <family val="2"/>
      </rPr>
      <t xml:space="preserve">in the case that,
a)  A current LR does not exist between the selected patient and the specific Care Professional in their current Smartcard Role (URP)
AND
b) The Care Professional who registered the selected patient for the care episode accesses the selected patient’s SCR
The </t>
    </r>
    <r>
      <rPr>
        <b/>
        <sz val="10"/>
        <color rgb="FF000000"/>
        <rFont val="Arial"/>
        <family val="2"/>
      </rPr>
      <t>impact</t>
    </r>
    <r>
      <rPr>
        <sz val="10"/>
        <color rgb="FF000000"/>
        <rFont val="Arial"/>
        <family val="2"/>
      </rPr>
      <t xml:space="preserve"> is that the audit information might be lost and is insufficient oversight for access to personal identifiable information.</t>
    </r>
  </si>
  <si>
    <r>
      <rPr>
        <sz val="10"/>
        <color rgb="FF000000"/>
        <rFont val="Arial"/>
        <family val="2"/>
      </rPr>
      <t>Provide evidence that the</t>
    </r>
    <r>
      <rPr>
        <b/>
        <sz val="10"/>
        <color rgb="FF000000"/>
        <rFont val="Arial"/>
        <family val="2"/>
      </rPr>
      <t xml:space="preserve"> SCR viewing system  </t>
    </r>
    <r>
      <rPr>
        <sz val="10"/>
        <color rgb="FF000000"/>
        <rFont val="Arial"/>
        <family val="2"/>
      </rPr>
      <t xml:space="preserve">automatically creates a </t>
    </r>
    <r>
      <rPr>
        <b/>
        <sz val="10"/>
        <color rgb="FF000000"/>
        <rFont val="Arial"/>
        <family val="2"/>
      </rPr>
      <t xml:space="preserve">Self-Claim LR </t>
    </r>
    <r>
      <rPr>
        <sz val="10"/>
        <color rgb="FF000000"/>
        <rFont val="Arial"/>
        <family val="2"/>
      </rPr>
      <t xml:space="preserve">in order to </t>
    </r>
    <r>
      <rPr>
        <b/>
        <sz val="10"/>
        <color rgb="FF000000"/>
        <rFont val="Arial"/>
        <family val="2"/>
      </rPr>
      <t xml:space="preserve">allow access to the selected patient's SCR </t>
    </r>
    <r>
      <rPr>
        <sz val="10"/>
        <color rgb="FF000000"/>
        <rFont val="Arial"/>
        <family val="2"/>
      </rPr>
      <t xml:space="preserve">in case that,
</t>
    </r>
    <r>
      <rPr>
        <b/>
        <sz val="10"/>
        <color rgb="FF000000"/>
        <rFont val="Arial"/>
        <family val="2"/>
      </rPr>
      <t>a)</t>
    </r>
    <r>
      <rPr>
        <sz val="10"/>
        <color rgb="FF000000"/>
        <rFont val="Arial"/>
        <family val="2"/>
      </rPr>
      <t xml:space="preserve">  A current LR does not exist between the selected patient and the specific Care Professional in their current Smartcard  Role (URP)
AND
</t>
    </r>
    <r>
      <rPr>
        <b/>
        <sz val="10"/>
        <color rgb="FF000000"/>
        <rFont val="Arial"/>
        <family val="2"/>
      </rPr>
      <t>b)</t>
    </r>
    <r>
      <rPr>
        <sz val="10"/>
        <color rgb="FF000000"/>
        <rFont val="Arial"/>
        <family val="2"/>
      </rPr>
      <t xml:space="preserve"> The Care Professional who registered the selected patient for the care episode accesses the patient’s selected patient’s SCR
</t>
    </r>
    <r>
      <rPr>
        <b/>
        <sz val="10"/>
        <color rgb="FF000000"/>
        <rFont val="Arial"/>
        <family val="2"/>
      </rPr>
      <t xml:space="preserve">Hints:
</t>
    </r>
    <r>
      <rPr>
        <sz val="10"/>
        <color rgb="FF000000"/>
        <rFont val="Arial"/>
        <family val="2"/>
      </rPr>
      <t>System logs for evidence - self claim LR is created.</t>
    </r>
  </si>
  <si>
    <r>
      <rPr>
        <b/>
        <u/>
        <sz val="10"/>
        <color rgb="FF000000"/>
        <rFont val="Arial"/>
        <family val="2"/>
      </rPr>
      <t xml:space="preserve">Test data:
</t>
    </r>
    <r>
      <rPr>
        <sz val="10"/>
        <color rgb="FF000000"/>
        <rFont val="Arial"/>
        <family val="2"/>
      </rPr>
      <t xml:space="preserve">
1. A current LR does not exist between the selected patient and the specific Care Professional in their current Smartcard  Role and The Care Professional who registered the selected patient for the care episode accesses the patient’s selected patient’s SCR</t>
    </r>
  </si>
  <si>
    <t>SCRView-14</t>
  </si>
  <si>
    <t>NME-HSDID-194</t>
  </si>
  <si>
    <t>NME-SCR-197</t>
  </si>
  <si>
    <r>
      <rPr>
        <sz val="10"/>
        <color rgb="FF000000"/>
        <rFont val="Arial"/>
        <family val="2"/>
      </rPr>
      <t xml:space="preserve">There is a </t>
    </r>
    <r>
      <rPr>
        <b/>
        <sz val="10"/>
        <color rgb="FF000000"/>
        <rFont val="Arial"/>
        <family val="2"/>
      </rPr>
      <t>risk</t>
    </r>
    <r>
      <rPr>
        <sz val="10"/>
        <color rgb="FF000000"/>
        <rFont val="Arial"/>
        <family val="2"/>
      </rPr>
      <t xml:space="preserve"> that the Self-Claim LR creation </t>
    </r>
    <r>
      <rPr>
        <b/>
        <sz val="10"/>
        <color rgb="FF000000"/>
        <rFont val="Arial"/>
        <family val="2"/>
      </rPr>
      <t>may not</t>
    </r>
    <r>
      <rPr>
        <sz val="10"/>
        <color rgb="FF000000"/>
        <rFont val="Arial"/>
        <family val="2"/>
      </rPr>
      <t xml:space="preserve"> take place in the background at the same time while the </t>
    </r>
    <r>
      <rPr>
        <b/>
        <sz val="10"/>
        <color rgb="FF000000"/>
        <rFont val="Arial"/>
        <family val="2"/>
      </rPr>
      <t xml:space="preserve">Care Professional </t>
    </r>
    <r>
      <rPr>
        <sz val="10"/>
        <color rgb="FF000000"/>
        <rFont val="Arial"/>
        <family val="2"/>
      </rPr>
      <t xml:space="preserve">accesses the </t>
    </r>
    <r>
      <rPr>
        <b/>
        <sz val="10"/>
        <color rgb="FF000000"/>
        <rFont val="Arial"/>
        <family val="2"/>
      </rPr>
      <t xml:space="preserve">selected patient’s SCR. 
</t>
    </r>
    <r>
      <rPr>
        <sz val="10"/>
        <color rgb="FF000000"/>
        <rFont val="Arial"/>
        <family val="2"/>
      </rPr>
      <t xml:space="preserve">
The </t>
    </r>
    <r>
      <rPr>
        <b/>
        <sz val="10"/>
        <color rgb="FF000000"/>
        <rFont val="Arial"/>
        <family val="2"/>
      </rPr>
      <t>impact</t>
    </r>
    <r>
      <rPr>
        <sz val="10"/>
        <color rgb="FF000000"/>
        <rFont val="Arial"/>
        <family val="2"/>
      </rPr>
      <t xml:space="preserve"> is that the audit information is lost</t>
    </r>
  </si>
  <si>
    <r>
      <rPr>
        <b/>
        <sz val="10"/>
        <color rgb="FF000000"/>
        <rFont val="Arial"/>
        <family val="2"/>
      </rPr>
      <t>a)</t>
    </r>
    <r>
      <rPr>
        <sz val="10"/>
        <color rgb="FF000000"/>
        <rFont val="Arial"/>
        <family val="2"/>
      </rPr>
      <t xml:space="preserve"> Provide evidence that the Self-Claim LR is being created successfully in the background at the same time while the Care Professional accesses the selected patient’s SCR. 
</t>
    </r>
    <r>
      <rPr>
        <b/>
        <sz val="10"/>
        <color rgb="FF000000"/>
        <rFont val="Arial"/>
        <family val="2"/>
      </rPr>
      <t>b)</t>
    </r>
    <r>
      <rPr>
        <sz val="10"/>
        <color rgb="FF000000"/>
        <rFont val="Arial"/>
        <family val="2"/>
      </rPr>
      <t xml:space="preserve"> Provide evidence that during the Self-Claim LR is being created, a background process runs at the same time to create the same.
</t>
    </r>
    <r>
      <rPr>
        <b/>
        <sz val="10"/>
        <color rgb="FF000000"/>
        <rFont val="Arial"/>
        <family val="2"/>
      </rPr>
      <t>c)</t>
    </r>
    <r>
      <rPr>
        <sz val="10"/>
        <color rgb="FF000000"/>
        <rFont val="Arial"/>
        <family val="2"/>
      </rPr>
      <t xml:space="preserve"> Provide evidence that during the Self-Claim LR is being created at the background process, the User is able to access the User interface uninterruptedly and without indicating this process is occurring
</t>
    </r>
    <r>
      <rPr>
        <b/>
        <sz val="10"/>
        <color rgb="FF000000"/>
        <rFont val="Arial"/>
        <family val="2"/>
      </rPr>
      <t xml:space="preserve">Hints:
</t>
    </r>
    <r>
      <rPr>
        <sz val="10"/>
        <color rgb="FF000000"/>
        <rFont val="Arial"/>
        <family val="2"/>
      </rPr>
      <t>System logs for evidence</t>
    </r>
  </si>
  <si>
    <r>
      <rPr>
        <b/>
        <u/>
        <sz val="10"/>
        <color rgb="FF000000"/>
        <rFont val="Arial"/>
        <family val="2"/>
      </rPr>
      <t xml:space="preserve">Test data:
</t>
    </r>
    <r>
      <rPr>
        <b/>
        <sz val="10"/>
        <color rgb="FF000000"/>
        <rFont val="Arial"/>
        <family val="2"/>
      </rPr>
      <t xml:space="preserve">
</t>
    </r>
    <r>
      <rPr>
        <sz val="10"/>
        <color rgb="FF000000"/>
        <rFont val="Arial"/>
        <family val="2"/>
      </rPr>
      <t xml:space="preserve">1. Required data to generate a Self Claim LR.
2. Self-Claim LR is being created successfully in the background at the same time while the Care Professional accesses the selected patient’s SCR. 
</t>
    </r>
    <r>
      <rPr>
        <b/>
        <u/>
        <sz val="10"/>
        <color rgb="FF000000"/>
        <rFont val="Arial"/>
        <family val="2"/>
      </rPr>
      <t xml:space="preserve">
</t>
    </r>
  </si>
  <si>
    <t>SCRView-15</t>
  </si>
  <si>
    <t>NME-HSDID-195</t>
  </si>
  <si>
    <t>NME-SCR-198</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</si>
  <si>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Care Professional is able to access the Patient SCR without obtaining the further permission</t>
    </r>
    <r>
      <rPr>
        <sz val="10"/>
        <color rgb="FF000000"/>
        <rFont val="Arial"/>
        <family val="2"/>
      </rPr>
      <t xml:space="preserve"> to view, once </t>
    </r>
    <r>
      <rPr>
        <b/>
        <sz val="10"/>
        <color rgb="FF000000"/>
        <rFont val="Arial"/>
        <family val="2"/>
      </rPr>
      <t xml:space="preserve">the Permission to view(PTV) an SCR is expired.
</t>
    </r>
    <r>
      <rPr>
        <sz val="10"/>
        <color rgb="FF000000"/>
        <rFont val="Arial"/>
        <family val="2"/>
      </rPr>
      <t xml:space="preserve">
The </t>
    </r>
    <r>
      <rPr>
        <b/>
        <sz val="10"/>
        <color rgb="FF000000"/>
        <rFont val="Arial"/>
        <family val="2"/>
      </rPr>
      <t>impact</t>
    </r>
    <r>
      <rPr>
        <sz val="10"/>
        <color rgb="FF000000"/>
        <rFont val="Arial"/>
        <family val="2"/>
      </rPr>
      <t xml:space="preserve"> is that the users have access to the patient's SCR when the PTV(Permission to view) has expired.</t>
    </r>
  </si>
  <si>
    <t>The system has not correctly implemented the requirements for the SCR Viewing Requirements
[SCR Viewing Requirements 5.1 - Non GMS Patients Only &gt; 2.2.3.	Permission to View Process]</t>
  </si>
  <si>
    <r>
      <rPr>
        <b/>
        <sz val="10"/>
        <color rgb="FF000000"/>
        <rFont val="Arial"/>
        <family val="2"/>
      </rPr>
      <t xml:space="preserve">a) </t>
    </r>
    <r>
      <rPr>
        <sz val="10"/>
        <color rgb="FF000000"/>
        <rFont val="Arial"/>
        <family val="2"/>
      </rPr>
      <t xml:space="preserve">Demonstrate that the Care Professional is not able to view the patient's SCR after the Permission to view an SCR is expired.
</t>
    </r>
    <r>
      <rPr>
        <b/>
        <sz val="10"/>
        <color rgb="FF000000"/>
        <rFont val="Arial"/>
        <family val="2"/>
      </rPr>
      <t xml:space="preserve">Hints:
</t>
    </r>
    <r>
      <rPr>
        <sz val="10"/>
        <color rgb="FF000000"/>
        <rFont val="Arial"/>
        <family val="2"/>
      </rPr>
      <t xml:space="preserve">1. PTV expires after 5 days 
2. Academic Legitimate relationship expires after 28 days
</t>
    </r>
    <r>
      <rPr>
        <b/>
        <sz val="10"/>
        <color rgb="FF000000"/>
        <rFont val="Arial"/>
        <family val="2"/>
      </rPr>
      <t xml:space="preserve">Boundary Testing:
</t>
    </r>
    <r>
      <rPr>
        <sz val="10"/>
        <color rgb="FF000000"/>
        <rFont val="Arial"/>
        <family val="2"/>
      </rPr>
      <t xml:space="preserve">1. Correct time of expiration 'PTV = 5
2. Greater than 5
3. Less than 5
4. Greater than 5 days and less than 28 days - check where the LR is in existence - expected - rechallenge for PTV screen should be displayed.
</t>
    </r>
    <r>
      <rPr>
        <b/>
        <sz val="10"/>
        <color rgb="FF000000"/>
        <rFont val="Arial"/>
        <family val="2"/>
      </rPr>
      <t xml:space="preserve">08/07/22 SCR team - </t>
    </r>
    <r>
      <rPr>
        <sz val="10"/>
        <color rgb="FF000000"/>
        <rFont val="Arial"/>
        <family val="2"/>
      </rPr>
      <t xml:space="preserve">For the duration of PTV, please see requirement MSCA-SCR-17 "Duration of Permission to View".
The duration of a Self-claim LR is 5 days. The duration of a Self-referral LR is 26 weeks. See https://nhsd-confluence.digital.nhs.uk/pages/viewpage.action?spaceKey=SPINE&amp;title=Legitimate+Relationships+Walkthrough+Part+1+-+Domain+Background+-+INITIAL+DRAFT#LegitimateRelationshipsWalkthroughPart1DomainBackgroundINITIALDRAFT-ExpiryTimesbyLRTypeandcurrentStatus </t>
    </r>
  </si>
  <si>
    <r>
      <rPr>
        <b/>
        <u/>
        <sz val="10"/>
        <color rgb="FF000000"/>
        <rFont val="Arial"/>
        <family val="2"/>
      </rPr>
      <t xml:space="preserve">Test data:
</t>
    </r>
    <r>
      <rPr>
        <sz val="10"/>
        <color rgb="FF000000"/>
        <rFont val="Arial"/>
        <family val="2"/>
      </rPr>
      <t xml:space="preserve">
1. Correct time of expiration 'PTV' = 5
2. Greater than 5
3. Less than 5
4. Greater than 5 days and less than 28 days - check where the LR is in existence
5. The duration Self-referral LR with 26 weeks
</t>
    </r>
  </si>
  <si>
    <t xml:space="preserve">Check the details on the days in the requirement and check with SCR team - related to PTV and Legitimate relationships
SCR team: For the duration of PTV, please see requirement MSCA-SCR-17 "Duration of Permission to View". The duration of a Self-claim LR is 5 days. The duration of a Self-referral LR is 26 weeks. See https://nhsd-confluence.digital.nhs.uk/pages/viewpage.action?spaceKey=SPINE&amp;title=Legitimate+Relationships+Walkthrough+Part+1+-+Domain+Background+-+INITIAL+DRAFT#LegitimateRelationshipsWalkthroughPart1DomainBackgroundINITIALDRAFT-ExpiryTimesbyLRTypeandcurrentStatus </t>
  </si>
  <si>
    <t>SCRView-16</t>
  </si>
  <si>
    <t>NME-HSDID-196</t>
  </si>
  <si>
    <t>NME-SCR-199</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</si>
  <si>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Care Professional is not able to re-request the permission to view the SCR</t>
    </r>
    <r>
      <rPr>
        <sz val="10"/>
        <color rgb="FF000000"/>
        <rFont val="Arial"/>
        <family val="2"/>
      </rPr>
      <t xml:space="preserve"> of a patient once the</t>
    </r>
    <r>
      <rPr>
        <b/>
        <sz val="10"/>
        <color rgb="FF000000"/>
        <rFont val="Arial"/>
        <family val="2"/>
      </rPr>
      <t xml:space="preserve"> Permission to view an SCR is expired
</t>
    </r>
    <r>
      <rPr>
        <sz val="10"/>
        <color rgb="FF000000"/>
        <rFont val="Arial"/>
        <family val="2"/>
      </rPr>
      <t xml:space="preserve">
The </t>
    </r>
    <r>
      <rPr>
        <b/>
        <sz val="10"/>
        <color rgb="FF000000"/>
        <rFont val="Arial"/>
        <family val="2"/>
      </rPr>
      <t>impact</t>
    </r>
    <r>
      <rPr>
        <sz val="10"/>
        <color rgb="FF000000"/>
        <rFont val="Arial"/>
        <family val="2"/>
      </rPr>
      <t xml:space="preserve"> is that the user won't be able to further access the Patient's SCR and affects the patient care adversely and the clinical information is not available.</t>
    </r>
  </si>
  <si>
    <r>
      <rPr>
        <b/>
        <sz val="10"/>
        <color rgb="FF000000"/>
        <rFont val="Arial"/>
        <family val="2"/>
      </rPr>
      <t xml:space="preserve">a) </t>
    </r>
    <r>
      <rPr>
        <sz val="10"/>
        <color rgb="FF000000"/>
        <rFont val="Arial"/>
        <family val="2"/>
      </rPr>
      <t>Demonstrate that the Care Professional is able to re-request a permission to view the SCR of a Patient once the Permission to view an SCR is expired</t>
    </r>
  </si>
  <si>
    <r>
      <rPr>
        <b/>
        <u/>
        <sz val="10"/>
        <color rgb="FF000000"/>
        <rFont val="Arial"/>
        <family val="2"/>
      </rPr>
      <t xml:space="preserve">Test data:
</t>
    </r>
    <r>
      <rPr>
        <sz val="10"/>
        <color rgb="FF000000"/>
        <rFont val="Arial"/>
        <family val="2"/>
      </rPr>
      <t xml:space="preserve">
1. An SCR for which permission to view has been expired for a care professional
</t>
    </r>
    <r>
      <rPr>
        <b/>
        <u/>
        <sz val="10"/>
        <color rgb="FF000000"/>
        <rFont val="Arial"/>
        <family val="2"/>
      </rPr>
      <t xml:space="preserve">
</t>
    </r>
  </si>
  <si>
    <t>SCRView-17</t>
  </si>
  <si>
    <t>NME-HSDID-197</t>
  </si>
  <si>
    <t>NME-SCR-200</t>
  </si>
  <si>
    <r>
      <rPr>
        <sz val="10"/>
        <color rgb="FF000000"/>
        <rFont val="Arial"/>
        <family val="2"/>
      </rPr>
      <t xml:space="preserve">There is a </t>
    </r>
    <r>
      <rPr>
        <b/>
        <sz val="10"/>
        <color rgb="FF000000"/>
        <rFont val="Arial"/>
        <family val="2"/>
      </rPr>
      <t>risk</t>
    </r>
    <r>
      <rPr>
        <sz val="10"/>
        <color rgb="FF000000"/>
        <rFont val="Arial"/>
        <family val="2"/>
      </rPr>
      <t xml:space="preserve"> that the patient is</t>
    </r>
    <r>
      <rPr>
        <b/>
        <sz val="10"/>
        <color rgb="FF000000"/>
        <rFont val="Arial"/>
        <family val="2"/>
      </rPr>
      <t xml:space="preserve"> not being requested Permission to View,</t>
    </r>
    <r>
      <rPr>
        <sz val="10"/>
        <color rgb="FF000000"/>
        <rFont val="Arial"/>
        <family val="2"/>
      </rPr>
      <t xml:space="preserve"> prior to any SCR access by a Care professional.
The </t>
    </r>
    <r>
      <rPr>
        <b/>
        <sz val="10"/>
        <color rgb="FF000000"/>
        <rFont val="Arial"/>
        <family val="2"/>
      </rPr>
      <t>impact</t>
    </r>
    <r>
      <rPr>
        <sz val="10"/>
        <color rgb="FF000000"/>
        <rFont val="Arial"/>
        <family val="2"/>
      </rPr>
      <t xml:space="preserve"> is that SCR is accessed before </t>
    </r>
    <r>
      <rPr>
        <b/>
        <sz val="10"/>
        <color rgb="FF000000"/>
        <rFont val="Arial"/>
        <family val="2"/>
      </rPr>
      <t>Permission to View</t>
    </r>
    <r>
      <rPr>
        <sz val="10"/>
        <color rgb="FF000000"/>
        <rFont val="Arial"/>
        <family val="2"/>
      </rPr>
      <t xml:space="preserve"> is given by the patient and the patients data is accessed without their permission. </t>
    </r>
  </si>
  <si>
    <t xml:space="preserve">a) Provide evidence that the permission to view the screen is displayed to the end-user, prior to any SCR access ., 
Test 1:(Functionality) is the screen displayed(MSCA-SCR-11: Obtaining Permission to View)
Test 2: how is that the permission to view the screen presented.
e.g.:
are the buttons working
are the text is correct
are the screen is usable.
Test 3:(Business Process Test)
c) Supplier might have guidance or link to NHS England guidance regarding how user organisations should implement the permission to view.
The health care professional is requested to ask and confirm patients' responses. 
Test 4: This needs to include:(re: SCAL: To be discussed with John, John to be discussed with Shelly)
Example questions to the patients by the end-user:
a) Is it okay if myself and my colleagues can view your SCR for the duration of your stay in this hospital? or
b) Is it okay if I can view your SCR until the end of today?
Test Hints:
The additional questions as shown above are described within the SCR Viewing Requirement document and noted on Page 19. The health care professional is requested to ask and confirm patients responses. 
Supplier must commit to providing training and guidance to all their GP practices for the appropriate use of SCR functionality and this would include business process advise regarding implanting SCR viewing and Permission to View. </t>
  </si>
  <si>
    <r>
      <rPr>
        <b/>
        <u/>
        <sz val="10"/>
        <color rgb="FF000000"/>
        <rFont val="Arial"/>
        <family val="2"/>
      </rPr>
      <t xml:space="preserve">Test data:
</t>
    </r>
    <r>
      <rPr>
        <sz val="10"/>
        <color rgb="FF000000"/>
        <rFont val="Arial"/>
        <family val="2"/>
      </rPr>
      <t xml:space="preserve">
1. For Care Professional , Permission to view an SCR Screen</t>
    </r>
  </si>
  <si>
    <t>SCRView-18</t>
  </si>
  <si>
    <t>NME-HSDID-198</t>
  </si>
  <si>
    <t>NME-SCR-201</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</si>
  <si>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user</t>
    </r>
    <r>
      <rPr>
        <sz val="10"/>
        <color rgb="FF000000"/>
        <rFont val="Arial"/>
        <family val="2"/>
      </rPr>
      <t xml:space="preserve"> is</t>
    </r>
    <r>
      <rPr>
        <b/>
        <sz val="10"/>
        <color rgb="FF000000"/>
        <rFont val="Arial"/>
        <family val="2"/>
      </rPr>
      <t xml:space="preserve"> not able to view the patient's SCR immediately</t>
    </r>
    <r>
      <rPr>
        <sz val="10"/>
        <color rgb="FF000000"/>
        <rFont val="Arial"/>
        <family val="2"/>
      </rPr>
      <t xml:space="preserve"> after obtaining</t>
    </r>
    <r>
      <rPr>
        <b/>
        <sz val="10"/>
        <color rgb="FF000000"/>
        <rFont val="Arial"/>
        <family val="2"/>
      </rPr>
      <t xml:space="preserve"> permission to view it from the patient.
</t>
    </r>
    <r>
      <rPr>
        <sz val="10"/>
        <color rgb="FF000000"/>
        <rFont val="Arial"/>
        <family val="2"/>
      </rPr>
      <t xml:space="preserve">
The </t>
    </r>
    <r>
      <rPr>
        <b/>
        <sz val="10"/>
        <color rgb="FF000000"/>
        <rFont val="Arial"/>
        <family val="2"/>
      </rPr>
      <t>impact</t>
    </r>
    <r>
      <rPr>
        <sz val="10"/>
        <color rgb="FF000000"/>
        <rFont val="Arial"/>
        <family val="2"/>
      </rPr>
      <t xml:space="preserve"> is that the user is restricted in accessing the Patient's SCR which delays patient care</t>
    </r>
  </si>
  <si>
    <r>
      <rPr>
        <b/>
        <sz val="10"/>
        <color rgb="FF000000"/>
        <rFont val="Arial"/>
        <family val="2"/>
      </rPr>
      <t xml:space="preserve">a) </t>
    </r>
    <r>
      <rPr>
        <sz val="10"/>
        <color rgb="FF000000"/>
        <rFont val="Arial"/>
        <family val="2"/>
      </rPr>
      <t xml:space="preserve">Provide evidence that the user is able to view the patient's SCR immediately after obtaining permission to view it based on the patient's preference. 
</t>
    </r>
    <r>
      <rPr>
        <b/>
        <sz val="10"/>
        <color rgb="FF000000"/>
        <rFont val="Arial"/>
        <family val="2"/>
      </rPr>
      <t xml:space="preserve">Test Hints:
</t>
    </r>
    <r>
      <rPr>
        <sz val="10"/>
        <color rgb="FF000000"/>
        <rFont val="Arial"/>
        <family val="2"/>
      </rPr>
      <t xml:space="preserve">
Yes or No button is available on-screen. If Yes is pressed, SCR is displayed immediately</t>
    </r>
  </si>
  <si>
    <r>
      <rPr>
        <b/>
        <u/>
        <sz val="10"/>
        <color rgb="FF000000"/>
        <rFont val="Arial"/>
        <family val="2"/>
      </rPr>
      <t xml:space="preserve">Test data:
</t>
    </r>
    <r>
      <rPr>
        <b/>
        <sz val="10"/>
        <color rgb="FF000000"/>
        <rFont val="Arial"/>
        <family val="2"/>
      </rPr>
      <t xml:space="preserve">
</t>
    </r>
    <r>
      <rPr>
        <sz val="10"/>
        <color rgb="FF000000"/>
        <rFont val="Arial"/>
        <family val="2"/>
      </rPr>
      <t>1. System administrator with appropriate permission
2. Permission to view an SCR Screen and appropriate permission to request for permission to view a patient SCR</t>
    </r>
  </si>
  <si>
    <t>SCRView-19</t>
  </si>
  <si>
    <t>NME-HSDID-199</t>
  </si>
  <si>
    <t>NME-SCR-202</t>
  </si>
  <si>
    <r>
      <rPr>
        <sz val="10"/>
        <color rgb="FF000000"/>
        <rFont val="Arial"/>
        <family val="2"/>
      </rPr>
      <t xml:space="preserve">There is a </t>
    </r>
    <r>
      <rPr>
        <b/>
        <sz val="10"/>
        <color rgb="FF000000"/>
        <rFont val="Arial"/>
        <family val="2"/>
      </rPr>
      <t>risk</t>
    </r>
    <r>
      <rPr>
        <sz val="10"/>
        <color rgb="FF000000"/>
        <rFont val="Arial"/>
        <family val="2"/>
      </rPr>
      <t xml:space="preserve"> that an </t>
    </r>
    <r>
      <rPr>
        <b/>
        <sz val="10"/>
        <color rgb="FF000000"/>
        <rFont val="Arial"/>
        <family val="2"/>
      </rPr>
      <t>Administrative Support User</t>
    </r>
    <r>
      <rPr>
        <sz val="10"/>
        <color rgb="FF000000"/>
        <rFont val="Arial"/>
        <family val="2"/>
      </rPr>
      <t xml:space="preserve"> </t>
    </r>
    <r>
      <rPr>
        <b/>
        <sz val="10"/>
        <color rgb="FF000000"/>
        <rFont val="Arial"/>
        <family val="2"/>
      </rPr>
      <t>does not have the RBAC Activities permission</t>
    </r>
    <r>
      <rPr>
        <sz val="10"/>
        <color rgb="FF000000"/>
        <rFont val="Arial"/>
        <family val="2"/>
      </rPr>
      <t xml:space="preserve"> to create '</t>
    </r>
    <r>
      <rPr>
        <b/>
        <sz val="10"/>
        <color rgb="FF000000"/>
        <rFont val="Arial"/>
        <family val="2"/>
      </rPr>
      <t xml:space="preserve">Permission to View ' </t>
    </r>
    <r>
      <rPr>
        <sz val="10"/>
        <color rgb="FF000000"/>
        <rFont val="Arial"/>
        <family val="2"/>
      </rPr>
      <t>for</t>
    </r>
    <r>
      <rPr>
        <b/>
        <sz val="10"/>
        <color rgb="FF000000"/>
        <rFont val="Arial"/>
        <family val="2"/>
      </rPr>
      <t xml:space="preserve"> Clinical Professionals in their workgroup </t>
    </r>
    <r>
      <rPr>
        <sz val="10"/>
        <color rgb="FF000000"/>
        <rFont val="Arial"/>
        <family val="2"/>
      </rPr>
      <t>to view the</t>
    </r>
    <r>
      <rPr>
        <b/>
        <sz val="10"/>
        <color rgb="FF000000"/>
        <rFont val="Arial"/>
        <family val="2"/>
      </rPr>
      <t xml:space="preserve"> SCR in the context of a specific care episode
</t>
    </r>
    <r>
      <rPr>
        <sz val="10"/>
        <color rgb="FF000000"/>
        <rFont val="Arial"/>
        <family val="2"/>
      </rPr>
      <t xml:space="preserve">
The </t>
    </r>
    <r>
      <rPr>
        <b/>
        <sz val="10"/>
        <color rgb="FF000000"/>
        <rFont val="Arial"/>
        <family val="2"/>
      </rPr>
      <t>impact</t>
    </r>
    <r>
      <rPr>
        <sz val="10"/>
        <color rgb="FF000000"/>
        <rFont val="Arial"/>
        <family val="2"/>
      </rPr>
      <t xml:space="preserve"> is that the Administrative support user is not able to create permission to view for their work group and that the clinicians may not have access to the SCR which leads to inappropriate care or a delay in care. </t>
    </r>
  </si>
  <si>
    <r>
      <rPr>
        <b/>
        <sz val="10"/>
        <color rgb="FF000000"/>
        <rFont val="Arial"/>
        <family val="2"/>
      </rPr>
      <t xml:space="preserve">a) </t>
    </r>
    <r>
      <rPr>
        <sz val="10"/>
        <color rgb="FF000000"/>
        <rFont val="Arial"/>
        <family val="2"/>
      </rPr>
      <t xml:space="preserve">Provide evidence that the Administrative Support User with RBAC Activities permission is able to create 'Permission to View ' for Clinical Professionals in their workgroup to view the SCR in the context of a specific care episode.
</t>
    </r>
    <r>
      <rPr>
        <b/>
        <sz val="10"/>
        <color rgb="FF000000"/>
        <rFont val="Arial"/>
        <family val="2"/>
      </rPr>
      <t xml:space="preserve">Note:
</t>
    </r>
    <r>
      <rPr>
        <sz val="10"/>
        <color rgb="FF000000"/>
        <rFont val="Arial"/>
        <family val="2"/>
      </rPr>
      <t>Consideration and discussions should take place between NHSE and Supplier approach to understand if there is a business requirement and/or need to implement workgroups functionality.</t>
    </r>
  </si>
  <si>
    <r>
      <rPr>
        <b/>
        <u/>
        <sz val="10"/>
        <color rgb="FF000000"/>
        <rFont val="Arial"/>
        <family val="2"/>
      </rPr>
      <t xml:space="preserve">Test data:
</t>
    </r>
    <r>
      <rPr>
        <b/>
        <sz val="10"/>
        <color rgb="FF000000"/>
        <rFont val="Arial"/>
        <family val="2"/>
      </rPr>
      <t xml:space="preserve">
</t>
    </r>
    <r>
      <rPr>
        <sz val="10"/>
        <color rgb="FF000000"/>
        <rFont val="Arial"/>
        <family val="2"/>
      </rPr>
      <t>1. Administrative Support User with RBAC Activities permission
2. Permission to view an SCR Screen and request permission to view a patient's SCR for Clinical Professionals</t>
    </r>
  </si>
  <si>
    <t xml:space="preserve">SCR Team needs a discussion with Supplier about their approach with this requirement whether Supplier has a business need to implement workgroups functionality or not?. 
</t>
  </si>
  <si>
    <t>SCRView-20</t>
  </si>
  <si>
    <t>NME-HSDID-200</t>
  </si>
  <si>
    <t>NME-SCR-203</t>
  </si>
  <si>
    <r>
      <rPr>
        <sz val="10"/>
        <color rgb="FF000000"/>
        <rFont val="Arial"/>
        <family val="2"/>
      </rPr>
      <t xml:space="preserve">There is a </t>
    </r>
    <r>
      <rPr>
        <b/>
        <sz val="10"/>
        <color rgb="FF000000"/>
        <rFont val="Arial"/>
        <family val="2"/>
      </rPr>
      <t>risk</t>
    </r>
    <r>
      <rPr>
        <sz val="10"/>
        <color rgb="FF000000"/>
        <rFont val="Arial"/>
        <family val="2"/>
      </rPr>
      <t xml:space="preserve"> that the system</t>
    </r>
    <r>
      <rPr>
        <b/>
        <sz val="10"/>
        <color rgb="FF000000"/>
        <rFont val="Arial"/>
        <family val="2"/>
      </rPr>
      <t xml:space="preserve"> may not check</t>
    </r>
    <r>
      <rPr>
        <sz val="10"/>
        <color rgb="FF000000"/>
        <rFont val="Arial"/>
        <family val="2"/>
      </rPr>
      <t xml:space="preserve"> a</t>
    </r>
    <r>
      <rPr>
        <b/>
        <sz val="10"/>
        <color rgb="FF000000"/>
        <rFont val="Arial"/>
        <family val="2"/>
      </rPr>
      <t xml:space="preserve"> patient's Spine recorded SCR Consent Preference</t>
    </r>
    <r>
      <rPr>
        <sz val="10"/>
        <color rgb="FF000000"/>
        <rFont val="Arial"/>
        <family val="2"/>
      </rPr>
      <t xml:space="preserve"> (using the GET /Document Reference API call, which returns "Yes/No/Ask" in the security label) </t>
    </r>
    <r>
      <rPr>
        <b/>
        <sz val="10"/>
        <color rgb="FF000000"/>
        <rFont val="Arial"/>
        <family val="2"/>
      </rPr>
      <t xml:space="preserve">before viewing a patient's SCR.
</t>
    </r>
    <r>
      <rPr>
        <sz val="10"/>
        <color rgb="FF000000"/>
        <rFont val="Arial"/>
        <family val="2"/>
      </rPr>
      <t xml:space="preserve">The </t>
    </r>
    <r>
      <rPr>
        <b/>
        <sz val="10"/>
        <color rgb="FF000000"/>
        <rFont val="Arial"/>
        <family val="2"/>
      </rPr>
      <t>impact</t>
    </r>
    <r>
      <rPr>
        <sz val="10"/>
        <color rgb="FF000000"/>
        <rFont val="Arial"/>
        <family val="2"/>
      </rPr>
      <t xml:space="preserve"> is that the patient record is accessed without applying SCR Consent Preference.</t>
    </r>
  </si>
  <si>
    <t>The system has not correctly implemented the requirements for the SCR Viewing Requirements
[SCR Viewing Requirements 5.1 - Non GMS Patients Only &gt; CPR.041 Obtaining a Patient's SCR Consent Preference]</t>
  </si>
  <si>
    <r>
      <rPr>
        <b/>
        <sz val="10"/>
        <color rgb="FF000000"/>
        <rFont val="Arial"/>
        <family val="2"/>
      </rPr>
      <t xml:space="preserve">a) </t>
    </r>
    <r>
      <rPr>
        <sz val="10"/>
        <color rgb="FF000000"/>
        <rFont val="Arial"/>
        <family val="2"/>
      </rPr>
      <t>Provide evidence that the system checks a patient's Spine recorded SCR Consent Preference (using the GET /Document Reference API call, which returns "Yes/No/Ask" in the security label) before viewing a patient's SCR.
Check for the expected responses
1. Yes
2. No
3. Ask  
and document it and confirm each response is appropriate.</t>
    </r>
  </si>
  <si>
    <r>
      <rPr>
        <b/>
        <u/>
        <sz val="10"/>
        <color rgb="FF000000"/>
        <rFont val="Arial"/>
        <family val="2"/>
      </rPr>
      <t xml:space="preserve">Test data:
</t>
    </r>
    <r>
      <rPr>
        <b/>
        <sz val="10"/>
        <color rgb="FF000000"/>
        <rFont val="Arial"/>
        <family val="2"/>
      </rPr>
      <t xml:space="preserve">
</t>
    </r>
    <r>
      <rPr>
        <sz val="10"/>
        <color rgb="FF000000"/>
        <rFont val="Arial"/>
        <family val="2"/>
      </rPr>
      <t>1. System administrator with appropriate permission
2. Permission to view an SCR Screen and request permission to view a patient's SCR</t>
    </r>
  </si>
  <si>
    <t>CPR.041 Obtaining a Patient's SCR Consent Preference</t>
  </si>
  <si>
    <t>SCRView-21</t>
  </si>
  <si>
    <t>NME-HSDID-201</t>
  </si>
  <si>
    <t>NME-SCR-204</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</si>
  <si>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user</t>
    </r>
    <r>
      <rPr>
        <sz val="10"/>
        <color rgb="FF000000"/>
        <rFont val="Arial"/>
        <family val="2"/>
      </rPr>
      <t xml:space="preserve"> is able to </t>
    </r>
    <r>
      <rPr>
        <b/>
        <sz val="10"/>
        <color rgb="FF000000"/>
        <rFont val="Arial"/>
        <family val="2"/>
      </rPr>
      <t>access</t>
    </r>
    <r>
      <rPr>
        <sz val="10"/>
        <color rgb="FF000000"/>
        <rFont val="Arial"/>
        <family val="2"/>
      </rPr>
      <t xml:space="preserve"> the </t>
    </r>
    <r>
      <rPr>
        <b/>
        <sz val="10"/>
        <color rgb="FF000000"/>
        <rFont val="Arial"/>
        <family val="2"/>
      </rPr>
      <t>SCR of the Patient</t>
    </r>
    <r>
      <rPr>
        <sz val="10"/>
        <color rgb="FF000000"/>
        <rFont val="Arial"/>
        <family val="2"/>
      </rPr>
      <t xml:space="preserve"> who has </t>
    </r>
    <r>
      <rPr>
        <b/>
        <sz val="10"/>
        <color rgb="FF000000"/>
        <rFont val="Arial"/>
        <family val="2"/>
      </rPr>
      <t xml:space="preserve">opted out of having an SCR
</t>
    </r>
    <r>
      <rPr>
        <sz val="10"/>
        <color rgb="FF000000"/>
        <rFont val="Arial"/>
        <family val="2"/>
      </rPr>
      <t xml:space="preserve">
The </t>
    </r>
    <r>
      <rPr>
        <b/>
        <sz val="10"/>
        <color rgb="FF000000"/>
        <rFont val="Arial"/>
        <family val="2"/>
      </rPr>
      <t xml:space="preserve">impact </t>
    </r>
    <r>
      <rPr>
        <sz val="10"/>
        <color rgb="FF000000"/>
        <rFont val="Arial"/>
        <family val="2"/>
      </rPr>
      <t>is that the patient's wish is not respected and a data breach occurs.</t>
    </r>
  </si>
  <si>
    <t>The system has not correctly implemented the requirements for the SCR Viewing Requirements
[SCR Viewing Requirements 5.0 draft - Non GMS Patients Only &gt; CPR.041 Obtaining a Patient's SCR Consent Preference]</t>
  </si>
  <si>
    <r>
      <rPr>
        <b/>
        <sz val="10"/>
        <color rgb="FF000000"/>
        <rFont val="Arial"/>
        <family val="2"/>
      </rPr>
      <t xml:space="preserve">a) </t>
    </r>
    <r>
      <rPr>
        <sz val="10"/>
        <color rgb="FF000000"/>
        <rFont val="Arial"/>
        <family val="2"/>
      </rPr>
      <t xml:space="preserve">Provide evidence that the user is not able to access the SCR of the patient who has opted out of having an SCR
</t>
    </r>
    <r>
      <rPr>
        <b/>
        <sz val="10"/>
        <color rgb="FF000000"/>
        <rFont val="Arial"/>
        <family val="2"/>
      </rPr>
      <t xml:space="preserve">Test:
1. </t>
    </r>
    <r>
      <rPr>
        <sz val="10"/>
        <color rgb="FF000000"/>
        <rFont val="Arial"/>
        <family val="2"/>
      </rPr>
      <t xml:space="preserve">If ACS is set to No and Spine value should get updated and the patient's SCR should not be accessible by user.
</t>
    </r>
    <r>
      <rPr>
        <b/>
        <sz val="10"/>
        <color rgb="FF000000"/>
        <rFont val="Arial"/>
        <family val="2"/>
      </rPr>
      <t>2.</t>
    </r>
    <r>
      <rPr>
        <sz val="10"/>
        <color rgb="FF000000"/>
        <rFont val="Arial"/>
        <family val="2"/>
      </rPr>
      <t xml:space="preserve"> Test the NME System that it takes the correct value of ACS and acts accordingly and responds in the user interface.</t>
    </r>
  </si>
  <si>
    <r>
      <rPr>
        <b/>
        <u/>
        <sz val="10"/>
        <color rgb="FF000000"/>
        <rFont val="Arial"/>
        <family val="2"/>
      </rPr>
      <t xml:space="preserve">Test data:
</t>
    </r>
    <r>
      <rPr>
        <b/>
        <sz val="10"/>
        <color rgb="FF000000"/>
        <rFont val="Arial"/>
        <family val="2"/>
      </rPr>
      <t xml:space="preserve">
</t>
    </r>
    <r>
      <rPr>
        <sz val="10"/>
        <color rgb="FF000000"/>
        <rFont val="Arial"/>
        <family val="2"/>
      </rPr>
      <t xml:space="preserve">1. Administrative Support User with RBAC Activities permission
2. Patient who dissented to have SCR
3. Permission to view an SCR Screen and request permission to view a patient's SCR for Clinical Professionals
</t>
    </r>
  </si>
  <si>
    <t>SCRView-22</t>
  </si>
  <si>
    <t>NME-HSDID-202</t>
  </si>
  <si>
    <t>NME-SCR-205</t>
  </si>
  <si>
    <t>There is a risk that when a patient's SCR Consent preference cannot be determined,  (e.g. a network error, local system error, Spine offline, etc) the system is not able to handle any errors
The impact is that the patient SCR is inaccessible and the user experience is impacted for error scenarios</t>
  </si>
  <si>
    <t xml:space="preserve">a) Demonstrate that in any situation when the ACS is not accessible (Please define this precisely), they handle errors gracefully, an available SCR is displayed and errors could be handled gracefully.
b) Demonstrate that when 'spine is offline' the system retries until the spine is online and displays the SCR based on the SCR Consent Preference of the patient
c) Provide evidence that the due to 'Network error or 'Local system errors' the system retries and fixes itself and displays the SCR based on the SCR Consent Preference of the patient
</t>
  </si>
  <si>
    <r>
      <rPr>
        <b/>
        <u/>
        <sz val="10"/>
        <color rgb="FF000000"/>
        <rFont val="Arial"/>
        <family val="2"/>
      </rPr>
      <t xml:space="preserve">Test data:
</t>
    </r>
    <r>
      <rPr>
        <b/>
        <sz val="10"/>
        <color rgb="FF000000"/>
        <rFont val="Arial"/>
        <family val="2"/>
      </rPr>
      <t xml:space="preserve">
a &amp; b)
</t>
    </r>
    <r>
      <rPr>
        <sz val="10"/>
        <color rgb="FF000000"/>
        <rFont val="Arial"/>
        <family val="2"/>
      </rPr>
      <t>1. Administrative Support User with RBAC Activities permission
2. Patient who dissented to have SCR
3. Patient who consented to have SCR
4. Permission to view an SCR Screen and request permission to view a patient's SCR for Clinical Professionals
•	1st attempt after fail – 1 minute after initial call
•	2nd attempt – 30 minutes after 1st attempt
•	3rd attempt – 60 minutes after 2nd attempt
•	4th attempt – 2 hours after 3rd attempt
•	5th attempt – 4 hours after 4th attempt
•	6th attempt – 8 hours after 5th attempt
•	7th and final attempt – 16 hours after 6th attempt</t>
    </r>
  </si>
  <si>
    <t xml:space="preserve">Discussed with NHSE what behaviours are accepted for timeouts.
Mirror the existing behaviour for the NME's
E.g.: NME system asks if API 3 times, what is result
</t>
  </si>
  <si>
    <t>SCRView-23</t>
  </si>
  <si>
    <t>NME-HSDID-203</t>
  </si>
  <si>
    <t>NME-SCR-206</t>
  </si>
  <si>
    <r>
      <rPr>
        <sz val="10"/>
        <color rgb="FF000000"/>
        <rFont val="Arial"/>
        <family val="2"/>
      </rPr>
      <t xml:space="preserve">When a user selects to view a Non-GMS patient's SCR, there is a </t>
    </r>
    <r>
      <rPr>
        <b/>
        <sz val="10"/>
        <color rgb="FF000000"/>
        <rFont val="Arial"/>
        <family val="2"/>
      </rPr>
      <t>risk</t>
    </r>
    <r>
      <rPr>
        <sz val="10"/>
        <color rgb="FF000000"/>
        <rFont val="Arial"/>
        <family val="2"/>
      </rPr>
      <t xml:space="preserve"> that the </t>
    </r>
    <r>
      <rPr>
        <b/>
        <sz val="10"/>
        <color rgb="FF000000"/>
        <rFont val="Arial"/>
        <family val="2"/>
      </rPr>
      <t>NME</t>
    </r>
    <r>
      <rPr>
        <sz val="10"/>
        <color rgb="FF000000"/>
        <rFont val="Arial"/>
        <family val="2"/>
      </rPr>
      <t xml:space="preserve"> System</t>
    </r>
    <r>
      <rPr>
        <b/>
        <sz val="10"/>
        <color rgb="FF000000"/>
        <rFont val="Arial"/>
        <family val="2"/>
      </rPr>
      <t xml:space="preserve"> may not </t>
    </r>
    <r>
      <rPr>
        <sz val="10"/>
        <color rgb="FF000000"/>
        <rFont val="Arial"/>
        <family val="2"/>
      </rPr>
      <t>indicate to a</t>
    </r>
    <r>
      <rPr>
        <b/>
        <sz val="10"/>
        <color rgb="FF000000"/>
        <rFont val="Arial"/>
        <family val="2"/>
      </rPr>
      <t xml:space="preserve"> Care Professional or Administrative Support User </t>
    </r>
    <r>
      <rPr>
        <sz val="10"/>
        <color rgb="FF000000"/>
        <rFont val="Arial"/>
        <family val="2"/>
      </rPr>
      <t xml:space="preserve">whether a selected patient has an accessible SCR before the Care Professional makes any attempt to:
</t>
    </r>
    <r>
      <rPr>
        <b/>
        <sz val="10"/>
        <color rgb="FF000000"/>
        <rFont val="Arial"/>
        <family val="2"/>
      </rPr>
      <t>(i)</t>
    </r>
    <r>
      <rPr>
        <sz val="10"/>
        <color rgb="FF000000"/>
        <rFont val="Arial"/>
        <family val="2"/>
      </rPr>
      <t xml:space="preserve"> </t>
    </r>
    <r>
      <rPr>
        <b/>
        <sz val="10"/>
        <color rgb="FF000000"/>
        <rFont val="Arial"/>
        <family val="2"/>
      </rPr>
      <t xml:space="preserve">Access the patient's SCR
(ii) Obtain the patient’s Permission to View their SCR.
</t>
    </r>
    <r>
      <rPr>
        <sz val="10"/>
        <color rgb="FF000000"/>
        <rFont val="Arial"/>
        <family val="2"/>
      </rPr>
      <t xml:space="preserve">The </t>
    </r>
    <r>
      <rPr>
        <b/>
        <sz val="10"/>
        <color rgb="FF000000"/>
        <rFont val="Arial"/>
        <family val="2"/>
      </rPr>
      <t>impact</t>
    </r>
    <r>
      <rPr>
        <sz val="10"/>
        <color rgb="FF000000"/>
        <rFont val="Arial"/>
        <family val="2"/>
      </rPr>
      <t xml:space="preserve"> is that the user is unaware of the patient SCR availability status.</t>
    </r>
  </si>
  <si>
    <t>System/Solution Integrity, Usability</t>
  </si>
  <si>
    <t>The system has not correctly implemented the requirements for the SCR Viewing Requirements
[SCR Viewing Requirements 5.1 - Non GMS Patients Only &gt; MSCA-SCR-07: Users SHOULD be informed if a SCR is accessible.]</t>
  </si>
  <si>
    <r>
      <rPr>
        <b/>
        <sz val="10"/>
        <color rgb="FF000000"/>
        <rFont val="Arial"/>
        <family val="2"/>
      </rPr>
      <t xml:space="preserve">Pre-condition:
</t>
    </r>
    <r>
      <rPr>
        <sz val="10"/>
        <color rgb="FF000000"/>
        <rFont val="Arial"/>
        <family val="2"/>
      </rPr>
      <t xml:space="preserve">When a user selects to view a patient's SCR
</t>
    </r>
    <r>
      <rPr>
        <b/>
        <sz val="10"/>
        <color rgb="FF000000"/>
        <rFont val="Arial"/>
        <family val="2"/>
      </rPr>
      <t xml:space="preserve">a) </t>
    </r>
    <r>
      <rPr>
        <sz val="10"/>
        <color rgb="FF000000"/>
        <rFont val="Arial"/>
        <family val="2"/>
      </rPr>
      <t xml:space="preserve">Provide evidence that the SCR Viewing System indicates to a Care Professional or Administrative Support User whether a selected patient has an accessible SCR before the Care Professional makes any attempt to Access/Obtain the Patient's permission to view the SCR </t>
    </r>
  </si>
  <si>
    <r>
      <rPr>
        <b/>
        <u/>
        <sz val="10"/>
        <color rgb="FF000000"/>
        <rFont val="Arial"/>
        <family val="2"/>
      </rPr>
      <t xml:space="preserve">Test data:
</t>
    </r>
    <r>
      <rPr>
        <b/>
        <sz val="10"/>
        <color rgb="FF000000"/>
        <rFont val="Arial"/>
        <family val="2"/>
      </rPr>
      <t xml:space="preserve">
</t>
    </r>
    <r>
      <rPr>
        <sz val="10"/>
        <color rgb="FF000000"/>
        <rFont val="Arial"/>
        <family val="2"/>
      </rPr>
      <t>1. Administrative Support User with RBAC Activities permission
2. Patient who dissented to have SCR
3. Patient who consented to have SCR
4. Permission to view an SCR Screen and request permission to view a patient's SCR</t>
    </r>
  </si>
  <si>
    <t>MSCA-SCR-07: Users SHOULD be informed if a SCR is accessible.</t>
  </si>
  <si>
    <t>SCRView-24</t>
  </si>
  <si>
    <t>NME-HSDID-204</t>
  </si>
  <si>
    <t>NME-SCR-207</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</si>
  <si>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system may allow care professionals without appropriate local permissions</t>
    </r>
    <r>
      <rPr>
        <sz val="10"/>
        <color rgb="FF000000"/>
        <rFont val="Arial"/>
        <family val="2"/>
      </rPr>
      <t xml:space="preserve"> to create </t>
    </r>
    <r>
      <rPr>
        <b/>
        <sz val="10"/>
        <color rgb="FF000000"/>
        <rFont val="Arial"/>
        <family val="2"/>
      </rPr>
      <t>Permission to View</t>
    </r>
    <r>
      <rPr>
        <sz val="10"/>
        <color rgb="FF000000"/>
        <rFont val="Arial"/>
        <family val="2"/>
      </rPr>
      <t xml:space="preserve"> on behalf of </t>
    </r>
    <r>
      <rPr>
        <b/>
        <sz val="10"/>
        <color rgb="FF000000"/>
        <rFont val="Arial"/>
        <family val="2"/>
      </rPr>
      <t>other Care Professionals</t>
    </r>
    <r>
      <rPr>
        <sz val="10"/>
        <color rgb="FF000000"/>
        <rFont val="Arial"/>
        <family val="2"/>
      </rPr>
      <t xml:space="preserve"> (</t>
    </r>
    <r>
      <rPr>
        <b/>
        <sz val="10"/>
        <color rgb="FF000000"/>
        <rFont val="Arial"/>
        <family val="2"/>
      </rPr>
      <t>Your workgroup or team</t>
    </r>
    <r>
      <rPr>
        <sz val="10"/>
        <color rgb="FF000000"/>
        <rFont val="Arial"/>
        <family val="2"/>
      </rPr>
      <t xml:space="preserve">)
The </t>
    </r>
    <r>
      <rPr>
        <b/>
        <sz val="10"/>
        <color rgb="FF000000"/>
        <rFont val="Arial"/>
        <family val="2"/>
      </rPr>
      <t>impact</t>
    </r>
    <r>
      <rPr>
        <sz val="10"/>
        <color rgb="FF000000"/>
        <rFont val="Arial"/>
        <family val="2"/>
      </rPr>
      <t xml:space="preserve"> is that the inappropriate users are able to create </t>
    </r>
    <r>
      <rPr>
        <b/>
        <sz val="10"/>
        <color rgb="FF000000"/>
        <rFont val="Arial"/>
        <family val="2"/>
      </rPr>
      <t xml:space="preserve">Permission to View </t>
    </r>
    <r>
      <rPr>
        <sz val="10"/>
        <color rgb="FF000000"/>
        <rFont val="Arial"/>
        <family val="2"/>
      </rPr>
      <t>requests.</t>
    </r>
  </si>
  <si>
    <t>The system has not correctly implemented the requirements for the SCR Viewing Requirements
[SCR Viewing Requirements 5.1 - Non GMS Patients Only &gt; 2.2.4.1.	Obtaining Permission to View]</t>
  </si>
  <si>
    <t>a) Provide evidence that the system ensures that only Care Professionals with appropriate local permissions, could create Permission to View on behalf of other Care Professionals (Your workgroup or team)
Test Hints:
If the logged in staff member has already recorded the patient’s Permission to View information in the last 24 hours then they do not need to provide the information again.</t>
  </si>
  <si>
    <r>
      <rPr>
        <b/>
        <u/>
        <sz val="10"/>
        <color rgb="FF000000"/>
        <rFont val="Arial"/>
        <family val="2"/>
      </rPr>
      <t xml:space="preserve">Test data:
</t>
    </r>
    <r>
      <rPr>
        <b/>
        <sz val="10"/>
        <color rgb="FF000000"/>
        <rFont val="Arial"/>
        <family val="2"/>
      </rPr>
      <t xml:space="preserve">
</t>
    </r>
    <r>
      <rPr>
        <sz val="10"/>
        <color rgb="FF000000"/>
        <rFont val="Arial"/>
        <family val="2"/>
      </rPr>
      <t xml:space="preserve">1. Care Professionals with appropriate local permissions
2. Patient who dissented to have SCR
3. Patient who consented to have SCR
4. Permission to view an SCR Screen and request permission to view a patient's SCR for other Care Professionals
</t>
    </r>
  </si>
  <si>
    <t>Check with Supplier whether they have implemented Workgroup or not</t>
  </si>
  <si>
    <t>2.2.4.1.	Obtaining Permission to View</t>
  </si>
  <si>
    <t>SCRView-25</t>
  </si>
  <si>
    <t>NME-HSDID-205</t>
  </si>
  <si>
    <t>NME-SCR-208</t>
  </si>
  <si>
    <r>
      <rPr>
        <sz val="10"/>
        <color rgb="FF000000"/>
        <rFont val="Arial"/>
        <family val="2"/>
      </rPr>
      <t xml:space="preserve">There is a </t>
    </r>
    <r>
      <rPr>
        <b/>
        <sz val="10"/>
        <color rgb="FF000000"/>
        <rFont val="Arial"/>
        <family val="2"/>
      </rPr>
      <t>risk</t>
    </r>
    <r>
      <rPr>
        <sz val="10"/>
        <color rgb="FF000000"/>
        <rFont val="Arial"/>
        <family val="2"/>
      </rPr>
      <t xml:space="preserve"> that the SCR Viewing system does </t>
    </r>
    <r>
      <rPr>
        <b/>
        <sz val="10"/>
        <color rgb="FF000000"/>
        <rFont val="Arial"/>
        <family val="2"/>
      </rPr>
      <t>not</t>
    </r>
    <r>
      <rPr>
        <sz val="10"/>
        <color rgb="FF000000"/>
        <rFont val="Arial"/>
        <family val="2"/>
      </rPr>
      <t xml:space="preserve"> create a</t>
    </r>
    <r>
      <rPr>
        <b/>
        <sz val="10"/>
        <color rgb="FF000000"/>
        <rFont val="Arial"/>
        <family val="2"/>
      </rPr>
      <t xml:space="preserve"> Self-Claim alert when a self-claim Legitimate relationship is created between the care professional and the patient.
</t>
    </r>
    <r>
      <rPr>
        <sz val="10"/>
        <color rgb="FF000000"/>
        <rFont val="Arial"/>
        <family val="2"/>
      </rPr>
      <t xml:space="preserve">
The </t>
    </r>
    <r>
      <rPr>
        <b/>
        <sz val="10"/>
        <color rgb="FF000000"/>
        <rFont val="Arial"/>
        <family val="2"/>
      </rPr>
      <t>impact</t>
    </r>
    <r>
      <rPr>
        <sz val="10"/>
        <color rgb="FF000000"/>
        <rFont val="Arial"/>
        <family val="2"/>
      </rPr>
      <t xml:space="preserve"> is that the audit information is lost</t>
    </r>
  </si>
  <si>
    <r>
      <rPr>
        <b/>
        <sz val="10"/>
        <color rgb="FF000000"/>
        <rFont val="Arial"/>
        <family val="2"/>
      </rPr>
      <t xml:space="preserve">a) </t>
    </r>
    <r>
      <rPr>
        <sz val="10"/>
        <color rgb="FF000000"/>
        <rFont val="Arial"/>
        <family val="2"/>
      </rPr>
      <t>Demonstrate that the SCR Viewing System triggers a Self-Claim alert when a self-claim Legitimate relationship is created between the care professional and the patient.</t>
    </r>
  </si>
  <si>
    <r>
      <rPr>
        <b/>
        <u/>
        <sz val="10"/>
        <color rgb="FF000000"/>
        <rFont val="Arial"/>
        <family val="2"/>
      </rPr>
      <t xml:space="preserve">Test data:
</t>
    </r>
    <r>
      <rPr>
        <b/>
        <sz val="10"/>
        <color rgb="FF000000"/>
        <rFont val="Arial"/>
        <family val="2"/>
      </rPr>
      <t xml:space="preserve">
</t>
    </r>
    <r>
      <rPr>
        <sz val="10"/>
        <color rgb="FF000000"/>
        <rFont val="Arial"/>
        <family val="2"/>
      </rPr>
      <t>1. Care Professionals with appropriate local permissions
2. Patient who consented to have SCR
3. A patient who has a self-claim legitimate relationship with a care professional…</t>
    </r>
  </si>
  <si>
    <t>SCRView-25.1</t>
  </si>
  <si>
    <t>NME-HSDID-206</t>
  </si>
  <si>
    <t>NME-SCR-209</t>
  </si>
  <si>
    <r>
      <rPr>
        <sz val="10"/>
        <color rgb="FF000000"/>
        <rFont val="Arial"/>
        <family val="2"/>
      </rPr>
      <t xml:space="preserve">There is a </t>
    </r>
    <r>
      <rPr>
        <b/>
        <sz val="10"/>
        <color rgb="FF000000"/>
        <rFont val="Arial"/>
        <family val="2"/>
      </rPr>
      <t>risk</t>
    </r>
    <r>
      <rPr>
        <sz val="10"/>
        <color rgb="FF000000"/>
        <rFont val="Arial"/>
        <family val="2"/>
      </rPr>
      <t xml:space="preserve"> that the system</t>
    </r>
    <r>
      <rPr>
        <b/>
        <sz val="10"/>
        <color rgb="FF000000"/>
        <rFont val="Arial"/>
        <family val="2"/>
      </rPr>
      <t xml:space="preserve"> does not allow</t>
    </r>
    <r>
      <rPr>
        <sz val="10"/>
        <color rgb="FF000000"/>
        <rFont val="Arial"/>
        <family val="2"/>
      </rPr>
      <t xml:space="preserve"> the care professional to go through the</t>
    </r>
    <r>
      <rPr>
        <b/>
        <sz val="10"/>
        <color rgb="FF000000"/>
        <rFont val="Arial"/>
        <family val="2"/>
      </rPr>
      <t xml:space="preserve"> “Permission to View”</t>
    </r>
    <r>
      <rPr>
        <sz val="10"/>
        <color rgb="FF000000"/>
        <rFont val="Arial"/>
        <family val="2"/>
      </rPr>
      <t xml:space="preserve"> process for a given patient, </t>
    </r>
    <r>
      <rPr>
        <b/>
        <sz val="10"/>
        <color rgb="FF000000"/>
        <rFont val="Arial"/>
        <family val="2"/>
      </rPr>
      <t xml:space="preserve">regardless of previous rejected 'Permission to view' outcomes.
</t>
    </r>
    <r>
      <rPr>
        <sz val="10"/>
        <color rgb="FF000000"/>
        <rFont val="Arial"/>
        <family val="2"/>
      </rPr>
      <t xml:space="preserve">
The </t>
    </r>
    <r>
      <rPr>
        <b/>
        <sz val="10"/>
        <color rgb="FF000000"/>
        <rFont val="Arial"/>
        <family val="2"/>
      </rPr>
      <t>impact</t>
    </r>
    <r>
      <rPr>
        <sz val="10"/>
        <color rgb="FF000000"/>
        <rFont val="Arial"/>
        <family val="2"/>
      </rPr>
      <t xml:space="preserve"> is that appropriate users are not able to request access to a view of the Patient's SCR</t>
    </r>
  </si>
  <si>
    <r>
      <rPr>
        <b/>
        <sz val="10"/>
        <color rgb="FF000000"/>
        <rFont val="Arial"/>
        <family val="2"/>
      </rPr>
      <t xml:space="preserve">a) </t>
    </r>
    <r>
      <rPr>
        <sz val="10"/>
        <color rgb="FF000000"/>
        <rFont val="Arial"/>
        <family val="2"/>
      </rPr>
      <t xml:space="preserve">Provide evidence that the system allows the care professional to go through the “Permission to View” process for a given patient, regardless of previous rejected 'Permission to view' outcomes.
</t>
    </r>
    <r>
      <rPr>
        <b/>
        <sz val="10"/>
        <color rgb="FF000000"/>
        <rFont val="Arial"/>
        <family val="2"/>
      </rPr>
      <t xml:space="preserve">Test Scenarios:
</t>
    </r>
    <r>
      <rPr>
        <sz val="10"/>
        <color rgb="FF000000"/>
        <rFont val="Arial"/>
        <family val="2"/>
      </rPr>
      <t>1. Single declined access
2. Multiple declined access
3. Legal,
4. Emergency reasons 
Note:
Check for all the</t>
    </r>
    <r>
      <rPr>
        <b/>
        <sz val="10"/>
        <color rgb="FF000000"/>
        <rFont val="Arial"/>
        <family val="2"/>
      </rPr>
      <t xml:space="preserve"> permission view Options</t>
    </r>
    <r>
      <rPr>
        <sz val="10"/>
        <color rgb="FF000000"/>
        <rFont val="Arial"/>
        <family val="2"/>
      </rPr>
      <t xml:space="preserve"> window
</t>
    </r>
    <r>
      <rPr>
        <b/>
        <sz val="10"/>
        <color rgb="FF000000"/>
        <rFont val="Arial"/>
        <family val="2"/>
      </rPr>
      <t xml:space="preserve">
Provide feedback on the evidence to SCR team</t>
    </r>
  </si>
  <si>
    <r>
      <rPr>
        <b/>
        <u/>
        <sz val="10"/>
        <color rgb="FF000000"/>
        <rFont val="Arial"/>
        <family val="2"/>
      </rPr>
      <t xml:space="preserve">Test data:
</t>
    </r>
    <r>
      <rPr>
        <b/>
        <sz val="10"/>
        <color rgb="FF000000"/>
        <rFont val="Arial"/>
        <family val="2"/>
      </rPr>
      <t xml:space="preserve">
</t>
    </r>
    <r>
      <rPr>
        <sz val="10"/>
        <color rgb="FF000000"/>
        <rFont val="Arial"/>
        <family val="2"/>
      </rPr>
      <t xml:space="preserve">1. A care professional whose Permission to view SCR has been declined - once, multiple times, for a legal reason and for an emergency reason.
2. Patient who dissented to have SCR
3. Patient who consented to have SCR
4. Permission to view an SCR Screen and request permission to view a patient's SCR
</t>
    </r>
  </si>
  <si>
    <t>SCRView-26</t>
  </si>
  <si>
    <t>NME-HSDID-207</t>
  </si>
  <si>
    <t>NME-SCR-210</t>
  </si>
  <si>
    <r>
      <rPr>
        <sz val="10"/>
        <color rgb="FF000000"/>
        <rFont val="Arial"/>
        <family val="2"/>
      </rPr>
      <t xml:space="preserve">There is a </t>
    </r>
    <r>
      <rPr>
        <b/>
        <sz val="10"/>
        <color rgb="FF000000"/>
        <rFont val="Arial"/>
        <family val="2"/>
      </rPr>
      <t>risk</t>
    </r>
    <r>
      <rPr>
        <sz val="10"/>
        <color rgb="FF000000"/>
        <rFont val="Arial"/>
        <family val="2"/>
      </rPr>
      <t xml:space="preserve"> that the</t>
    </r>
    <r>
      <rPr>
        <b/>
        <sz val="10"/>
        <color rgb="FF000000"/>
        <rFont val="Arial"/>
        <family val="2"/>
      </rPr>
      <t xml:space="preserve"> SCR Viewing system </t>
    </r>
    <r>
      <rPr>
        <sz val="10"/>
        <color rgb="FF000000"/>
        <rFont val="Arial"/>
        <family val="2"/>
      </rPr>
      <t xml:space="preserve">may </t>
    </r>
    <r>
      <rPr>
        <b/>
        <sz val="10"/>
        <color rgb="FF000000"/>
        <rFont val="Arial"/>
        <family val="2"/>
      </rPr>
      <t>not allow the care professional</t>
    </r>
    <r>
      <rPr>
        <sz val="10"/>
        <color rgb="FF000000"/>
        <rFont val="Arial"/>
        <family val="2"/>
      </rPr>
      <t xml:space="preserve"> to re-request</t>
    </r>
    <r>
      <rPr>
        <b/>
        <sz val="10"/>
        <color rgb="FF000000"/>
        <rFont val="Arial"/>
        <family val="2"/>
      </rPr>
      <t xml:space="preserve"> 'Permission to View ' </t>
    </r>
    <r>
      <rPr>
        <sz val="10"/>
        <color rgb="FF000000"/>
        <rFont val="Arial"/>
        <family val="2"/>
      </rPr>
      <t>for a patient</t>
    </r>
    <r>
      <rPr>
        <b/>
        <sz val="10"/>
        <color rgb="FF000000"/>
        <rFont val="Arial"/>
        <family val="2"/>
      </rPr>
      <t xml:space="preserve"> </t>
    </r>
    <r>
      <rPr>
        <sz val="10"/>
        <color rgb="FF000000"/>
        <rFont val="Arial"/>
        <family val="2"/>
      </rPr>
      <t>once the</t>
    </r>
    <r>
      <rPr>
        <b/>
        <sz val="10"/>
        <color rgb="FF000000"/>
        <rFont val="Arial"/>
        <family val="2"/>
      </rPr>
      <t xml:space="preserve"> set duration is expired.
</t>
    </r>
    <r>
      <rPr>
        <sz val="10"/>
        <color rgb="FF000000"/>
        <rFont val="Arial"/>
        <family val="2"/>
      </rPr>
      <t xml:space="preserve">
The </t>
    </r>
    <r>
      <rPr>
        <b/>
        <sz val="10"/>
        <color rgb="FF000000"/>
        <rFont val="Arial"/>
        <family val="2"/>
      </rPr>
      <t>impact</t>
    </r>
    <r>
      <rPr>
        <sz val="10"/>
        <color rgb="FF000000"/>
        <rFont val="Arial"/>
        <family val="2"/>
      </rPr>
      <t xml:space="preserve"> is that the user is not able to view the Patient's SCR after the set duration is expired and they are prevented from doing so and this could lead to inappropriate treatment or a delay to care. </t>
    </r>
  </si>
  <si>
    <t xml:space="preserve">Check that Permission to View can be re-requested following the expiry of the duration period. 
Options for Set Duration:
1. Current Episode
2. Fixed duration (such as 24 hours, a week, etc.) agreed with the NHS England SCR Team 
3. Some other duration, in agreement with the NHS England SCR Team
Testing Hints:
Reference Row 224 / above.
</t>
  </si>
  <si>
    <r>
      <rPr>
        <b/>
        <u/>
        <sz val="10"/>
        <color rgb="FF000000"/>
        <rFont val="Arial"/>
        <family val="2"/>
      </rPr>
      <t xml:space="preserve">Test data:
</t>
    </r>
    <r>
      <rPr>
        <b/>
        <sz val="10"/>
        <color rgb="FF000000"/>
        <rFont val="Arial"/>
        <family val="2"/>
      </rPr>
      <t xml:space="preserve">
</t>
    </r>
    <r>
      <rPr>
        <sz val="10"/>
        <color rgb="FF000000"/>
        <rFont val="Arial"/>
        <family val="2"/>
      </rPr>
      <t>1. System admin with appropriate local permissions
2. Patient who consented to have SCR</t>
    </r>
  </si>
  <si>
    <t xml:space="preserve">SCR Team needs a discussion with Supplier about their approach with this requirement including the set duration for Permission to View.
</t>
  </si>
  <si>
    <t>SCRView-30</t>
  </si>
  <si>
    <t>NME-HSDID-208</t>
  </si>
  <si>
    <t>NME-SCR-211</t>
  </si>
  <si>
    <r>
      <rPr>
        <sz val="10"/>
        <color rgb="FF000000"/>
        <rFont val="Arial"/>
        <family val="2"/>
      </rPr>
      <t xml:space="preserve">There is a </t>
    </r>
    <r>
      <rPr>
        <b/>
        <sz val="10"/>
        <color rgb="FF000000"/>
        <rFont val="Arial"/>
        <family val="2"/>
      </rPr>
      <t>risk</t>
    </r>
    <r>
      <rPr>
        <sz val="10"/>
        <color rgb="FF000000"/>
        <rFont val="Arial"/>
        <family val="2"/>
      </rPr>
      <t xml:space="preserve"> that the</t>
    </r>
    <r>
      <rPr>
        <b/>
        <sz val="10"/>
        <color rgb="FF000000"/>
        <rFont val="Arial"/>
        <family val="2"/>
      </rPr>
      <t xml:space="preserve"> SCR Viewing system allows the care professional</t>
    </r>
    <r>
      <rPr>
        <sz val="10"/>
        <color rgb="FF000000"/>
        <rFont val="Arial"/>
        <family val="2"/>
      </rPr>
      <t xml:space="preserve"> to view the patient's SCR after the</t>
    </r>
    <r>
      <rPr>
        <b/>
        <sz val="10"/>
        <color rgb="FF000000"/>
        <rFont val="Arial"/>
        <family val="2"/>
      </rPr>
      <t xml:space="preserve"> 'Permission to View ' duration is expired
</t>
    </r>
    <r>
      <rPr>
        <sz val="10"/>
        <color rgb="FF000000"/>
        <rFont val="Arial"/>
        <family val="2"/>
      </rPr>
      <t xml:space="preserve">
The </t>
    </r>
    <r>
      <rPr>
        <b/>
        <sz val="10"/>
        <color rgb="FF000000"/>
        <rFont val="Arial"/>
        <family val="2"/>
      </rPr>
      <t>impact</t>
    </r>
    <r>
      <rPr>
        <sz val="10"/>
        <color rgb="FF000000"/>
        <rFont val="Arial"/>
        <family val="2"/>
      </rPr>
      <t xml:space="preserve"> is that the user is able to view the Patient's SCR after the view period without permission to view in place.</t>
    </r>
  </si>
  <si>
    <t xml:space="preserve">Demonstrate that when a care professional has obtained Permission to View the SCR of the patient, they cannot access the patient's SCR after the set duration has expired.
Options for Set Duration:
1. Current Episode
2. Fixed duration (such as 24 hours, a week, etc.) agreed with the NHS England SCR Team 
3. Some other duration, in agreement with the NHS England SCR Team
Testing Hints:
Reference Row 224 and 227
</t>
  </si>
  <si>
    <t xml:space="preserve">SCR Team needs a discussion with Supplier about their approach with this requirement including the set duration for Permission to View.
</t>
  </si>
  <si>
    <t>NME-HSDID-209</t>
  </si>
  <si>
    <t>NME-SCR-212</t>
  </si>
  <si>
    <r>
      <rPr>
        <sz val="10"/>
        <color rgb="FF000000"/>
        <rFont val="Arial"/>
        <family val="2"/>
      </rPr>
      <t xml:space="preserve">There is a </t>
    </r>
    <r>
      <rPr>
        <b/>
        <sz val="10"/>
        <color rgb="FF000000"/>
        <rFont val="Arial"/>
        <family val="2"/>
      </rPr>
      <t>risk</t>
    </r>
    <r>
      <rPr>
        <sz val="10"/>
        <color rgb="FF000000"/>
        <rFont val="Arial"/>
        <family val="2"/>
      </rPr>
      <t xml:space="preserve"> that the</t>
    </r>
    <r>
      <rPr>
        <b/>
        <sz val="10"/>
        <color rgb="FF000000"/>
        <rFont val="Arial"/>
        <family val="2"/>
      </rPr>
      <t xml:space="preserve"> patient's printed SCR</t>
    </r>
    <r>
      <rPr>
        <sz val="10"/>
        <color rgb="FF000000"/>
        <rFont val="Arial"/>
        <family val="2"/>
      </rPr>
      <t xml:space="preserve"> at </t>
    </r>
    <r>
      <rPr>
        <b/>
        <sz val="10"/>
        <color rgb="FF000000"/>
        <rFont val="Arial"/>
        <family val="2"/>
      </rPr>
      <t xml:space="preserve">any point in time </t>
    </r>
    <r>
      <rPr>
        <sz val="10"/>
        <color rgb="FF000000"/>
        <rFont val="Arial"/>
        <family val="2"/>
      </rPr>
      <t xml:space="preserve">may not include the following </t>
    </r>
    <r>
      <rPr>
        <b/>
        <sz val="10"/>
        <color rgb="FF000000"/>
        <rFont val="Arial"/>
        <family val="2"/>
      </rPr>
      <t xml:space="preserve">confidentiality statements:
</t>
    </r>
    <r>
      <rPr>
        <sz val="10"/>
        <color rgb="FF000000"/>
        <rFont val="Arial"/>
        <family val="2"/>
      </rPr>
      <t xml:space="preserve">
1. “NHS CONFIDENTIAL: Personal data about a patient”.
2.  “Information printed is “uncontrolled” and only accurate at the time of printout”.
3. “This Printout must be kept confidential”.
The </t>
    </r>
    <r>
      <rPr>
        <b/>
        <sz val="10"/>
        <color rgb="FF000000"/>
        <rFont val="Arial"/>
        <family val="2"/>
      </rPr>
      <t>impact</t>
    </r>
    <r>
      <rPr>
        <sz val="10"/>
        <color rgb="FF000000"/>
        <rFont val="Arial"/>
        <family val="2"/>
      </rPr>
      <t xml:space="preserve"> is that the SCR is missing important guidance to users on their responsibilities with regard to the use of patient identifiable information.</t>
    </r>
  </si>
  <si>
    <t>The system has not correctly implemented the requirements for the SCR Viewing Requirements
[SCR Viewing Requirements 5.1 draft - Non GMS Patients Only &gt; 2.5.	Rendering the Summary Care Record]</t>
  </si>
  <si>
    <r>
      <rPr>
        <b/>
        <sz val="10"/>
        <color rgb="FF000000"/>
        <rFont val="Arial"/>
        <family val="2"/>
      </rPr>
      <t xml:space="preserve">a) </t>
    </r>
    <r>
      <rPr>
        <sz val="10"/>
        <color rgb="FF000000"/>
        <rFont val="Arial"/>
        <family val="2"/>
      </rPr>
      <t xml:space="preserve">Provide evidence that the Patient's Printed SCR generated at any point in time contains the following confidentiality statements:
1. “NHS CONFIDENTIAL: Personal data about a patient”.
2.  “Information printed is “uncontrolled” and only accurate at the time of printout”.
3. “This Printout must be kept confidential”.
for the below
</t>
    </r>
    <r>
      <rPr>
        <b/>
        <sz val="10"/>
        <color rgb="FF000000"/>
        <rFont val="Arial"/>
        <family val="2"/>
      </rPr>
      <t>Scenario 1</t>
    </r>
    <r>
      <rPr>
        <sz val="10"/>
        <color rgb="FF000000"/>
        <rFont val="Arial"/>
        <family val="2"/>
      </rPr>
      <t xml:space="preserve">: System-generated SCR - If it is a Bulk upload
</t>
    </r>
    <r>
      <rPr>
        <b/>
        <sz val="10"/>
        <color rgb="FF000000"/>
        <rFont val="Arial"/>
        <family val="2"/>
      </rPr>
      <t>Scenario 2</t>
    </r>
    <r>
      <rPr>
        <sz val="10"/>
        <color rgb="FF000000"/>
        <rFont val="Arial"/>
        <family val="2"/>
      </rPr>
      <t>. User-generated SCR - It is a General Upload</t>
    </r>
  </si>
  <si>
    <r>
      <rPr>
        <b/>
        <u/>
        <sz val="10"/>
        <color rgb="FF000000"/>
        <rFont val="Arial"/>
        <family val="2"/>
      </rPr>
      <t xml:space="preserve">Test data:
</t>
    </r>
    <r>
      <rPr>
        <b/>
        <sz val="10"/>
        <color rgb="FF000000"/>
        <rFont val="Arial"/>
        <family val="2"/>
      </rPr>
      <t xml:space="preserve">
</t>
    </r>
    <r>
      <rPr>
        <sz val="10"/>
        <color rgb="FF000000"/>
        <rFont val="Arial"/>
        <family val="2"/>
      </rPr>
      <t>1. System admin with appropriate local permissions(permission to print the SCR)
2. Bulk upload Patients who consented to have SCR
3. General upload for Patients who consented to have SCR</t>
    </r>
  </si>
  <si>
    <t>NME-HSDID-210</t>
  </si>
  <si>
    <r>
      <rPr>
        <sz val="10"/>
        <color rgb="FF000000"/>
        <rFont val="Arial"/>
        <family val="2"/>
      </rPr>
      <t xml:space="preserve">There is a </t>
    </r>
    <r>
      <rPr>
        <b/>
        <sz val="10"/>
        <color rgb="FF000000"/>
        <rFont val="Arial"/>
        <family val="2"/>
      </rPr>
      <t>risk</t>
    </r>
    <r>
      <rPr>
        <sz val="10"/>
        <color rgb="FF000000"/>
        <rFont val="Arial"/>
        <family val="2"/>
      </rPr>
      <t xml:space="preserve"> that the following</t>
    </r>
    <r>
      <rPr>
        <b/>
        <sz val="10"/>
        <color rgb="FF000000"/>
        <rFont val="Arial"/>
        <family val="2"/>
      </rPr>
      <t xml:space="preserve"> patient’s identifying information may not be printed on every page of SCR
</t>
    </r>
    <r>
      <rPr>
        <sz val="10"/>
        <color rgb="FF000000"/>
        <rFont val="Arial"/>
        <family val="2"/>
      </rPr>
      <t xml:space="preserve">
1. Family Name (Surname)
2. Forename
3. NHS Number
The </t>
    </r>
    <r>
      <rPr>
        <b/>
        <sz val="10"/>
        <color rgb="FF000000"/>
        <rFont val="Arial"/>
        <family val="2"/>
      </rPr>
      <t>impact</t>
    </r>
    <r>
      <rPr>
        <sz val="10"/>
        <color rgb="FF000000"/>
        <rFont val="Arial"/>
        <family val="2"/>
      </rPr>
      <t xml:space="preserve"> is that the SCR is missing </t>
    </r>
    <r>
      <rPr>
        <b/>
        <sz val="10"/>
        <color rgb="FF000000"/>
        <rFont val="Arial"/>
        <family val="2"/>
      </rPr>
      <t xml:space="preserve">patient-identifiable information </t>
    </r>
    <r>
      <rPr>
        <sz val="10"/>
        <color rgb="FF000000"/>
        <rFont val="Arial"/>
        <family val="2"/>
      </rPr>
      <t>which could lead to the misattribution of clinical information to the incorrect patient which leads to inappropriate patient care or delays patient care</t>
    </r>
  </si>
  <si>
    <t>The system has not correctly implemented the requirements for the SCR Viewing Requirements
[SCR Viewing Requirements Refactored for SCR FHIR API v5.1 &gt; 2.5.	Rendering the Summary Care Record]</t>
  </si>
  <si>
    <r>
      <rPr>
        <b/>
        <sz val="10"/>
        <color rgb="FF000000"/>
        <rFont val="Arial"/>
        <family val="2"/>
      </rPr>
      <t xml:space="preserve">a) </t>
    </r>
    <r>
      <rPr>
        <sz val="10"/>
        <color rgb="FF000000"/>
        <rFont val="Arial"/>
        <family val="2"/>
      </rPr>
      <t xml:space="preserve">Provide evidence that the following patient’s identifying information is printed(eg.pdf) on every page of SCR
1. Family Name (Surname)
2. Forename
3. NHS Number
</t>
    </r>
    <r>
      <rPr>
        <b/>
        <sz val="10"/>
        <color rgb="FF000000"/>
        <rFont val="Arial"/>
        <family val="2"/>
      </rPr>
      <t xml:space="preserve">e.g. </t>
    </r>
    <r>
      <rPr>
        <sz val="10"/>
        <color rgb="FF000000"/>
        <rFont val="Arial"/>
        <family val="2"/>
      </rPr>
      <t xml:space="preserve">SMITH, Jane, NHS Number [946 358 3706]
</t>
    </r>
    <r>
      <rPr>
        <b/>
        <sz val="10"/>
        <color rgb="FF000000"/>
        <rFont val="Arial"/>
        <family val="2"/>
      </rPr>
      <t>Scenario 1</t>
    </r>
    <r>
      <rPr>
        <sz val="10"/>
        <color rgb="FF000000"/>
        <rFont val="Arial"/>
        <family val="2"/>
      </rPr>
      <t xml:space="preserve">: System-generated SCR - If it is a Bulk upload
</t>
    </r>
    <r>
      <rPr>
        <b/>
        <sz val="10"/>
        <color rgb="FF000000"/>
        <rFont val="Arial"/>
        <family val="2"/>
      </rPr>
      <t>Scenario 2</t>
    </r>
    <r>
      <rPr>
        <sz val="10"/>
        <color rgb="FF000000"/>
        <rFont val="Arial"/>
        <family val="2"/>
      </rPr>
      <t xml:space="preserve">. User-generated SCR - If it is a General Upload
</t>
    </r>
    <r>
      <rPr>
        <b/>
        <sz val="10"/>
        <color rgb="FF000000"/>
        <rFont val="Arial"/>
        <family val="2"/>
      </rPr>
      <t xml:space="preserve">Scenario 3: </t>
    </r>
    <r>
      <rPr>
        <sz val="10"/>
        <color rgb="FF000000"/>
        <rFont val="Arial"/>
        <family val="2"/>
      </rPr>
      <t xml:space="preserve">Patient Identifying Information is printed on both sides of a page.
</t>
    </r>
    <r>
      <rPr>
        <b/>
        <sz val="10"/>
        <color rgb="FF000000"/>
        <rFont val="Arial"/>
        <family val="2"/>
      </rPr>
      <t xml:space="preserve">Scenario 4: </t>
    </r>
    <r>
      <rPr>
        <sz val="10"/>
        <color rgb="FF000000"/>
        <rFont val="Arial"/>
        <family val="2"/>
      </rPr>
      <t xml:space="preserve">Ensure all Patient Identifying information is captured on the page (not split across the pages) </t>
    </r>
  </si>
  <si>
    <r>
      <rPr>
        <b/>
        <u/>
        <sz val="10"/>
        <color rgb="FF000000"/>
        <rFont val="Arial"/>
        <family val="2"/>
      </rPr>
      <t xml:space="preserve">Test data:
</t>
    </r>
    <r>
      <rPr>
        <b/>
        <sz val="10"/>
        <color rgb="FF000000"/>
        <rFont val="Arial"/>
        <family val="2"/>
      </rPr>
      <t xml:space="preserve">
</t>
    </r>
    <r>
      <rPr>
        <sz val="10"/>
        <color rgb="FF000000"/>
        <rFont val="Arial"/>
        <family val="2"/>
      </rPr>
      <t xml:space="preserve">1. </t>
    </r>
    <r>
      <rPr>
        <b/>
        <sz val="10"/>
        <color rgb="FF000000"/>
        <rFont val="Arial"/>
        <family val="2"/>
      </rPr>
      <t>Any users who can view SCR</t>
    </r>
    <r>
      <rPr>
        <sz val="10"/>
        <color rgb="FF000000"/>
        <rFont val="Arial"/>
        <family val="2"/>
      </rPr>
      <t xml:space="preserve"> with appropriate local permissions(permission to print the SCR)
2. Bulk upload Patients who consented to have SCR
3. General upload for Patients who consented to have SCR</t>
    </r>
  </si>
  <si>
    <t>NME-SCR-213</t>
  </si>
  <si>
    <t>Rendering the Summary Care Record</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</si>
  <si>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SCR Viewing System</t>
    </r>
    <r>
      <rPr>
        <sz val="10"/>
        <color rgb="FF000000"/>
        <rFont val="Arial"/>
        <family val="2"/>
      </rPr>
      <t xml:space="preserve"> might display any</t>
    </r>
    <r>
      <rPr>
        <b/>
        <sz val="10"/>
        <color rgb="FF000000"/>
        <rFont val="Arial"/>
        <family val="2"/>
      </rPr>
      <t xml:space="preserve"> locally stored version</t>
    </r>
    <r>
      <rPr>
        <sz val="10"/>
        <color rgb="FF000000"/>
        <rFont val="Arial"/>
        <family val="2"/>
      </rPr>
      <t xml:space="preserve"> of the SCR an</t>
    </r>
    <r>
      <rPr>
        <b/>
        <sz val="10"/>
        <color rgb="FF000000"/>
        <rFont val="Arial"/>
        <family val="2"/>
      </rPr>
      <t>d does not retrieve it from the Spine</t>
    </r>
    <r>
      <rPr>
        <sz val="10"/>
        <color rgb="FF000000"/>
        <rFont val="Arial"/>
        <family val="2"/>
      </rPr>
      <t xml:space="preserve"> when a </t>
    </r>
    <r>
      <rPr>
        <b/>
        <sz val="10"/>
        <color rgb="FF000000"/>
        <rFont val="Arial"/>
        <family val="2"/>
      </rPr>
      <t xml:space="preserve">care professional accesses a specific patient's SCR: 
</t>
    </r>
    <r>
      <rPr>
        <sz val="10"/>
        <color rgb="FF000000"/>
        <rFont val="Arial"/>
        <family val="2"/>
      </rPr>
      <t xml:space="preserve">
a) Requests the same patient's SCR, 2nd time, within the same session 
b) Changes Smartcard in the same session and requests the same patient's SCR a second time.
c) Requests the same patient's SCR in a new session
The </t>
    </r>
    <r>
      <rPr>
        <b/>
        <sz val="10"/>
        <color rgb="FF000000"/>
        <rFont val="Arial"/>
        <family val="2"/>
      </rPr>
      <t>impact</t>
    </r>
    <r>
      <rPr>
        <sz val="10"/>
        <color rgb="FF000000"/>
        <rFont val="Arial"/>
        <family val="2"/>
      </rPr>
      <t xml:space="preserve"> is that the user might view an older version of SCR</t>
    </r>
  </si>
  <si>
    <t>The system has not correctly implemented the requirements for the SCR Viewing Requirements
[SCR Viewing Requirements 5.1 - Non GMS Patients Only - Non GMS Patients Only &gt; MSCA-SCR-22: The SCR Viewing System MUST retrieve the patient’s SCR the first time a Care Professional accesses a patient’s SCR in a user session ]</t>
  </si>
  <si>
    <r>
      <rPr>
        <b/>
        <sz val="10"/>
        <color rgb="FF000000"/>
        <rFont val="Arial"/>
        <family val="2"/>
      </rPr>
      <t xml:space="preserve">a) </t>
    </r>
    <r>
      <rPr>
        <sz val="10"/>
        <color rgb="FF000000"/>
        <rFont val="Arial"/>
        <family val="2"/>
      </rPr>
      <t xml:space="preserve">Provide evidence that the patient's SCR is retrieved from the spine and displayed to the care professional in case the user:
1. requests the same patient's SCR, 2nd time, within the same session 
2. changes Smartcard in the same session and requests the same patient's SCR a second time.
3. requests the same patient's SCR in a new session
</t>
    </r>
    <r>
      <rPr>
        <b/>
        <u/>
        <sz val="10"/>
        <color rgb="FF000000"/>
        <rFont val="Arial"/>
        <family val="2"/>
      </rPr>
      <t xml:space="preserve">Testing Hints:
</t>
    </r>
    <r>
      <rPr>
        <sz val="10"/>
        <color rgb="FF000000"/>
        <rFont val="Arial"/>
        <family val="2"/>
      </rPr>
      <t>Every time a patient's SCR should be always pulled from the Spine</t>
    </r>
  </si>
  <si>
    <r>
      <rPr>
        <b/>
        <u/>
        <sz val="10"/>
        <color rgb="FF000000"/>
        <rFont val="Arial"/>
        <family val="2"/>
      </rPr>
      <t xml:space="preserve">Test data:
</t>
    </r>
    <r>
      <rPr>
        <b/>
        <sz val="10"/>
        <color rgb="FF000000"/>
        <rFont val="Arial"/>
        <family val="2"/>
      </rPr>
      <t xml:space="preserve">
</t>
    </r>
    <r>
      <rPr>
        <sz val="10"/>
        <color rgb="FF000000"/>
        <rFont val="Arial"/>
        <family val="2"/>
      </rPr>
      <t>1. System admin with appropriate local permissions
2. Patients who consented to have SCR maximum details added to 23 care data items with each item with at least 5 rows</t>
    </r>
  </si>
  <si>
    <t>SCR Viewing Requirements 5.0 draft - Non GMS Patients Only - Non GMS Patients Only</t>
  </si>
  <si>
    <t xml:space="preserve">MSCA-SCR-22: The SCR Viewing System MUST retrieve the patient’s SCR the first time a Care Professional accesses a patient’s SCR in a user session </t>
  </si>
  <si>
    <t>SCRView-40</t>
  </si>
  <si>
    <t>NME-HSDID-212</t>
  </si>
  <si>
    <t>NME-SCR-214</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</si>
  <si>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system</t>
    </r>
    <r>
      <rPr>
        <sz val="10"/>
        <color rgb="FF000000"/>
        <rFont val="Arial"/>
        <family val="2"/>
      </rPr>
      <t xml:space="preserve"> may </t>
    </r>
    <r>
      <rPr>
        <b/>
        <sz val="10"/>
        <color rgb="FF000000"/>
        <rFont val="Arial"/>
        <family val="2"/>
      </rPr>
      <t xml:space="preserve">provide the SCRs rendered </t>
    </r>
    <r>
      <rPr>
        <sz val="10"/>
        <color rgb="FF000000"/>
        <rFont val="Arial"/>
        <family val="2"/>
      </rPr>
      <t xml:space="preserve">on both </t>
    </r>
    <r>
      <rPr>
        <b/>
        <sz val="10"/>
        <color rgb="FF000000"/>
        <rFont val="Arial"/>
        <family val="2"/>
      </rPr>
      <t>paper and screen</t>
    </r>
    <r>
      <rPr>
        <sz val="10"/>
        <color rgb="FF000000"/>
        <rFont val="Arial"/>
        <family val="2"/>
      </rPr>
      <t>, which are</t>
    </r>
    <r>
      <rPr>
        <b/>
        <sz val="10"/>
        <color rgb="FF000000"/>
        <rFont val="Arial"/>
        <family val="2"/>
      </rPr>
      <t xml:space="preserve"> not approved and assured </t>
    </r>
    <r>
      <rPr>
        <sz val="10"/>
        <color rgb="FF000000"/>
        <rFont val="Arial"/>
        <family val="2"/>
      </rPr>
      <t xml:space="preserve">by NHS England to </t>
    </r>
    <r>
      <rPr>
        <b/>
        <sz val="10"/>
        <color rgb="FF000000"/>
        <rFont val="Arial"/>
        <family val="2"/>
      </rPr>
      <t>care professionals for access.</t>
    </r>
    <r>
      <rPr>
        <sz val="10"/>
        <color rgb="FF000000"/>
        <rFont val="Arial"/>
        <family val="2"/>
      </rPr>
      <t xml:space="preserve">  
The impact is that rendered SCR is impossible/difficult to read and does not comply with the NHS England Standards(Presentation Text)</t>
    </r>
  </si>
  <si>
    <t>The system has not correctly implemented the requirements for the SCR Viewing Requirements
[SCR Viewing Requirements 5.1 - Non GMS Patients Only &gt; MSCA-SCR-24: The rendering of a patient’s SCR MUST be assured by NHS England]</t>
  </si>
  <si>
    <t xml:space="preserve">a) Provide evidence that the NME got the approval with a design from NHS England to display SCRs both on screen and on paper are assured and approved by NHS England(Presentation Text) before making it available to Care Professionals for access
Test Hints:
Related to the HTML style sheet for UI and on paper,
1. Long text
2. wrapped text
3. e.g. presenting the items in a different font, colour(if Req is not there, needs to be implemented in future)
4. Additional tab on Presentation Text
</t>
  </si>
  <si>
    <t>MSCA-SCR-24: The rendering of a patient’s SCR MUST be assured by NHS England</t>
  </si>
  <si>
    <t>SCRView-42</t>
  </si>
  <si>
    <t>NME-HSDID-213</t>
  </si>
  <si>
    <t>NME-SCR-215</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</si>
  <si>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 xml:space="preserve">SCR Viewing System </t>
    </r>
    <r>
      <rPr>
        <sz val="10"/>
        <color rgb="FF000000"/>
        <rFont val="Arial"/>
        <family val="2"/>
      </rPr>
      <t xml:space="preserve">may not render the following </t>
    </r>
    <r>
      <rPr>
        <b/>
        <sz val="10"/>
        <color rgb="FF000000"/>
        <rFont val="Arial"/>
        <family val="2"/>
      </rPr>
      <t>patient identifying information</t>
    </r>
    <r>
      <rPr>
        <sz val="10"/>
        <color rgb="FF000000"/>
        <rFont val="Arial"/>
        <family val="2"/>
      </rPr>
      <t xml:space="preserve"> while</t>
    </r>
    <r>
      <rPr>
        <b/>
        <sz val="10"/>
        <color rgb="FF000000"/>
        <rFont val="Arial"/>
        <family val="2"/>
      </rPr>
      <t xml:space="preserve"> rendering the patient’s SCR</t>
    </r>
    <r>
      <rPr>
        <sz val="10"/>
        <color rgb="FF000000"/>
        <rFont val="Arial"/>
        <family val="2"/>
      </rPr>
      <t xml:space="preserve"> (electronically or on paper) after </t>
    </r>
    <r>
      <rPr>
        <b/>
        <sz val="10"/>
        <color rgb="FF000000"/>
        <rFont val="Arial"/>
        <family val="2"/>
      </rPr>
      <t xml:space="preserve">retrieving it through the Spine Demographic Service.
</t>
    </r>
    <r>
      <rPr>
        <sz val="10"/>
        <color rgb="FF000000"/>
        <rFont val="Arial"/>
        <family val="2"/>
      </rPr>
      <t xml:space="preserve">
1. NHS Number
2. Forename
3. Family Name (Surname)
4. Gender
5. Date of Birth
6. Usual Address Postcode
7. Usual Address Lines
8. Date of Death (if applicable) 
The </t>
    </r>
    <r>
      <rPr>
        <b/>
        <sz val="10"/>
        <color rgb="FF000000"/>
        <rFont val="Arial"/>
        <family val="2"/>
      </rPr>
      <t>impact</t>
    </r>
    <r>
      <rPr>
        <sz val="10"/>
        <color rgb="FF000000"/>
        <rFont val="Arial"/>
        <family val="2"/>
      </rPr>
      <t xml:space="preserve"> is that incomplete information might lead to delays in patient care and the risk of clinical information being used for the wrong patient.</t>
    </r>
  </si>
  <si>
    <t>The system has not correctly implemented the requirements for the SCR Viewing Requirements
[SCR Viewing Requirements 5.1 - Non GMS Patients Only &gt; MSCA-SCR-27: When rendering the patient’s SCR, the SCR Viewing System MUST display information identifying the patient]</t>
  </si>
  <si>
    <r>
      <rPr>
        <b/>
        <sz val="10"/>
        <color rgb="FF000000"/>
        <rFont val="Arial"/>
        <family val="2"/>
      </rPr>
      <t xml:space="preserve">a) </t>
    </r>
    <r>
      <rPr>
        <sz val="10"/>
        <color rgb="FF000000"/>
        <rFont val="Arial"/>
        <family val="2"/>
      </rPr>
      <t xml:space="preserve">Provide evidence that the SCR Viewing system renders the below patient information along with rendering the patient SCR(electronically or on paper) after retrieving through the Spine Demographic Service
1. NHS Number
2. Forename
3. Family Name (Surname)
4. Gender
5. Date of Birth
6. Usual Address Postcode
7. Usual Address Lines
8. Date of Death (if applicable) </t>
    </r>
  </si>
  <si>
    <t>MSCA-SCR-27: When rendering the patient’s SCR, the SCR Viewing System MUST display information identifying the patient</t>
  </si>
  <si>
    <t>SCRView-43</t>
  </si>
  <si>
    <t>NME-HSDID-214</t>
  </si>
  <si>
    <t>NME-SCR-216</t>
  </si>
  <si>
    <r>
      <rPr>
        <sz val="10"/>
        <color rgb="FF000000"/>
        <rFont val="Arial"/>
        <family val="2"/>
      </rPr>
      <t xml:space="preserve">There is a </t>
    </r>
    <r>
      <rPr>
        <b/>
        <sz val="10"/>
        <color rgb="FF000000"/>
        <rFont val="Arial"/>
        <family val="2"/>
      </rPr>
      <t>risk</t>
    </r>
    <r>
      <rPr>
        <sz val="10"/>
        <color rgb="FF000000"/>
        <rFont val="Arial"/>
        <family val="2"/>
      </rPr>
      <t xml:space="preserve"> that the SCR viewed by the </t>
    </r>
    <r>
      <rPr>
        <b/>
        <sz val="10"/>
        <color rgb="FF000000"/>
        <rFont val="Arial"/>
        <family val="2"/>
      </rPr>
      <t>clinician</t>
    </r>
    <r>
      <rPr>
        <sz val="10"/>
        <color rgb="FF000000"/>
        <rFont val="Arial"/>
        <family val="2"/>
      </rPr>
      <t xml:space="preserve"> </t>
    </r>
    <r>
      <rPr>
        <b/>
        <sz val="10"/>
        <color rgb="FF000000"/>
        <rFont val="Arial"/>
        <family val="2"/>
      </rPr>
      <t>does not contain</t>
    </r>
    <r>
      <rPr>
        <sz val="10"/>
        <color rgb="FF000000"/>
        <rFont val="Arial"/>
        <family val="2"/>
      </rPr>
      <t xml:space="preserve"> information related to the</t>
    </r>
    <r>
      <rPr>
        <b/>
        <sz val="10"/>
        <color rgb="FF000000"/>
        <rFont val="Arial"/>
        <family val="2"/>
      </rPr>
      <t xml:space="preserve"> correct patient.
</t>
    </r>
    <r>
      <rPr>
        <sz val="10"/>
        <color rgb="FF000000"/>
        <rFont val="Arial"/>
        <family val="2"/>
      </rPr>
      <t xml:space="preserve">
The </t>
    </r>
    <r>
      <rPr>
        <b/>
        <sz val="10"/>
        <color rgb="FF000000"/>
        <rFont val="Arial"/>
        <family val="2"/>
      </rPr>
      <t>impact</t>
    </r>
    <r>
      <rPr>
        <sz val="10"/>
        <color rgb="FF000000"/>
        <rFont val="Arial"/>
        <family val="2"/>
      </rPr>
      <t xml:space="preserve"> is that erroneous misleading information for the patient could lead to inappropriate/delayed care.</t>
    </r>
  </si>
  <si>
    <t>The system has not correctly implemented the requirements for the SCR Viewing Requirements
[SCR Viewing Requirements 5.0 draft - Non GMS Patients Only &gt; General]</t>
  </si>
  <si>
    <r>
      <rPr>
        <b/>
        <sz val="10"/>
        <color rgb="FF000000"/>
        <rFont val="Arial"/>
        <family val="2"/>
      </rPr>
      <t xml:space="preserve">a) </t>
    </r>
    <r>
      <rPr>
        <sz val="10"/>
        <color rgb="FF000000"/>
        <rFont val="Arial"/>
        <family val="2"/>
      </rPr>
      <t xml:space="preserve">Provide evidence that the SCR viewed by the clinician contains information related to the correct patient.
</t>
    </r>
    <r>
      <rPr>
        <b/>
        <sz val="10"/>
        <color rgb="FF000000"/>
        <rFont val="Arial"/>
        <family val="2"/>
      </rPr>
      <t>b)</t>
    </r>
    <r>
      <rPr>
        <sz val="10"/>
        <color rgb="FF000000"/>
        <rFont val="Arial"/>
        <family val="2"/>
      </rPr>
      <t xml:space="preserve"> Provide evidence that the Patient registered as a temp or non-gms patient - and that matches an NHS Number or is not - compliant with the PDS Requirement - then SCR should not be available for the non-NHS patient.
</t>
    </r>
    <r>
      <rPr>
        <b/>
        <sz val="10"/>
        <color rgb="FF000000"/>
        <rFont val="Arial"/>
        <family val="2"/>
      </rPr>
      <t xml:space="preserve">c) </t>
    </r>
    <r>
      <rPr>
        <sz val="10"/>
        <color rgb="FF000000"/>
        <rFont val="Arial"/>
        <family val="2"/>
      </rPr>
      <t xml:space="preserve">Check that we could retrieve the SCR only when the patient has </t>
    </r>
    <r>
      <rPr>
        <b/>
        <sz val="10"/>
        <color rgb="FF000000"/>
        <rFont val="Arial"/>
        <family val="2"/>
      </rPr>
      <t>verified</t>
    </r>
    <r>
      <rPr>
        <sz val="10"/>
        <color rgb="FF000000"/>
        <rFont val="Arial"/>
        <family val="2"/>
      </rPr>
      <t xml:space="preserve"> NHS Number
</t>
    </r>
    <r>
      <rPr>
        <b/>
        <sz val="10"/>
        <color rgb="FF000000"/>
        <rFont val="Arial"/>
        <family val="2"/>
      </rPr>
      <t xml:space="preserve">d) </t>
    </r>
    <r>
      <rPr>
        <sz val="10"/>
        <color rgb="FF000000"/>
        <rFont val="Arial"/>
        <family val="2"/>
      </rPr>
      <t>Verify that the demographic details on the returned SCR match those stored in the NME System</t>
    </r>
  </si>
  <si>
    <r>
      <rPr>
        <b/>
        <u/>
        <sz val="10"/>
        <color rgb="FF000000"/>
        <rFont val="Arial"/>
        <family val="2"/>
      </rPr>
      <t xml:space="preserve">Test data:
</t>
    </r>
    <r>
      <rPr>
        <b/>
        <sz val="10"/>
        <color rgb="FF000000"/>
        <rFont val="Arial"/>
        <family val="2"/>
      </rPr>
      <t xml:space="preserve">
a, c, d)
</t>
    </r>
    <r>
      <rPr>
        <sz val="10"/>
        <color rgb="FF000000"/>
        <rFont val="Arial"/>
        <family val="2"/>
      </rPr>
      <t xml:space="preserve">1. System admin with appropriate local permissions
2. Patients who consented to have SCR maximum details added to 23 care data items with each item with at least 5 rows
</t>
    </r>
    <r>
      <rPr>
        <b/>
        <sz val="10"/>
        <color rgb="FF000000"/>
        <rFont val="Arial"/>
        <family val="2"/>
      </rPr>
      <t xml:space="preserve">b)
</t>
    </r>
    <r>
      <rPr>
        <sz val="10"/>
        <color rgb="FF000000"/>
        <rFont val="Arial"/>
        <family val="2"/>
      </rPr>
      <t>Temp Patient
Non-GMS Registered patient</t>
    </r>
  </si>
  <si>
    <t>SCRView-44</t>
  </si>
  <si>
    <t>NME-HSDID-215</t>
  </si>
  <si>
    <t>NME-SCR-217</t>
  </si>
  <si>
    <r>
      <rPr>
        <sz val="10"/>
        <color rgb="FF000000"/>
        <rFont val="Arial"/>
        <family val="2"/>
      </rPr>
      <t xml:space="preserve">There is a </t>
    </r>
    <r>
      <rPr>
        <b/>
        <sz val="10"/>
        <color rgb="FF000000"/>
        <rFont val="Arial"/>
        <family val="2"/>
      </rPr>
      <t>risk</t>
    </r>
    <r>
      <rPr>
        <sz val="10"/>
        <color rgb="FF000000"/>
        <rFont val="Arial"/>
        <family val="2"/>
      </rPr>
      <t xml:space="preserve"> the </t>
    </r>
    <r>
      <rPr>
        <b/>
        <sz val="10"/>
        <color rgb="FF000000"/>
        <rFont val="Arial"/>
        <family val="2"/>
      </rPr>
      <t>SCR viewed</t>
    </r>
    <r>
      <rPr>
        <sz val="10"/>
        <color rgb="FF000000"/>
        <rFont val="Arial"/>
        <family val="2"/>
      </rPr>
      <t xml:space="preserve"> by the clinician </t>
    </r>
    <r>
      <rPr>
        <b/>
        <sz val="10"/>
        <color rgb="FF000000"/>
        <rFont val="Arial"/>
        <family val="2"/>
      </rPr>
      <t xml:space="preserve">does not contain the latest information
</t>
    </r>
    <r>
      <rPr>
        <sz val="10"/>
        <color rgb="FF000000"/>
        <rFont val="Arial"/>
        <family val="2"/>
      </rPr>
      <t xml:space="preserve">
The </t>
    </r>
    <r>
      <rPr>
        <b/>
        <sz val="10"/>
        <color rgb="FF000000"/>
        <rFont val="Arial"/>
        <family val="2"/>
      </rPr>
      <t>impact</t>
    </r>
    <r>
      <rPr>
        <sz val="10"/>
        <color rgb="FF000000"/>
        <rFont val="Arial"/>
        <family val="2"/>
      </rPr>
      <t xml:space="preserve"> is that erroneous misleading information for the patient could lead to inappropriate/delayed care.
The </t>
    </r>
    <r>
      <rPr>
        <b/>
        <sz val="10"/>
        <color rgb="FF000000"/>
        <rFont val="Arial"/>
        <family val="2"/>
      </rPr>
      <t>impact</t>
    </r>
    <r>
      <rPr>
        <sz val="10"/>
        <color rgb="FF000000"/>
        <rFont val="Arial"/>
        <family val="2"/>
      </rPr>
      <t xml:space="preserve"> is that we might not retrieve the latest record</t>
    </r>
  </si>
  <si>
    <t>The system has not correctly implemented the requirements for the Handling Error Situations
[SCR Viewing Requirements 5.1 - Non GMS Patients Only &gt; General]</t>
  </si>
  <si>
    <r>
      <rPr>
        <b/>
        <sz val="10"/>
        <color rgb="FF000000"/>
        <rFont val="Arial"/>
        <family val="2"/>
      </rPr>
      <t xml:space="preserve">a) </t>
    </r>
    <r>
      <rPr>
        <sz val="10"/>
        <color rgb="FF000000"/>
        <rFont val="Arial"/>
        <family val="2"/>
      </rPr>
      <t>Provide evidence that the SCR viewed by the clinician contains the latest information by connecting to API(Rendered from Spine)</t>
    </r>
  </si>
  <si>
    <r>
      <rPr>
        <b/>
        <u/>
        <sz val="10"/>
        <color rgb="FF000000"/>
        <rFont val="Arial"/>
        <family val="2"/>
      </rPr>
      <t xml:space="preserve">Test data:
</t>
    </r>
    <r>
      <rPr>
        <b/>
        <sz val="10"/>
        <color rgb="FF000000"/>
        <rFont val="Arial"/>
        <family val="2"/>
      </rPr>
      <t xml:space="preserve">
</t>
    </r>
    <r>
      <rPr>
        <sz val="10"/>
        <color rgb="FF000000"/>
        <rFont val="Arial"/>
        <family val="2"/>
      </rPr>
      <t xml:space="preserve">1. System admin with appropriate local permissions
2. Patient(with modified/updated information in the SCR) who consented to have SCR maximum details added to 23 care data items with each item with at least 5 rows
</t>
    </r>
  </si>
  <si>
    <t>SCRView-45</t>
  </si>
  <si>
    <t>NME-HSDID-216</t>
  </si>
  <si>
    <r>
      <rPr>
        <sz val="10"/>
        <color rgb="FF000000"/>
        <rFont val="Arial"/>
        <family val="2"/>
      </rPr>
      <t xml:space="preserve">There is a </t>
    </r>
    <r>
      <rPr>
        <b/>
        <sz val="10"/>
        <color rgb="FF000000"/>
        <rFont val="Arial"/>
        <family val="2"/>
      </rPr>
      <t>risk</t>
    </r>
    <r>
      <rPr>
        <sz val="10"/>
        <color rgb="FF000000"/>
        <rFont val="Arial"/>
        <family val="2"/>
      </rPr>
      <t xml:space="preserve"> that SCR Viewing System </t>
    </r>
    <r>
      <rPr>
        <b/>
        <sz val="10"/>
        <color rgb="FF000000"/>
        <rFont val="Arial"/>
        <family val="2"/>
      </rPr>
      <t xml:space="preserve">may prompt users </t>
    </r>
    <r>
      <rPr>
        <sz val="10"/>
        <color rgb="FF000000"/>
        <rFont val="Arial"/>
        <family val="2"/>
      </rPr>
      <t>with</t>
    </r>
    <r>
      <rPr>
        <b/>
        <sz val="10"/>
        <color rgb="FF000000"/>
        <rFont val="Arial"/>
        <family val="2"/>
      </rPr>
      <t xml:space="preserve"> information or decisions </t>
    </r>
    <r>
      <rPr>
        <sz val="10"/>
        <color rgb="FF000000"/>
        <rFont val="Arial"/>
        <family val="2"/>
      </rPr>
      <t xml:space="preserve">relating to the </t>
    </r>
    <r>
      <rPr>
        <b/>
        <sz val="10"/>
        <color rgb="FF000000"/>
        <rFont val="Arial"/>
        <family val="2"/>
      </rPr>
      <t xml:space="preserve">system or technical errors </t>
    </r>
    <r>
      <rPr>
        <sz val="10"/>
        <color rgb="FF000000"/>
        <rFont val="Arial"/>
        <family val="2"/>
      </rPr>
      <t xml:space="preserve">when it isn't explicitly stated in a requirement.
</t>
    </r>
    <r>
      <rPr>
        <b/>
        <sz val="10"/>
        <color rgb="FF000000"/>
        <rFont val="Arial"/>
        <family val="2"/>
      </rPr>
      <t xml:space="preserve">
</t>
    </r>
    <r>
      <rPr>
        <sz val="10"/>
        <color rgb="FF000000"/>
        <rFont val="Arial"/>
        <family val="2"/>
      </rPr>
      <t xml:space="preserve">The </t>
    </r>
    <r>
      <rPr>
        <b/>
        <sz val="10"/>
        <color rgb="FF000000"/>
        <rFont val="Arial"/>
        <family val="2"/>
      </rPr>
      <t>impact</t>
    </r>
    <r>
      <rPr>
        <sz val="10"/>
        <color rgb="FF000000"/>
        <rFont val="Arial"/>
        <family val="2"/>
      </rPr>
      <t xml:space="preserve"> is that the user won't be sure in case of any action needs to be performed or the current state of the process</t>
    </r>
  </si>
  <si>
    <t>The system has not correctly implemented the requirements for the Handling Error Situations
[SCR Viewing Requirements 5.0 draft - Non GMS Patients Only &gt; 2.6.	Handling Error Situations]</t>
  </si>
  <si>
    <r>
      <rPr>
        <b/>
        <sz val="10"/>
        <color rgb="FF000000"/>
        <rFont val="Arial"/>
        <family val="2"/>
      </rPr>
      <t>a)</t>
    </r>
    <r>
      <rPr>
        <sz val="10"/>
        <color rgb="FF000000"/>
        <rFont val="Arial"/>
        <family val="2"/>
      </rPr>
      <t xml:space="preserve"> Provide a full list of errors returned by SCR FHIR API and confirm where the information is displayed to users in the user interface in the appropriate message and that users are not presented with messages in the UI when this is not appropriate and provide evidence that SCR Viewing system won't prompt an alert to the user for any information or decision in case an error has occurred in the process relating to the system or technical errors 
</t>
    </r>
    <r>
      <rPr>
        <b/>
        <sz val="10"/>
        <color rgb="FF000000"/>
        <rFont val="Arial"/>
        <family val="2"/>
      </rPr>
      <t xml:space="preserve">b) </t>
    </r>
    <r>
      <rPr>
        <sz val="10"/>
        <color rgb="FF000000"/>
        <rFont val="Arial"/>
        <family val="2"/>
      </rPr>
      <t xml:space="preserve">Provide evidence that the system Identifies and act accordingly on any error and response codes, as contained in the SCR FHIR API Specification [Ref.7] and SCR API Error Responses document [Ref.6].
</t>
    </r>
    <r>
      <rPr>
        <b/>
        <u/>
        <sz val="10"/>
        <color rgb="FF000000"/>
        <rFont val="Arial"/>
        <family val="2"/>
      </rPr>
      <t xml:space="preserve">Note:
</t>
    </r>
    <r>
      <rPr>
        <sz val="10"/>
        <color rgb="FF000000"/>
        <rFont val="Arial"/>
        <family val="2"/>
      </rPr>
      <t>1. Alert messages to be displayed for all 'Web forms' errors  
2. All the error messages(API, Spine, Application, elsewhere) should be validated by SCR Team from both from Consumer and Creation side</t>
    </r>
  </si>
  <si>
    <r>
      <rPr>
        <b/>
        <u/>
        <sz val="10"/>
        <color rgb="FF000000"/>
        <rFont val="Arial"/>
        <family val="2"/>
      </rPr>
      <t xml:space="preserve">Test data:
</t>
    </r>
    <r>
      <rPr>
        <b/>
        <sz val="10"/>
        <color rgb="FF000000"/>
        <rFont val="Arial"/>
        <family val="2"/>
      </rPr>
      <t xml:space="preserve">
</t>
    </r>
    <r>
      <rPr>
        <sz val="10"/>
        <color rgb="FF000000"/>
        <rFont val="Arial"/>
        <family val="2"/>
      </rPr>
      <t>1. System admin with appropriate local permissions
2. Test data related to full list of errors returned by SCR FHIR API</t>
    </r>
  </si>
  <si>
    <t>2.6.	Handling Error Situations</t>
  </si>
  <si>
    <t>NME-HSDID-217</t>
  </si>
  <si>
    <t>NME-SCR-219</t>
  </si>
  <si>
    <r>
      <rPr>
        <sz val="10"/>
        <color rgb="FF000000"/>
        <rFont val="Arial"/>
        <family val="2"/>
      </rPr>
      <t xml:space="preserve">There is a </t>
    </r>
    <r>
      <rPr>
        <b/>
        <sz val="10"/>
        <color rgb="FF000000"/>
        <rFont val="Arial"/>
        <family val="2"/>
      </rPr>
      <t>risk</t>
    </r>
    <r>
      <rPr>
        <sz val="10"/>
        <color rgb="FF000000"/>
        <rFont val="Arial"/>
        <family val="2"/>
      </rPr>
      <t xml:space="preserve"> that the SCR Viewing system </t>
    </r>
    <r>
      <rPr>
        <b/>
        <sz val="10"/>
        <color rgb="FF000000"/>
        <rFont val="Arial"/>
        <family val="2"/>
      </rPr>
      <t xml:space="preserve">may keep the user waiting </t>
    </r>
    <r>
      <rPr>
        <sz val="10"/>
        <color rgb="FF000000"/>
        <rFont val="Arial"/>
        <family val="2"/>
      </rPr>
      <t xml:space="preserve">for an </t>
    </r>
    <r>
      <rPr>
        <b/>
        <sz val="10"/>
        <color rgb="FF000000"/>
        <rFont val="Arial"/>
        <family val="2"/>
      </rPr>
      <t>indefinite time</t>
    </r>
    <r>
      <rPr>
        <sz val="10"/>
        <color rgb="FF000000"/>
        <rFont val="Arial"/>
        <family val="2"/>
      </rPr>
      <t xml:space="preserve"> in </t>
    </r>
    <r>
      <rPr>
        <b/>
        <sz val="10"/>
        <color rgb="FF000000"/>
        <rFont val="Arial"/>
        <family val="2"/>
      </rPr>
      <t xml:space="preserve">case a response is being delayed from SCR FHIR API due to any reason.
</t>
    </r>
    <r>
      <rPr>
        <sz val="10"/>
        <color rgb="FF000000"/>
        <rFont val="Arial"/>
        <family val="2"/>
      </rPr>
      <t xml:space="preserve">
The </t>
    </r>
    <r>
      <rPr>
        <b/>
        <sz val="10"/>
        <color rgb="FF000000"/>
        <rFont val="Arial"/>
        <family val="2"/>
      </rPr>
      <t>impact</t>
    </r>
    <r>
      <rPr>
        <sz val="10"/>
        <color rgb="FF000000"/>
        <rFont val="Arial"/>
        <family val="2"/>
      </rPr>
      <t xml:space="preserve"> is that the user is not able to perform any other operation and will be stuck in the process</t>
    </r>
  </si>
  <si>
    <t>The system has not correctly implemented the requirements for the Handling Error Situations
[SCR Viewing Requirements 5.1 - Non GMS Patients Only &gt; 2.6.	Handling Error Situations]</t>
  </si>
  <si>
    <t xml:space="preserve">a) Provide evidence that the user is able to access and perform other operations in the system in case the response is being delayed from the SCR FHIR API for an unreasonable duration
Test Hints: 
In this case i'll be a GET request and we expect the UI to handle the error gracefully on screen in the event of an error and the ability of the user to navigate away in these scenarios. Evidence to this effect to be sought. </t>
  </si>
  <si>
    <r>
      <rPr>
        <b/>
        <u/>
        <sz val="10"/>
        <color rgb="FF000000"/>
        <rFont val="Arial"/>
        <family val="2"/>
      </rPr>
      <t xml:space="preserve">Test data:
</t>
    </r>
    <r>
      <rPr>
        <sz val="10"/>
        <color rgb="FF000000"/>
        <rFont val="Arial"/>
        <family val="2"/>
      </rPr>
      <t xml:space="preserve">
1. System admin with appropriate local permissions
2. Test data related to full list of errors returned by SCR FHIR API</t>
    </r>
  </si>
  <si>
    <t xml:space="preserve">Supplier needs to provide a document on waiting time for various erroneous situation
</t>
  </si>
  <si>
    <t>SCRView-47</t>
  </si>
  <si>
    <t>NME-HSDID-218</t>
  </si>
  <si>
    <t>NME-SCR-220</t>
  </si>
  <si>
    <r>
      <rPr>
        <sz val="10"/>
        <color rgb="FF000000"/>
        <rFont val="Arial"/>
        <family val="2"/>
      </rPr>
      <t xml:space="preserve">There is a risk the </t>
    </r>
    <r>
      <rPr>
        <b/>
        <sz val="10"/>
        <color rgb="FF000000"/>
        <rFont val="Arial"/>
        <family val="2"/>
      </rPr>
      <t xml:space="preserve">SCR </t>
    </r>
    <r>
      <rPr>
        <sz val="10"/>
        <color rgb="FF000000"/>
        <rFont val="Arial"/>
        <family val="2"/>
      </rPr>
      <t>could be</t>
    </r>
    <r>
      <rPr>
        <b/>
        <sz val="10"/>
        <color rgb="FF000000"/>
        <rFont val="Arial"/>
        <family val="2"/>
      </rPr>
      <t xml:space="preserve"> altered </t>
    </r>
    <r>
      <rPr>
        <sz val="10"/>
        <color rgb="FF000000"/>
        <rFont val="Arial"/>
        <family val="2"/>
      </rPr>
      <t xml:space="preserve">before being downloaded or printed by the </t>
    </r>
    <r>
      <rPr>
        <b/>
        <sz val="10"/>
        <color rgb="FF000000"/>
        <rFont val="Arial"/>
        <family val="2"/>
      </rPr>
      <t xml:space="preserve">care professional
</t>
    </r>
    <r>
      <rPr>
        <sz val="10"/>
        <color rgb="FF000000"/>
        <rFont val="Arial"/>
        <family val="2"/>
      </rPr>
      <t xml:space="preserve">
The </t>
    </r>
    <r>
      <rPr>
        <b/>
        <sz val="10"/>
        <color rgb="FF000000"/>
        <rFont val="Arial"/>
        <family val="2"/>
      </rPr>
      <t>impact</t>
    </r>
    <r>
      <rPr>
        <sz val="10"/>
        <color rgb="FF000000"/>
        <rFont val="Arial"/>
        <family val="2"/>
      </rPr>
      <t xml:space="preserve"> is that the user might view a corrupted or modified SCR</t>
    </r>
  </si>
  <si>
    <t xml:space="preserve">
a) Provide evidence that the SCR is not altered before being downloaded by the care professional
b) Provide evidence that the SCR is not altered before being  printed(Optional - 6th Jul 2022) by the care professional with Lots of data(All CRE Elements with minimum 5 records for each CRE of core, non-core and additional information within) in the  SCR
Test Hints for a, b: 
1. compare the view of rich SCR using SCRa with the view of the same SCR using the NME System with both downloaded and printed and make sure has no discrepancies.
2. GUI Check: 
2.1 Formatting issues, 
2.2 Page Numbers to be x-y, 
2.3 patient identifiers on every page with printed date</t>
  </si>
  <si>
    <r>
      <rPr>
        <b/>
        <u/>
        <sz val="10"/>
        <color rgb="FF000000"/>
        <rFont val="Arial"/>
        <family val="2"/>
      </rPr>
      <t xml:space="preserve">Test data:
</t>
    </r>
    <r>
      <rPr>
        <b/>
        <sz val="10"/>
        <color rgb="FF000000"/>
        <rFont val="Arial"/>
        <family val="2"/>
      </rPr>
      <t xml:space="preserve">
a, b)
</t>
    </r>
    <r>
      <rPr>
        <sz val="10"/>
        <color rgb="FF000000"/>
        <rFont val="Arial"/>
        <family val="2"/>
      </rPr>
      <t>1. System admin with appropriate local permissions
2. GP Summary of a patient sent before few days and a downloaded SCR(SCR should have lots of data in it) of it
3. Try downloading the same SCR today with few updates to the patient GP Summary and compare the point 2 with this SCR</t>
    </r>
  </si>
  <si>
    <t xml:space="preserve">MSCA-SCR-28: The SCR Viewing System MAY provide functionality to print out a patient’s SCR(NME-SCR-210)
MSCA-SCR-27 (NME-SCR-214)
Rob Jordan [07/08/22]
I have reviewed this row and amended the 'Elaboration - Assurance Mitigation Detail (Column S) content' to include previously seen issues live to ensure these are identified from an NME system. Specific points added on truncation and text overlays.
</t>
  </si>
  <si>
    <t>SCRView-48</t>
  </si>
  <si>
    <t>NME-HSDID-219</t>
  </si>
  <si>
    <r>
      <rPr>
        <sz val="10"/>
        <color rgb="FF000000"/>
        <rFont val="Arial"/>
      </rPr>
      <t xml:space="preserve">There is a risk the </t>
    </r>
    <r>
      <rPr>
        <b/>
        <sz val="10"/>
        <color rgb="FF000000"/>
        <rFont val="Arial"/>
      </rPr>
      <t xml:space="preserve">SCR Access report </t>
    </r>
    <r>
      <rPr>
        <sz val="10"/>
        <color rgb="FF000000"/>
        <rFont val="Arial"/>
      </rPr>
      <t xml:space="preserve">doesn’t contain the accurate information on 
1. Date of Access
2. Time of Access
3. NHS Number of Patient
4. UUID of accessing User
5. URP of accessing User
6. Name of Accessing User 
7. Post title of the Accessing User
8. Organisation Id of the accessing user
9. Reason for Accessxt)
12. Investigation Outcome
The </t>
    </r>
    <r>
      <rPr>
        <b/>
        <sz val="10"/>
        <color rgb="FF000000"/>
        <rFont val="Arial"/>
      </rPr>
      <t>impact</t>
    </r>
    <r>
      <rPr>
        <sz val="10"/>
        <color rgb="FF000000"/>
        <rFont val="Arial"/>
      </rPr>
      <t xml:space="preserve"> is that audit information is lost</t>
    </r>
  </si>
  <si>
    <t>The system has not correctly implemented the requirements for the Handling Error Situations
[SCR Viewing Requirements 5.1 - Non GMS Patients Only &gt; 2.8 Reporting&gt; CPR.056]</t>
  </si>
  <si>
    <r>
      <rPr>
        <b/>
        <sz val="10"/>
        <color rgb="FF000000"/>
        <rFont val="Arial"/>
      </rPr>
      <t>a)</t>
    </r>
    <r>
      <rPr>
        <sz val="10"/>
        <color rgb="FF000000"/>
        <rFont val="Arial"/>
      </rPr>
      <t xml:space="preserve"> Demonstrate that the SCR Access report contains complete and accurate information for each SCR Access during the reporting period
1. Date of Access
2. Time of Access
3. NHS Number of Patient
4. UUID of accessing User
5. URP of accessing User
6. Name of Accessing User 
7. Post title of the Accessing User
8. Organisation Id of the accessing user
9. Reason for Access
Test data:
e.g.: number of different NHS numbers has accessed 50 + times over a period of time</t>
    </r>
  </si>
  <si>
    <r>
      <rPr>
        <b/>
        <u/>
        <sz val="10"/>
        <color rgb="FF000000"/>
        <rFont val="Arial"/>
      </rPr>
      <t xml:space="preserve">Test data:
</t>
    </r>
    <r>
      <rPr>
        <b/>
        <sz val="10"/>
        <color rgb="FF000000"/>
        <rFont val="Arial"/>
      </rPr>
      <t xml:space="preserve">
</t>
    </r>
    <r>
      <rPr>
        <sz val="10"/>
        <color rgb="FF000000"/>
        <rFont val="Arial"/>
      </rPr>
      <t>1. System admin with appropriate local permissions
2. Test data related to SCR Access Report having all information [full data set]</t>
    </r>
  </si>
  <si>
    <t>Add Acronyms in front page - Glossary</t>
  </si>
  <si>
    <t>2.8 Reporting&gt; CPR.056]</t>
  </si>
  <si>
    <t>SCRView-49</t>
  </si>
  <si>
    <t>NME-HSDID-220</t>
  </si>
  <si>
    <t>NME-SCR-222</t>
  </si>
  <si>
    <r>
      <rPr>
        <sz val="10"/>
        <color rgb="FF000000"/>
        <rFont val="Arial"/>
        <family val="2"/>
      </rPr>
      <t xml:space="preserve">There is a </t>
    </r>
    <r>
      <rPr>
        <b/>
        <sz val="10"/>
        <color rgb="FF000000"/>
        <rFont val="Arial"/>
        <family val="2"/>
      </rPr>
      <t>risk</t>
    </r>
    <r>
      <rPr>
        <sz val="10"/>
        <color rgb="FF000000"/>
        <rFont val="Arial"/>
        <family val="2"/>
      </rPr>
      <t xml:space="preserve"> that the SCR GP Summary held on the spine for a </t>
    </r>
    <r>
      <rPr>
        <b/>
        <sz val="10"/>
        <color rgb="FF000000"/>
        <rFont val="Arial"/>
        <family val="2"/>
      </rPr>
      <t>Non-GMS Registered patient</t>
    </r>
    <r>
      <rPr>
        <sz val="10"/>
        <color rgb="FF000000"/>
        <rFont val="Arial"/>
        <family val="2"/>
      </rPr>
      <t xml:space="preserve"> is not available to the Health Care Provider
The </t>
    </r>
    <r>
      <rPr>
        <b/>
        <sz val="10"/>
        <color rgb="FF000000"/>
        <rFont val="Arial"/>
        <family val="2"/>
      </rPr>
      <t>impact</t>
    </r>
    <r>
      <rPr>
        <sz val="10"/>
        <color rgb="FF000000"/>
        <rFont val="Arial"/>
        <family val="2"/>
      </rPr>
      <t xml:space="preserve"> is that the Patient SCR is not accessible </t>
    </r>
  </si>
  <si>
    <t>Spine messaging is not working correctly
[SCR Viewing Requirements 5.1 - Non GMS Patients Only &gt; General]</t>
  </si>
  <si>
    <t>a) Provide evidence that the SCR GP Summary held on the spine for a Non-GMS Registered patient is always available to the Health Care Provider
Testing Hints:
Check with Supplier about all the different types of non-GMS registered patients and get evidence of all of the different types
E.g.: Temporary Patient
b) Provide evidence that when many users logged into the NMS System, the SCR Viewing system works gracefully
c) Provide evidence that when SCR is not rendered due to API failure (e.g. time-out issue), the user must be presented with an option to retry the GP Summary held on the spine for a Non-GMS Registered patient.
Safety aspect:
Consistency and availability</t>
  </si>
  <si>
    <r>
      <rPr>
        <b/>
        <u/>
        <sz val="10"/>
        <color rgb="FF000000"/>
        <rFont val="Arial"/>
        <family val="2"/>
      </rPr>
      <t xml:space="preserve">Test data:
</t>
    </r>
    <r>
      <rPr>
        <b/>
        <sz val="10"/>
        <color rgb="FF000000"/>
        <rFont val="Arial"/>
        <family val="2"/>
      </rPr>
      <t xml:space="preserve">
</t>
    </r>
    <r>
      <rPr>
        <sz val="10"/>
        <color rgb="FF000000"/>
        <rFont val="Arial"/>
        <family val="2"/>
      </rPr>
      <t>1. System admin with appropriate local permissions
2. SCR GP Summary held on the spine for a Non-GMS Registered patient</t>
    </r>
  </si>
  <si>
    <t>NME-HSDID-221</t>
  </si>
  <si>
    <t>NME-SCR-223</t>
  </si>
  <si>
    <t>SCR Consent Migration Rules</t>
  </si>
  <si>
    <r>
      <rPr>
        <sz val="10"/>
        <color rgb="FF000000"/>
        <rFont val="Arial"/>
        <family val="2"/>
      </rPr>
      <t xml:space="preserve">Where appropriate, there is a </t>
    </r>
    <r>
      <rPr>
        <b/>
        <sz val="10"/>
        <color rgb="FF000000"/>
        <rFont val="Arial"/>
        <family val="2"/>
      </rPr>
      <t>risk</t>
    </r>
    <r>
      <rPr>
        <sz val="10"/>
        <color rgb="FF000000"/>
        <rFont val="Arial"/>
        <family val="2"/>
      </rPr>
      <t xml:space="preserve"> that the system</t>
    </r>
    <r>
      <rPr>
        <b/>
        <sz val="10"/>
        <color rgb="FF000000"/>
        <rFont val="Arial"/>
        <family val="2"/>
      </rPr>
      <t xml:space="preserve"> may not identify and then update </t>
    </r>
    <r>
      <rPr>
        <sz val="10"/>
        <color rgb="FF000000"/>
        <rFont val="Arial"/>
        <family val="2"/>
      </rPr>
      <t>the</t>
    </r>
    <r>
      <rPr>
        <b/>
        <sz val="10"/>
        <color rgb="FF000000"/>
        <rFont val="Arial"/>
        <family val="2"/>
      </rPr>
      <t xml:space="preserve"> most recent locally-held SCR Consent Preference</t>
    </r>
    <r>
      <rPr>
        <sz val="10"/>
        <color rgb="FF000000"/>
        <rFont val="Arial"/>
        <family val="2"/>
      </rPr>
      <t xml:space="preserve"> or </t>
    </r>
    <r>
      <rPr>
        <b/>
        <sz val="10"/>
        <color rgb="FF000000"/>
        <rFont val="Arial"/>
        <family val="2"/>
      </rPr>
      <t>legacy SCR consent code</t>
    </r>
    <r>
      <rPr>
        <sz val="10"/>
        <color rgb="FF000000"/>
        <rFont val="Arial"/>
        <family val="2"/>
      </rPr>
      <t xml:space="preserve"> correctly for </t>
    </r>
    <r>
      <rPr>
        <b/>
        <sz val="10"/>
        <color rgb="FF000000"/>
        <rFont val="Arial"/>
        <family val="2"/>
      </rPr>
      <t xml:space="preserve">each eligible patient </t>
    </r>
    <r>
      <rPr>
        <sz val="10"/>
        <color rgb="FF000000"/>
        <rFont val="Arial"/>
        <family val="2"/>
      </rPr>
      <t xml:space="preserve">when sending GP Summaries updates
1. by Bulk upload or
2. for new patients 
The </t>
    </r>
    <r>
      <rPr>
        <b/>
        <sz val="10"/>
        <color rgb="FF000000"/>
        <rFont val="Arial"/>
        <family val="2"/>
      </rPr>
      <t>impact</t>
    </r>
    <r>
      <rPr>
        <sz val="10"/>
        <color rgb="FF000000"/>
        <rFont val="Arial"/>
        <family val="2"/>
      </rPr>
      <t xml:space="preserve"> is that the</t>
    </r>
    <r>
      <rPr>
        <b/>
        <sz val="10"/>
        <color rgb="FF000000"/>
        <rFont val="Arial"/>
        <family val="2"/>
      </rPr>
      <t xml:space="preserve"> wrong consent preferences </t>
    </r>
    <r>
      <rPr>
        <sz val="10"/>
        <color rgb="FF000000"/>
        <rFont val="Arial"/>
        <family val="2"/>
      </rPr>
      <t>are set within the</t>
    </r>
    <r>
      <rPr>
        <b/>
        <sz val="10"/>
        <color rgb="FF000000"/>
        <rFont val="Arial"/>
        <family val="2"/>
      </rPr>
      <t xml:space="preserve"> NME Connecting System</t>
    </r>
  </si>
  <si>
    <t>The system has not correctly implemented requirements for SCR Consent Migration Rules
[3.8 Migrating SCR Consent Preference &gt; GPS.232 SCR Consent Migration Rules]</t>
  </si>
  <si>
    <r>
      <rPr>
        <b/>
        <sz val="10"/>
        <color rgb="FF000000"/>
        <rFont val="Arial"/>
        <family val="2"/>
      </rPr>
      <t xml:space="preserve">Pre-Req:
</t>
    </r>
    <r>
      <rPr>
        <sz val="10"/>
        <color rgb="FF000000"/>
        <rFont val="Arial"/>
        <family val="2"/>
      </rPr>
      <t xml:space="preserve">find the recently locally held SCR Consent Preference
</t>
    </r>
    <r>
      <rPr>
        <b/>
        <sz val="10"/>
        <color rgb="FF000000"/>
        <rFont val="Arial"/>
        <family val="2"/>
      </rPr>
      <t xml:space="preserve">
a)</t>
    </r>
    <r>
      <rPr>
        <sz val="10"/>
        <color rgb="FF000000"/>
        <rFont val="Arial"/>
        <family val="2"/>
      </rPr>
      <t xml:space="preserve"> Demonstrate that the system is able to identify and update the most recent locally-held SCR Consent Preference or legacy SCR consent code correctly for each eligible patient when sending GP Summaries updates for </t>
    </r>
    <r>
      <rPr>
        <b/>
        <sz val="10"/>
        <color rgb="FF000000"/>
        <rFont val="Arial"/>
        <family val="2"/>
      </rPr>
      <t xml:space="preserve">new patients 
</t>
    </r>
    <r>
      <rPr>
        <sz val="10"/>
        <color rgb="FF000000"/>
        <rFont val="Arial"/>
        <family val="2"/>
      </rPr>
      <t xml:space="preserve">
</t>
    </r>
    <r>
      <rPr>
        <b/>
        <sz val="10"/>
        <color rgb="FF000000"/>
        <rFont val="Arial"/>
        <family val="2"/>
      </rPr>
      <t>b)</t>
    </r>
    <r>
      <rPr>
        <sz val="10"/>
        <color rgb="FF000000"/>
        <rFont val="Arial"/>
        <family val="2"/>
      </rPr>
      <t xml:space="preserve"> Provide evidence that the system is able to identify and update the most recent locally-held SCR Consent Preference or legacy SCR consent code correctly for each eligible patient when sending GP Summaries update by </t>
    </r>
    <r>
      <rPr>
        <b/>
        <sz val="10"/>
        <color rgb="FF000000"/>
        <rFont val="Arial"/>
        <family val="2"/>
      </rPr>
      <t xml:space="preserve">Bulk upload
</t>
    </r>
    <r>
      <rPr>
        <sz val="10"/>
        <color rgb="FF000000"/>
        <rFont val="Arial"/>
        <family val="2"/>
      </rPr>
      <t xml:space="preserve">
</t>
    </r>
    <r>
      <rPr>
        <b/>
        <sz val="10"/>
        <color rgb="FF000000"/>
        <rFont val="Arial"/>
        <family val="2"/>
      </rPr>
      <t xml:space="preserve">Testing Hints:
</t>
    </r>
    <r>
      <rPr>
        <sz val="10"/>
        <color rgb="FF000000"/>
        <rFont val="Arial"/>
        <family val="2"/>
      </rPr>
      <t xml:space="preserve">1. find SCR Consent preferences including the most recent by looking at the patient journal. 
2. Number of different patients registered with 2 or more permutations with all of the possible different latest SCR Consent statuses including the legacy SCR Consent codes
3. At least 6 patients
</t>
    </r>
    <r>
      <rPr>
        <b/>
        <sz val="10"/>
        <color rgb="FF000000"/>
        <rFont val="Arial"/>
        <family val="2"/>
      </rPr>
      <t xml:space="preserve">Test data:
</t>
    </r>
    <r>
      <rPr>
        <sz val="10"/>
        <color rgb="FF000000"/>
        <rFont val="Arial"/>
        <family val="2"/>
      </rPr>
      <t>there should be more than 1 consent preference in the patient journal</t>
    </r>
  </si>
  <si>
    <r>
      <rPr>
        <b/>
        <u/>
        <sz val="10"/>
        <color rgb="FF000000"/>
        <rFont val="Arial"/>
        <family val="2"/>
      </rPr>
      <t xml:space="preserve">Test data:
</t>
    </r>
    <r>
      <rPr>
        <b/>
        <sz val="10"/>
        <color rgb="FF000000"/>
        <rFont val="Arial"/>
        <family val="2"/>
      </rPr>
      <t xml:space="preserve">
a, b)
</t>
    </r>
    <r>
      <rPr>
        <sz val="10"/>
        <color rgb="FF000000"/>
        <rFont val="Arial"/>
        <family val="2"/>
      </rPr>
      <t>1. System admin with appropriate local permissions
2. Multiple Patients with GP Summary Update sent to the spine where there is a recent change in SCR Consent code related to locally-held SCR Consent Preference for new patient
3. Multiple Patients with GP Summary Update sent to the spine where there is a recent change in SCR Consent code related to legacy SCR consent code for new patient</t>
    </r>
  </si>
  <si>
    <t>3.8 Migrating SCR Consent Preference</t>
  </si>
  <si>
    <t>GPS.232 SCR Consent Migration Rules</t>
  </si>
  <si>
    <t>NME-HSDID-223</t>
  </si>
  <si>
    <t>NME-SCR-224</t>
  </si>
  <si>
    <r>
      <rPr>
        <sz val="10"/>
        <color rgb="FF000000"/>
        <rFont val="Arial"/>
        <family val="2"/>
      </rPr>
      <t xml:space="preserve">There is a </t>
    </r>
    <r>
      <rPr>
        <b/>
        <sz val="10"/>
        <color rgb="FF000000"/>
        <rFont val="Arial"/>
        <family val="2"/>
      </rPr>
      <t xml:space="preserve">risk that the patient's SCR Consent Preference is changed during bulk-sending of GP Summary update/New Patient registration </t>
    </r>
    <r>
      <rPr>
        <sz val="10"/>
        <color rgb="FF000000"/>
        <rFont val="Arial"/>
        <family val="2"/>
      </rPr>
      <t xml:space="preserve">when the patient's most recent </t>
    </r>
    <r>
      <rPr>
        <b/>
        <sz val="10"/>
        <color rgb="FF000000"/>
        <rFont val="Arial"/>
        <family val="2"/>
      </rPr>
      <t>locally-held code</t>
    </r>
    <r>
      <rPr>
        <sz val="10"/>
        <color rgb="FF000000"/>
        <rFont val="Arial"/>
        <family val="2"/>
      </rPr>
      <t xml:space="preserve"> is one of the following:
1. SNOMED code 773011000000101 (Implied consent for core Summary Care Record dataset upload")
2. SNOMED code 773031000000109 ("Express consent for core Summary Care Record dataset upload")
3. SNOMED code 773051000000102 ("Express consent for core and additional Summary Care Record dataset upload")
4. SNOMED code 777441000000102 ("Express dissent for Summary Care Record dataset upload")
The impact is that the patient has the wrong SCR Consent Code.</t>
    </r>
  </si>
  <si>
    <r>
      <rPr>
        <b/>
        <sz val="10"/>
        <color rgb="FF000000"/>
        <rFont val="Arial"/>
        <family val="2"/>
      </rPr>
      <t>a)</t>
    </r>
    <r>
      <rPr>
        <sz val="10"/>
        <color rgb="FF000000"/>
        <rFont val="Arial"/>
        <family val="2"/>
      </rPr>
      <t xml:space="preserve"> Demonstrate that the patient's SCR Consent Preference is not changed during</t>
    </r>
    <r>
      <rPr>
        <b/>
        <sz val="10"/>
        <color rgb="FF000000"/>
        <rFont val="Arial"/>
        <family val="2"/>
      </rPr>
      <t xml:space="preserve"> bulk-sending of GP Summary update </t>
    </r>
    <r>
      <rPr>
        <sz val="10"/>
        <color rgb="FF000000"/>
        <rFont val="Arial"/>
        <family val="2"/>
      </rPr>
      <t xml:space="preserve">when the patient's most recent locally-held code is
1. SNOMED code 773011000000101 (Implied consent for core Summary Care Record dataset upload")
</t>
    </r>
    <r>
      <rPr>
        <b/>
        <sz val="10"/>
        <color rgb="FF000000"/>
        <rFont val="Arial"/>
        <family val="2"/>
      </rPr>
      <t xml:space="preserve">b) </t>
    </r>
    <r>
      <rPr>
        <sz val="10"/>
        <color rgb="FF000000"/>
        <rFont val="Arial"/>
        <family val="2"/>
      </rPr>
      <t xml:space="preserve">Demonstrate that the patient's SCR Consent Preference is not changed during </t>
    </r>
    <r>
      <rPr>
        <b/>
        <sz val="10"/>
        <color rgb="FF000000"/>
        <rFont val="Arial"/>
        <family val="2"/>
      </rPr>
      <t>New Patient registration</t>
    </r>
    <r>
      <rPr>
        <sz val="10"/>
        <color rgb="FF000000"/>
        <rFont val="Arial"/>
        <family val="2"/>
      </rPr>
      <t xml:space="preserve"> when the patient's most recent locally-held code is
1. SNOMED code 773011000000101 (Implied consent for core Summary Care Record dataset upload")
</t>
    </r>
    <r>
      <rPr>
        <b/>
        <sz val="10"/>
        <color rgb="FF000000"/>
        <rFont val="Arial"/>
        <family val="2"/>
      </rPr>
      <t>c)</t>
    </r>
    <r>
      <rPr>
        <sz val="10"/>
        <color rgb="FF000000"/>
        <rFont val="Arial"/>
        <family val="2"/>
      </rPr>
      <t xml:space="preserve"> Provide evidence that the patient's SCR Consent Preference is not changed </t>
    </r>
    <r>
      <rPr>
        <b/>
        <sz val="10"/>
        <color rgb="FF000000"/>
        <rFont val="Arial"/>
        <family val="2"/>
      </rPr>
      <t xml:space="preserve">during bulk-sending of GP Summary update </t>
    </r>
    <r>
      <rPr>
        <sz val="10"/>
        <color rgb="FF000000"/>
        <rFont val="Arial"/>
        <family val="2"/>
      </rPr>
      <t xml:space="preserve">when the patient's most recent locally-held code is
1. SNOMED code 773031000000109 ("Express consent for core Summary Care Record dataset upload")
2. SNOMED code 773051000000102 ("Express consent for core and additional Summary Care Record dataset upload")
3. SNOMED code 777441000000102 ("Express dissent for Summary Care Record dataset upload
</t>
    </r>
    <r>
      <rPr>
        <b/>
        <sz val="10"/>
        <color rgb="FF000000"/>
        <rFont val="Arial"/>
        <family val="2"/>
      </rPr>
      <t>d)</t>
    </r>
    <r>
      <rPr>
        <sz val="10"/>
        <color rgb="FF000000"/>
        <rFont val="Arial"/>
        <family val="2"/>
      </rPr>
      <t xml:space="preserve"> Provide evidence that the patient's SCR Consent Preference is not changed during </t>
    </r>
    <r>
      <rPr>
        <b/>
        <sz val="10"/>
        <color rgb="FF000000"/>
        <rFont val="Arial"/>
        <family val="2"/>
      </rPr>
      <t>New Patient registration</t>
    </r>
    <r>
      <rPr>
        <sz val="10"/>
        <color rgb="FF000000"/>
        <rFont val="Arial"/>
        <family val="2"/>
      </rPr>
      <t xml:space="preserve"> when the patient's most recent locally-held code is
1. SNOMED code 773031000000109 ("Express consent for core Summary Care Record dataset upload")
2. SNOMED code 773051000000102 ("Express consent for core and additional Summary Care Record dataset upload")
3. SNOMED code 777441000000102 ("Express dissent for Summary Care Record dataset upload</t>
    </r>
  </si>
  <si>
    <r>
      <rPr>
        <b/>
        <u/>
        <sz val="10"/>
        <color rgb="FF000000"/>
        <rFont val="Arial"/>
        <family val="2"/>
      </rPr>
      <t xml:space="preserve">Test Data:
</t>
    </r>
    <r>
      <rPr>
        <b/>
        <sz val="10"/>
        <color rgb="FF000000"/>
        <rFont val="Arial"/>
        <family val="2"/>
      </rPr>
      <t xml:space="preserve">
a)
</t>
    </r>
    <r>
      <rPr>
        <sz val="10"/>
        <color rgb="FF000000"/>
        <rFont val="Arial"/>
        <family val="2"/>
      </rPr>
      <t xml:space="preserve">
1. Patient: SCR Consent preference held locally in the GP System : Implied consent for core Summary Care Record dataset upload
</t>
    </r>
    <r>
      <rPr>
        <b/>
        <sz val="10"/>
        <color rgb="FF000000"/>
        <rFont val="Arial"/>
        <family val="2"/>
      </rPr>
      <t xml:space="preserve">b)
</t>
    </r>
    <r>
      <rPr>
        <sz val="10"/>
        <color rgb="FF000000"/>
        <rFont val="Arial"/>
        <family val="2"/>
      </rPr>
      <t xml:space="preserve">1. Patient : SCR Consent preference held locally in the GP System : Express consent for core Summary Care Record dataset upload
</t>
    </r>
    <r>
      <rPr>
        <b/>
        <sz val="10"/>
        <color rgb="FF000000"/>
        <rFont val="Arial"/>
        <family val="2"/>
      </rPr>
      <t xml:space="preserve">c)
</t>
    </r>
    <r>
      <rPr>
        <sz val="10"/>
        <color rgb="FF000000"/>
        <rFont val="Arial"/>
        <family val="2"/>
      </rPr>
      <t xml:space="preserve">1. Patient: SCR Consent preference held locally in the GP System : Express consent for core Summary Care Record dataset upload
2. Patient: SCR Consent preference held locally in the GP System : Express consent for core and additional Summary Care Record dataset upload
3. Patient: SCR Consent preference held locally in the GP System : Express dissent for Summary Care Record dataset upload 
</t>
    </r>
    <r>
      <rPr>
        <b/>
        <sz val="10"/>
        <color rgb="FF000000"/>
        <rFont val="Arial"/>
        <family val="2"/>
      </rPr>
      <t xml:space="preserve">d)
</t>
    </r>
    <r>
      <rPr>
        <sz val="10"/>
        <color rgb="FF000000"/>
        <rFont val="Arial"/>
        <family val="2"/>
      </rPr>
      <t>1. Patient: SCR Consent preference held locally in the GP System : Express consent for core Summary Care Record dataset upload
2. Patient: SCR Consent preference held locally in the GP System : Express consent for core and additional Summary Care Record dataset upload
3. Patient: SCR Consent preference held locally in the GP System : Express dissent for Summary Care Record dataset upload</t>
    </r>
  </si>
  <si>
    <t>MIG-02</t>
  </si>
  <si>
    <t>NME-HSDID-224</t>
  </si>
  <si>
    <t>NME-SCR-225</t>
  </si>
  <si>
    <r>
      <rPr>
        <sz val="10"/>
        <color rgb="FF000000"/>
        <rFont val="Arial"/>
        <family val="2"/>
      </rPr>
      <t>When</t>
    </r>
    <r>
      <rPr>
        <b/>
        <sz val="10"/>
        <color rgb="FF000000"/>
        <rFont val="Arial"/>
        <family val="2"/>
      </rPr>
      <t xml:space="preserve"> bulk sending GP Summary updates </t>
    </r>
    <r>
      <rPr>
        <sz val="10"/>
        <color rgb="FF000000"/>
        <rFont val="Arial"/>
        <family val="2"/>
      </rPr>
      <t xml:space="preserve">and </t>
    </r>
    <r>
      <rPr>
        <b/>
        <sz val="10"/>
        <color rgb="FF000000"/>
        <rFont val="Arial"/>
        <family val="2"/>
      </rPr>
      <t xml:space="preserve">sending GP Summary for new patients, </t>
    </r>
    <r>
      <rPr>
        <sz val="10"/>
        <color rgb="FF000000"/>
        <rFont val="Arial"/>
        <family val="2"/>
      </rPr>
      <t xml:space="preserve">there is a </t>
    </r>
    <r>
      <rPr>
        <b/>
        <sz val="10"/>
        <color rgb="FF000000"/>
        <rFont val="Arial"/>
        <family val="2"/>
      </rPr>
      <t>risk</t>
    </r>
    <r>
      <rPr>
        <sz val="10"/>
        <color rgb="FF000000"/>
        <rFont val="Arial"/>
        <family val="2"/>
      </rPr>
      <t xml:space="preserve"> that the system </t>
    </r>
    <r>
      <rPr>
        <b/>
        <sz val="10"/>
        <color rgb="FF000000"/>
        <rFont val="Arial"/>
        <family val="2"/>
      </rPr>
      <t>may not change the patient's locally-held SCR Consent Preference</t>
    </r>
    <r>
      <rPr>
        <sz val="10"/>
        <color rgb="FF000000"/>
        <rFont val="Arial"/>
        <family val="2"/>
      </rPr>
      <t xml:space="preserve"> by adding </t>
    </r>
    <r>
      <rPr>
        <b/>
        <sz val="10"/>
        <color rgb="FF000000"/>
        <rFont val="Arial"/>
        <family val="2"/>
      </rPr>
      <t>SNOMED code</t>
    </r>
    <r>
      <rPr>
        <sz val="10"/>
        <color rgb="FF000000"/>
        <rFont val="Arial"/>
        <family val="2"/>
      </rPr>
      <t xml:space="preserve"> </t>
    </r>
    <r>
      <rPr>
        <b/>
        <sz val="10"/>
        <color rgb="FF000000"/>
        <rFont val="Arial"/>
        <family val="2"/>
      </rPr>
      <t>773051000000102</t>
    </r>
    <r>
      <rPr>
        <sz val="10"/>
        <color rgb="FF000000"/>
        <rFont val="Arial"/>
        <family val="2"/>
      </rPr>
      <t xml:space="preserve"> ("Express consent for core and additional Summary Care Record dataset upload") </t>
    </r>
    <r>
      <rPr>
        <b/>
        <sz val="10"/>
        <color rgb="FF000000"/>
        <rFont val="Arial"/>
        <family val="2"/>
      </rPr>
      <t>if</t>
    </r>
    <r>
      <rPr>
        <sz val="10"/>
        <color rgb="FF000000"/>
        <rFont val="Arial"/>
        <family val="2"/>
      </rPr>
      <t xml:space="preserve"> a</t>
    </r>
    <r>
      <rPr>
        <b/>
        <sz val="10"/>
        <color rgb="FF000000"/>
        <rFont val="Arial"/>
        <family val="2"/>
      </rPr>
      <t xml:space="preserve"> patient's most recent locally-held code is SNOMED code 417370002</t>
    </r>
    <r>
      <rPr>
        <sz val="10"/>
        <color rgb="FF000000"/>
        <rFont val="Arial"/>
        <family val="2"/>
      </rPr>
      <t xml:space="preserve"> ("The patient wants to have a Summary Care Record") 
The </t>
    </r>
    <r>
      <rPr>
        <b/>
        <sz val="10"/>
        <color rgb="FF000000"/>
        <rFont val="Arial"/>
        <family val="2"/>
      </rPr>
      <t>impact</t>
    </r>
    <r>
      <rPr>
        <sz val="10"/>
        <color rgb="FF000000"/>
        <rFont val="Arial"/>
        <family val="2"/>
      </rPr>
      <t xml:space="preserve"> is that the </t>
    </r>
    <r>
      <rPr>
        <b/>
        <sz val="10"/>
        <color rgb="FF000000"/>
        <rFont val="Arial"/>
        <family val="2"/>
      </rPr>
      <t>patient consent is not updated</t>
    </r>
  </si>
  <si>
    <r>
      <rPr>
        <b/>
        <sz val="10"/>
        <color rgb="FF000000"/>
        <rFont val="Arial"/>
        <family val="2"/>
      </rPr>
      <t>a)</t>
    </r>
    <r>
      <rPr>
        <sz val="10"/>
        <color rgb="FF000000"/>
        <rFont val="Arial"/>
        <family val="2"/>
      </rPr>
      <t xml:space="preserve"> Provide evidence that when bulk sending GP Summary updates the system changes the patient's locally-held SCR Consent Preference by adding SNOMED code 773051000000102 ("Express consent for core and additional Summary Care Record dataset upload") if a patient's most recent locally-held code is SNOMED code 417370002 ("The patient wants to have a Summary Care Record") 
</t>
    </r>
    <r>
      <rPr>
        <b/>
        <sz val="10"/>
        <color rgb="FF000000"/>
        <rFont val="Arial"/>
        <family val="2"/>
      </rPr>
      <t>b)</t>
    </r>
    <r>
      <rPr>
        <sz val="10"/>
        <color rgb="FF000000"/>
        <rFont val="Arial"/>
        <family val="2"/>
      </rPr>
      <t xml:space="preserve"> Provide evidence that when sending GP Summary for new patients the system changes the patient's locally-held SCR Consent Preference by adding SNOMED code 773051000000102 ("Express consent for core and additional Summary Care Record dataset upload") if a patient's most recent locally-held code is SNOMED code 417370002 ("The patient wants to have a Summary Care Record") 
</t>
    </r>
  </si>
  <si>
    <r>
      <rPr>
        <b/>
        <u/>
        <sz val="10"/>
        <color rgb="FF000000"/>
        <rFont val="Arial"/>
        <family val="2"/>
      </rPr>
      <t xml:space="preserve">Test Data:
</t>
    </r>
    <r>
      <rPr>
        <b/>
        <sz val="10"/>
        <color rgb="FF000000"/>
        <rFont val="Arial"/>
        <family val="2"/>
      </rPr>
      <t xml:space="preserve">
a)
</t>
    </r>
    <r>
      <rPr>
        <sz val="10"/>
        <color rgb="FF000000"/>
        <rFont val="Arial"/>
        <family val="2"/>
      </rPr>
      <t xml:space="preserve">1. Patient: locally-held code is SNOMED code 417370002 ("The patient wants to have a Summary Care Record") 
</t>
    </r>
    <r>
      <rPr>
        <b/>
        <sz val="10"/>
        <color rgb="FF000000"/>
        <rFont val="Arial"/>
        <family val="2"/>
      </rPr>
      <t xml:space="preserve">b)
</t>
    </r>
    <r>
      <rPr>
        <sz val="10"/>
        <color rgb="FF000000"/>
        <rFont val="Arial"/>
        <family val="2"/>
      </rPr>
      <t xml:space="preserve">1. Patient:  locally-held code is SNOMED code 417370002 ("The patient wants to have a Summary Care Record") </t>
    </r>
  </si>
  <si>
    <t>MIG-03</t>
  </si>
  <si>
    <t>NME-HSDID-225</t>
  </si>
  <si>
    <t>NME-SCR-226</t>
  </si>
  <si>
    <r>
      <rPr>
        <sz val="10"/>
        <color rgb="FF000000"/>
        <rFont val="Arial"/>
        <family val="2"/>
      </rPr>
      <t>When</t>
    </r>
    <r>
      <rPr>
        <b/>
        <sz val="10"/>
        <color rgb="FF000000"/>
        <rFont val="Arial"/>
        <family val="2"/>
      </rPr>
      <t xml:space="preserve"> bulk sending GP Summary updates </t>
    </r>
    <r>
      <rPr>
        <sz val="10"/>
        <color rgb="FF000000"/>
        <rFont val="Arial"/>
        <family val="2"/>
      </rPr>
      <t xml:space="preserve">and </t>
    </r>
    <r>
      <rPr>
        <b/>
        <sz val="10"/>
        <color rgb="FF000000"/>
        <rFont val="Arial"/>
        <family val="2"/>
      </rPr>
      <t xml:space="preserve">sending GP Summary for new patients, </t>
    </r>
    <r>
      <rPr>
        <sz val="10"/>
        <color rgb="FF000000"/>
        <rFont val="Arial"/>
        <family val="2"/>
      </rPr>
      <t xml:space="preserve">there is a </t>
    </r>
    <r>
      <rPr>
        <b/>
        <sz val="10"/>
        <color rgb="FF000000"/>
        <rFont val="Arial"/>
        <family val="2"/>
      </rPr>
      <t>risk</t>
    </r>
    <r>
      <rPr>
        <sz val="10"/>
        <color rgb="FF000000"/>
        <rFont val="Arial"/>
        <family val="2"/>
      </rPr>
      <t xml:space="preserve"> that the system </t>
    </r>
    <r>
      <rPr>
        <b/>
        <sz val="10"/>
        <color rgb="FF000000"/>
        <rFont val="Arial"/>
        <family val="2"/>
      </rPr>
      <t>may not change the patient's locally-held SCR Consent Preference</t>
    </r>
    <r>
      <rPr>
        <sz val="10"/>
        <color rgb="FF000000"/>
        <rFont val="Arial"/>
        <family val="2"/>
      </rPr>
      <t xml:space="preserve"> by adding </t>
    </r>
    <r>
      <rPr>
        <b/>
        <sz val="10"/>
        <color rgb="FF000000"/>
        <rFont val="Arial"/>
        <family val="2"/>
      </rPr>
      <t xml:space="preserve"> SNOMED code 777441000000102</t>
    </r>
    <r>
      <rPr>
        <sz val="10"/>
        <color rgb="FF000000"/>
        <rFont val="Arial"/>
        <family val="2"/>
      </rPr>
      <t xml:space="preserve"> ("Express dissent for Summary Care Record dataset upload") </t>
    </r>
    <r>
      <rPr>
        <b/>
        <sz val="10"/>
        <color rgb="FF000000"/>
        <rFont val="Arial"/>
        <family val="2"/>
      </rPr>
      <t>if</t>
    </r>
    <r>
      <rPr>
        <sz val="10"/>
        <color rgb="FF000000"/>
        <rFont val="Arial"/>
        <family val="2"/>
      </rPr>
      <t xml:space="preserve"> a</t>
    </r>
    <r>
      <rPr>
        <b/>
        <sz val="10"/>
        <color rgb="FF000000"/>
        <rFont val="Arial"/>
        <family val="2"/>
      </rPr>
      <t xml:space="preserve"> patient's most recent locally-held code is SNOMED code 416308001 </t>
    </r>
    <r>
      <rPr>
        <sz val="10"/>
        <color rgb="FF000000"/>
        <rFont val="Arial"/>
        <family val="2"/>
      </rPr>
      <t xml:space="preserve">("The patient does not want to have a Summary Care Record")
The </t>
    </r>
    <r>
      <rPr>
        <b/>
        <sz val="10"/>
        <color rgb="FF000000"/>
        <rFont val="Arial"/>
        <family val="2"/>
      </rPr>
      <t>impact</t>
    </r>
    <r>
      <rPr>
        <sz val="10"/>
        <color rgb="FF000000"/>
        <rFont val="Arial"/>
        <family val="2"/>
      </rPr>
      <t xml:space="preserve"> is that the </t>
    </r>
    <r>
      <rPr>
        <b/>
        <sz val="10"/>
        <color rgb="FF000000"/>
        <rFont val="Arial"/>
        <family val="2"/>
      </rPr>
      <t>patient consent is not updated</t>
    </r>
  </si>
  <si>
    <r>
      <rPr>
        <b/>
        <sz val="10"/>
        <color rgb="FF000000"/>
        <rFont val="Arial"/>
        <family val="2"/>
      </rPr>
      <t>a)</t>
    </r>
    <r>
      <rPr>
        <sz val="10"/>
        <color rgb="FF000000"/>
        <rFont val="Arial"/>
        <family val="2"/>
      </rPr>
      <t xml:space="preserve"> Provide evidence that when </t>
    </r>
    <r>
      <rPr>
        <b/>
        <sz val="10"/>
        <color rgb="FF000000"/>
        <rFont val="Arial"/>
        <family val="2"/>
      </rPr>
      <t>bulk sending GP Summary updates</t>
    </r>
    <r>
      <rPr>
        <sz val="10"/>
        <color rgb="FF000000"/>
        <rFont val="Arial"/>
        <family val="2"/>
      </rPr>
      <t xml:space="preserve">, the system doesn't change the patient's locally-held SCR Consent Preference by adding SNOMED code 777441000000102 ("Express dissent for Summary Care Record dataset upload") if a patient's most recent locally-held code is SNOMED code 416308001 ("The patient does not want to have a Summary Care Record")
</t>
    </r>
    <r>
      <rPr>
        <b/>
        <sz val="10"/>
        <color rgb="FF000000"/>
        <rFont val="Arial"/>
        <family val="2"/>
      </rPr>
      <t>b)</t>
    </r>
    <r>
      <rPr>
        <sz val="10"/>
        <color rgb="FF000000"/>
        <rFont val="Arial"/>
        <family val="2"/>
      </rPr>
      <t xml:space="preserve"> Provide evidence that when</t>
    </r>
    <r>
      <rPr>
        <b/>
        <sz val="10"/>
        <color rgb="FF000000"/>
        <rFont val="Arial"/>
        <family val="2"/>
      </rPr>
      <t xml:space="preserve"> sending GP Summary for new patients</t>
    </r>
    <r>
      <rPr>
        <sz val="10"/>
        <color rgb="FF000000"/>
        <rFont val="Arial"/>
        <family val="2"/>
      </rPr>
      <t xml:space="preserve">, the system doesn't change the patient's locally-held SCR Consent Preference by adding SNOMED code 777441000000102 ("Express dissent for Summary Care Record dataset upload") if a patient's most recent locally-held code is SNOMED code 416308001 ("The patient does not want to have a Summary Care Record")
</t>
    </r>
  </si>
  <si>
    <r>
      <rPr>
        <b/>
        <u/>
        <sz val="10"/>
        <color rgb="FF000000"/>
        <rFont val="Arial"/>
        <family val="2"/>
      </rPr>
      <t xml:space="preserve">Test Data:
</t>
    </r>
    <r>
      <rPr>
        <b/>
        <sz val="10"/>
        <color rgb="FF000000"/>
        <rFont val="Arial"/>
        <family val="2"/>
      </rPr>
      <t xml:space="preserve">
a)
</t>
    </r>
    <r>
      <rPr>
        <sz val="10"/>
        <color rgb="FF000000"/>
        <rFont val="Arial"/>
        <family val="2"/>
      </rPr>
      <t xml:space="preserve">1. Patient: locally-held code is SNOMED code 416308001 ("The patient does not want to have a Summary Care Record")
</t>
    </r>
    <r>
      <rPr>
        <b/>
        <sz val="10"/>
        <color rgb="FF000000"/>
        <rFont val="Arial"/>
        <family val="2"/>
      </rPr>
      <t xml:space="preserve">b)
</t>
    </r>
    <r>
      <rPr>
        <sz val="10"/>
        <color rgb="FF000000"/>
        <rFont val="Arial"/>
        <family val="2"/>
      </rPr>
      <t>1. Patient:  locally-held code is SNOMED code 416308001 ("The patient does not want to have a Summary Care Record")</t>
    </r>
  </si>
  <si>
    <t>NME-HSDID-226</t>
  </si>
  <si>
    <t>NME-SCR-227</t>
  </si>
  <si>
    <r>
      <rPr>
        <sz val="10"/>
        <color rgb="FF000000"/>
        <rFont val="Arial"/>
        <family val="2"/>
      </rPr>
      <t xml:space="preserve">There is a </t>
    </r>
    <r>
      <rPr>
        <b/>
        <sz val="10"/>
        <color rgb="FF000000"/>
        <rFont val="Arial"/>
        <family val="2"/>
      </rPr>
      <t>risk</t>
    </r>
    <r>
      <rPr>
        <sz val="10"/>
        <color rgb="FF000000"/>
        <rFont val="Arial"/>
        <family val="2"/>
      </rPr>
      <t xml:space="preserve"> that during</t>
    </r>
    <r>
      <rPr>
        <b/>
        <sz val="10"/>
        <color rgb="FF000000"/>
        <rFont val="Arial"/>
        <family val="2"/>
      </rPr>
      <t xml:space="preserve"> Bulk Upload or for the new patient GP Summary update </t>
    </r>
    <r>
      <rPr>
        <sz val="10"/>
        <color rgb="FF000000"/>
        <rFont val="Arial"/>
        <family val="2"/>
      </rPr>
      <t xml:space="preserve">the </t>
    </r>
    <r>
      <rPr>
        <b/>
        <sz val="10"/>
        <color rgb="FF000000"/>
        <rFont val="Arial"/>
        <family val="2"/>
      </rPr>
      <t>system may not change</t>
    </r>
    <r>
      <rPr>
        <sz val="10"/>
        <color rgb="FF000000"/>
        <rFont val="Arial"/>
        <family val="2"/>
      </rPr>
      <t xml:space="preserve"> the</t>
    </r>
    <r>
      <rPr>
        <b/>
        <sz val="10"/>
        <color rgb="FF000000"/>
        <rFont val="Arial"/>
        <family val="2"/>
      </rPr>
      <t xml:space="preserve"> patient's SCR Consent Preference </t>
    </r>
    <r>
      <rPr>
        <sz val="10"/>
        <color rgb="FF000000"/>
        <rFont val="Arial"/>
        <family val="2"/>
      </rPr>
      <t xml:space="preserve">on </t>
    </r>
    <r>
      <rPr>
        <b/>
        <sz val="10"/>
        <color rgb="FF000000"/>
        <rFont val="Arial"/>
        <family val="2"/>
      </rPr>
      <t>ACS</t>
    </r>
    <r>
      <rPr>
        <sz val="10"/>
        <color rgb="FF000000"/>
        <rFont val="Arial"/>
        <family val="2"/>
      </rPr>
      <t xml:space="preserve"> when necessary to </t>
    </r>
    <r>
      <rPr>
        <b/>
        <sz val="10"/>
        <color rgb="FF000000"/>
        <rFont val="Arial"/>
        <family val="2"/>
      </rPr>
      <t>"The patient does not have a Summary Care Record (has opted out)"</t>
    </r>
    <r>
      <rPr>
        <sz val="10"/>
        <color rgb="FF000000"/>
        <rFont val="Arial"/>
        <family val="2"/>
      </rPr>
      <t xml:space="preserve"> if a patient's most recent locally-held code is the following:
SNOMED code 416308001 ("The patient does not want to have a Summary Care Record")
The impact is that the</t>
    </r>
    <r>
      <rPr>
        <b/>
        <sz val="10"/>
        <color rgb="FF000000"/>
        <rFont val="Arial"/>
        <family val="2"/>
      </rPr>
      <t xml:space="preserve"> ACS does not reflect the Patient's SCR Consent preference.</t>
    </r>
  </si>
  <si>
    <r>
      <rPr>
        <b/>
        <sz val="10"/>
        <color rgb="FF000000"/>
        <rFont val="Arial"/>
        <family val="2"/>
      </rPr>
      <t>a)</t>
    </r>
    <r>
      <rPr>
        <sz val="10"/>
        <color rgb="FF000000"/>
        <rFont val="Arial"/>
        <family val="2"/>
      </rPr>
      <t xml:space="preserve"> Provide evidence that during </t>
    </r>
    <r>
      <rPr>
        <b/>
        <sz val="10"/>
        <color rgb="FF000000"/>
        <rFont val="Arial"/>
        <family val="2"/>
      </rPr>
      <t>Bulk Upload</t>
    </r>
    <r>
      <rPr>
        <sz val="10"/>
        <color rgb="FF000000"/>
        <rFont val="Arial"/>
        <family val="2"/>
      </rPr>
      <t xml:space="preserve"> the system changes the patient's SCR Consent Preference on ACS </t>
    </r>
    <r>
      <rPr>
        <b/>
        <sz val="10"/>
        <color rgb="FF000000"/>
        <rFont val="Arial"/>
        <family val="2"/>
      </rPr>
      <t>when necessary to</t>
    </r>
    <r>
      <rPr>
        <sz val="10"/>
        <color rgb="FF000000"/>
        <rFont val="Arial"/>
        <family val="2"/>
      </rPr>
      <t xml:space="preserve"> "The patient does not have a Summary Care Record (has opted out)" if a patient's most recent locally-held code is the following:
(1) SNOMED code 416308001 ("The patient does not want to have a Summary Care Record")
(2) SNOMED code 777441000000102 ("Express dissent for Summary Care Record dataset upload").
</t>
    </r>
    <r>
      <rPr>
        <b/>
        <sz val="10"/>
        <color rgb="FF000000"/>
        <rFont val="Arial"/>
        <family val="2"/>
      </rPr>
      <t>b)</t>
    </r>
    <r>
      <rPr>
        <sz val="10"/>
        <color rgb="FF000000"/>
        <rFont val="Arial"/>
        <family val="2"/>
      </rPr>
      <t xml:space="preserve"> Provide evidence that during a </t>
    </r>
    <r>
      <rPr>
        <b/>
        <sz val="10"/>
        <color rgb="FF000000"/>
        <rFont val="Arial"/>
        <family val="2"/>
      </rPr>
      <t>new patient GP Summary update</t>
    </r>
    <r>
      <rPr>
        <sz val="10"/>
        <color rgb="FF000000"/>
        <rFont val="Arial"/>
        <family val="2"/>
      </rPr>
      <t xml:space="preserve"> the system changes the patient's SCR Consent Preference on ACS </t>
    </r>
    <r>
      <rPr>
        <b/>
        <sz val="10"/>
        <color rgb="FF000000"/>
        <rFont val="Arial"/>
        <family val="2"/>
      </rPr>
      <t>when necessary to</t>
    </r>
    <r>
      <rPr>
        <sz val="10"/>
        <color rgb="FF000000"/>
        <rFont val="Arial"/>
        <family val="2"/>
      </rPr>
      <t xml:space="preserve"> "The patient does not have a Summary Care Record (has opted out)" if a patient's most recent locally-held code is the following:
(1) SNOMED code 416308001 ("The patient does not want to have a Summary Care Record")
(2) SNOMED code 777441000000102 ("Express dissent for Summary Care Record dataset upload").
</t>
    </r>
    <r>
      <rPr>
        <b/>
        <sz val="10"/>
        <color rgb="FF000000"/>
        <rFont val="Arial"/>
        <family val="2"/>
      </rPr>
      <t xml:space="preserve">Test Hints for a &amp; b: 
</t>
    </r>
    <r>
      <rPr>
        <b/>
        <u/>
        <sz val="10"/>
        <color rgb="FF000000"/>
        <rFont val="Arial"/>
        <family val="2"/>
      </rPr>
      <t xml:space="preserve">4 Scenarios to test:
</t>
    </r>
    <r>
      <rPr>
        <sz val="10"/>
        <color rgb="FF000000"/>
        <rFont val="Arial"/>
        <family val="2"/>
      </rPr>
      <t xml:space="preserve">1. NME Legacy dissent code and ACS dissent value
2. NME Legacy dissent code and ACS PTV value
3. NME Current dissent code and ACS dissent value
4. NME Current dissent code and ACS PTV value
</t>
    </r>
    <r>
      <rPr>
        <b/>
        <sz val="10"/>
        <color rgb="FF000000"/>
        <rFont val="Arial"/>
        <family val="2"/>
      </rPr>
      <t>(c)</t>
    </r>
    <r>
      <rPr>
        <sz val="10"/>
        <color rgb="FF000000"/>
        <rFont val="Arial"/>
        <family val="2"/>
      </rPr>
      <t xml:space="preserve"> Provide evidence that during </t>
    </r>
    <r>
      <rPr>
        <b/>
        <sz val="10"/>
        <color rgb="FF000000"/>
        <rFont val="Arial"/>
        <family val="2"/>
      </rPr>
      <t xml:space="preserve">Bulk Upload </t>
    </r>
    <r>
      <rPr>
        <sz val="10"/>
        <color rgb="FF000000"/>
        <rFont val="Arial"/>
        <family val="2"/>
      </rPr>
      <t xml:space="preserve">where SCR Consent Preference is dissent, there should not be any error and the Patient's SCR Consent value on ACS should be updated when appropriate. 
</t>
    </r>
    <r>
      <rPr>
        <b/>
        <sz val="10"/>
        <color rgb="FF000000"/>
        <rFont val="Arial"/>
        <family val="2"/>
      </rPr>
      <t>(d)</t>
    </r>
    <r>
      <rPr>
        <sz val="10"/>
        <color rgb="FF000000"/>
        <rFont val="Arial"/>
        <family val="2"/>
      </rPr>
      <t xml:space="preserve"> Provide evidence that for a </t>
    </r>
    <r>
      <rPr>
        <b/>
        <sz val="10"/>
        <color rgb="FF000000"/>
        <rFont val="Arial"/>
        <family val="2"/>
      </rPr>
      <t>new patient</t>
    </r>
    <r>
      <rPr>
        <sz val="10"/>
        <color rgb="FF000000"/>
        <rFont val="Arial"/>
        <family val="2"/>
      </rPr>
      <t xml:space="preserve"> where SCR Consent Preference is dissent, there should not be any error and the Patient's SCR Consent value on ACS should be updated when appropriate. 
</t>
    </r>
  </si>
  <si>
    <r>
      <rPr>
        <b/>
        <u/>
        <sz val="10"/>
        <color rgb="FF000000"/>
        <rFont val="Arial"/>
        <family val="2"/>
      </rPr>
      <t xml:space="preserve">Test Data:
</t>
    </r>
    <r>
      <rPr>
        <b/>
        <sz val="10"/>
        <color rgb="FF000000"/>
        <rFont val="Arial"/>
        <family val="2"/>
      </rPr>
      <t xml:space="preserve">
a)
</t>
    </r>
    <r>
      <rPr>
        <sz val="10"/>
        <color rgb="FF000000"/>
        <rFont val="Arial"/>
        <family val="2"/>
      </rPr>
      <t xml:space="preserve">1. Patient: locally-held code is SNOMED code 416308001 ("The patient does not want to have a Summary Care Record")
2.Patient: locally-held code is SNOMED code 777441000000102 ("Express dissent for Summary Care Record dataset upload").
</t>
    </r>
    <r>
      <rPr>
        <b/>
        <sz val="10"/>
        <color rgb="FF000000"/>
        <rFont val="Arial"/>
        <family val="2"/>
      </rPr>
      <t xml:space="preserve">b)
</t>
    </r>
    <r>
      <rPr>
        <sz val="10"/>
        <color rgb="FF000000"/>
        <rFont val="Arial"/>
        <family val="2"/>
      </rPr>
      <t>1. Patient: locally-held code is SNOMED code 416308001 ("The patient does not want to have a Summary Care Record")
2. Patient: locally-held code is SNOMED code 777441000000102 ("Express dissent for Summary Care Record dataset upload").</t>
    </r>
  </si>
  <si>
    <t>MIG-05</t>
  </si>
  <si>
    <t>NME-HSDID-227</t>
  </si>
  <si>
    <t>NME-SCR-228</t>
  </si>
  <si>
    <r>
      <rPr>
        <sz val="10"/>
        <color rgb="FF000000"/>
        <rFont val="Arial"/>
        <family val="2"/>
      </rPr>
      <t>During</t>
    </r>
    <r>
      <rPr>
        <b/>
        <sz val="10"/>
        <color rgb="FF000000"/>
        <rFont val="Arial"/>
        <family val="2"/>
      </rPr>
      <t xml:space="preserve"> Bulk Upload </t>
    </r>
    <r>
      <rPr>
        <sz val="10"/>
        <color rgb="FF000000"/>
        <rFont val="Arial"/>
        <family val="2"/>
      </rPr>
      <t>or</t>
    </r>
    <r>
      <rPr>
        <b/>
        <sz val="10"/>
        <color rgb="FF000000"/>
        <rFont val="Arial"/>
        <family val="2"/>
      </rPr>
      <t xml:space="preserve"> for the new patient GP Summary update if the patient doesn't have an SCR Consent Preference or legacy SCR consent code</t>
    </r>
    <r>
      <rPr>
        <sz val="10"/>
        <color rgb="FF000000"/>
        <rFont val="Arial"/>
        <family val="2"/>
      </rPr>
      <t xml:space="preserve"> there is a risk that the </t>
    </r>
    <r>
      <rPr>
        <b/>
        <sz val="10"/>
        <color rgb="FF000000"/>
        <rFont val="Arial"/>
        <family val="2"/>
      </rPr>
      <t xml:space="preserve">system may not set </t>
    </r>
    <r>
      <rPr>
        <sz val="10"/>
        <color rgb="FF000000"/>
        <rFont val="Arial"/>
        <family val="2"/>
      </rPr>
      <t>the patient's</t>
    </r>
    <r>
      <rPr>
        <b/>
        <sz val="10"/>
        <color rgb="FF000000"/>
        <rFont val="Arial"/>
        <family val="2"/>
      </rPr>
      <t xml:space="preserve"> SCR Consent Preference held locally</t>
    </r>
    <r>
      <rPr>
        <sz val="10"/>
        <color rgb="FF000000"/>
        <rFont val="Arial"/>
        <family val="2"/>
      </rPr>
      <t xml:space="preserve"> by adding SNOMED code 773011000000101 ("Implied consent for core Summary Care Record dataset upload")
The </t>
    </r>
    <r>
      <rPr>
        <b/>
        <sz val="10"/>
        <color rgb="FF000000"/>
        <rFont val="Arial"/>
        <family val="2"/>
      </rPr>
      <t>impact</t>
    </r>
    <r>
      <rPr>
        <sz val="10"/>
        <color rgb="FF000000"/>
        <rFont val="Arial"/>
        <family val="2"/>
      </rPr>
      <t xml:space="preserve"> is that the </t>
    </r>
    <r>
      <rPr>
        <b/>
        <sz val="10"/>
        <color rgb="FF000000"/>
        <rFont val="Arial"/>
        <family val="2"/>
      </rPr>
      <t>patient does not have locally held SCR Consent Preference.</t>
    </r>
  </si>
  <si>
    <r>
      <rPr>
        <b/>
        <sz val="10"/>
        <color rgb="FF000000"/>
        <rFont val="Arial"/>
        <family val="2"/>
      </rPr>
      <t xml:space="preserve">a) </t>
    </r>
    <r>
      <rPr>
        <sz val="10"/>
        <color rgb="FF000000"/>
        <rFont val="Arial"/>
        <family val="2"/>
      </rPr>
      <t xml:space="preserve"> Provide evidence that during </t>
    </r>
    <r>
      <rPr>
        <b/>
        <sz val="10"/>
        <color rgb="FF000000"/>
        <rFont val="Arial"/>
        <family val="2"/>
      </rPr>
      <t xml:space="preserve">Bulk Upload, </t>
    </r>
    <r>
      <rPr>
        <sz val="10"/>
        <color rgb="FF000000"/>
        <rFont val="Arial"/>
        <family val="2"/>
      </rPr>
      <t xml:space="preserve">if the patient </t>
    </r>
    <r>
      <rPr>
        <b/>
        <sz val="10"/>
        <color rgb="FF000000"/>
        <rFont val="Arial"/>
        <family val="2"/>
      </rPr>
      <t>doesn't have an SCR Consent Preference or no Legacy SCR Consent code</t>
    </r>
    <r>
      <rPr>
        <sz val="10"/>
        <color rgb="FF000000"/>
        <rFont val="Arial"/>
        <family val="2"/>
      </rPr>
      <t xml:space="preserve"> the system </t>
    </r>
    <r>
      <rPr>
        <b/>
        <sz val="10"/>
        <color rgb="FF000000"/>
        <rFont val="Arial"/>
        <family val="2"/>
      </rPr>
      <t>sets</t>
    </r>
    <r>
      <rPr>
        <sz val="10"/>
        <color rgb="FF000000"/>
        <rFont val="Arial"/>
        <family val="2"/>
      </rPr>
      <t xml:space="preserve"> the patient's SCR Consent Preference held locally by adding SNOMED code 773011000000101 ("Implied consent for core Summary Care Record dataset upload") and </t>
    </r>
    <r>
      <rPr>
        <b/>
        <sz val="10"/>
        <color rgb="FF000000"/>
        <rFont val="Arial"/>
        <family val="2"/>
      </rPr>
      <t>ACS</t>
    </r>
    <r>
      <rPr>
        <sz val="10"/>
        <color rgb="FF000000"/>
        <rFont val="Arial"/>
        <family val="2"/>
      </rPr>
      <t xml:space="preserve"> should not be updated
</t>
    </r>
    <r>
      <rPr>
        <b/>
        <sz val="10"/>
        <color rgb="FF000000"/>
        <rFont val="Arial"/>
        <family val="2"/>
      </rPr>
      <t>b)</t>
    </r>
    <r>
      <rPr>
        <sz val="10"/>
        <color rgb="FF000000"/>
        <rFont val="Arial"/>
        <family val="2"/>
      </rPr>
      <t xml:space="preserve"> Provide evidence that for </t>
    </r>
    <r>
      <rPr>
        <b/>
        <sz val="10"/>
        <color rgb="FF000000"/>
        <rFont val="Arial"/>
        <family val="2"/>
      </rPr>
      <t>new patient GP Summary Update</t>
    </r>
    <r>
      <rPr>
        <sz val="10"/>
        <color rgb="FF000000"/>
        <rFont val="Arial"/>
        <family val="2"/>
      </rPr>
      <t>, if the patient</t>
    </r>
    <r>
      <rPr>
        <b/>
        <sz val="10"/>
        <color rgb="FF000000"/>
        <rFont val="Arial"/>
        <family val="2"/>
      </rPr>
      <t xml:space="preserve"> doesn't have an SCR Consent Preference or no Legacy SCR Consent code</t>
    </r>
    <r>
      <rPr>
        <sz val="10"/>
        <color rgb="FF000000"/>
        <rFont val="Arial"/>
        <family val="2"/>
      </rPr>
      <t xml:space="preserve">, the system </t>
    </r>
    <r>
      <rPr>
        <b/>
        <sz val="10"/>
        <color rgb="FF000000"/>
        <rFont val="Arial"/>
        <family val="2"/>
      </rPr>
      <t>sets</t>
    </r>
    <r>
      <rPr>
        <sz val="10"/>
        <color rgb="FF000000"/>
        <rFont val="Arial"/>
        <family val="2"/>
      </rPr>
      <t xml:space="preserve"> the patient's SCR Consent Preference held locally by adding SNOMED code 773011000000101 ("Implied consent for core Summary Care Record dataset upload") and </t>
    </r>
    <r>
      <rPr>
        <b/>
        <sz val="10"/>
        <color rgb="FF000000"/>
        <rFont val="Arial"/>
        <family val="2"/>
      </rPr>
      <t>ACS</t>
    </r>
    <r>
      <rPr>
        <sz val="10"/>
        <color rgb="FF000000"/>
        <rFont val="Arial"/>
        <family val="2"/>
      </rPr>
      <t xml:space="preserve"> should not be updated</t>
    </r>
  </si>
  <si>
    <r>
      <rPr>
        <b/>
        <u/>
        <sz val="10"/>
        <color rgb="FF000000"/>
        <rFont val="Arial"/>
        <family val="2"/>
      </rPr>
      <t xml:space="preserve">Test Data:
</t>
    </r>
    <r>
      <rPr>
        <b/>
        <sz val="10"/>
        <color rgb="FF000000"/>
        <rFont val="Arial"/>
        <family val="2"/>
      </rPr>
      <t xml:space="preserve">
a &amp; b)
</t>
    </r>
    <r>
      <rPr>
        <sz val="10"/>
        <color rgb="FF000000"/>
        <rFont val="Arial"/>
        <family val="2"/>
      </rPr>
      <t>1. Patient: doesn't have an SCR Consent Preference
2. Patient: no Legacy SCR Consent code</t>
    </r>
  </si>
  <si>
    <t>MIG-06</t>
  </si>
  <si>
    <t>NME-HSDID-228</t>
  </si>
  <si>
    <t>NME-SCR-229</t>
  </si>
  <si>
    <t>Ready for Operations</t>
  </si>
  <si>
    <r>
      <rPr>
        <sz val="10"/>
        <color rgb="FF000000"/>
        <rFont val="Arial"/>
        <family val="2"/>
      </rPr>
      <t xml:space="preserve">There is a </t>
    </r>
    <r>
      <rPr>
        <b/>
        <sz val="10"/>
        <color rgb="FF000000"/>
        <rFont val="Arial"/>
        <family val="2"/>
      </rPr>
      <t>risk</t>
    </r>
    <r>
      <rPr>
        <sz val="10"/>
        <color rgb="FF000000"/>
        <rFont val="Arial"/>
        <family val="2"/>
      </rPr>
      <t xml:space="preserve"> that the NME System - SCR Functionality is unavailable
The </t>
    </r>
    <r>
      <rPr>
        <b/>
        <sz val="10"/>
        <color rgb="FF000000"/>
        <rFont val="Arial"/>
        <family val="2"/>
      </rPr>
      <t>impact</t>
    </r>
    <r>
      <rPr>
        <sz val="10"/>
        <color rgb="FF000000"/>
        <rFont val="Arial"/>
        <family val="2"/>
      </rPr>
      <t xml:space="preserve"> is that the failover may happen related to backup and disaster Recovery
The </t>
    </r>
    <r>
      <rPr>
        <b/>
        <sz val="10"/>
        <color rgb="FF000000"/>
        <rFont val="Arial"/>
        <family val="2"/>
      </rPr>
      <t>impact</t>
    </r>
    <r>
      <rPr>
        <sz val="10"/>
        <color rgb="FF000000"/>
        <rFont val="Arial"/>
        <family val="2"/>
      </rPr>
      <t xml:space="preserve"> is that, patient care is adversely affected.</t>
    </r>
  </si>
  <si>
    <t>The solution is not resilient :
 - Resilience / Failover
 - Identification of any single points of failure
 - Load balancing design and failure scenarios
 - Backup and Recovery
 - Disaster Recovery
[General &gt; General]</t>
  </si>
  <si>
    <r>
      <rPr>
        <sz val="10"/>
        <color rgb="FF000000"/>
        <rFont val="Arial"/>
        <family val="2"/>
      </rPr>
      <t xml:space="preserve">Provide evidence that the NME System - SCR Functionality is resiliently related to:
 - Resilience or Failover
 - Identification of any single point of failure
 - Load balancing design and failure scenarios
 - Backup and Recovery
 - Disaster Recovery
</t>
    </r>
    <r>
      <rPr>
        <b/>
        <sz val="10"/>
        <color rgb="FF000000"/>
        <rFont val="Arial"/>
        <family val="2"/>
      </rPr>
      <t xml:space="preserve">Test Hints:
</t>
    </r>
    <r>
      <rPr>
        <sz val="10"/>
        <color rgb="FF000000"/>
        <rFont val="Arial"/>
        <family val="2"/>
      </rPr>
      <t>Connect with GP Service Management Team</t>
    </r>
  </si>
  <si>
    <r>
      <rPr>
        <b/>
        <u/>
        <sz val="10"/>
        <color rgb="FF000000"/>
        <rFont val="Arial"/>
        <family val="2"/>
      </rPr>
      <t xml:space="preserve">Test Data:
</t>
    </r>
    <r>
      <rPr>
        <sz val="10"/>
        <color rgb="FF000000"/>
        <rFont val="Arial"/>
        <family val="2"/>
      </rPr>
      <t xml:space="preserve">
NME to update (if any)</t>
    </r>
  </si>
  <si>
    <t>NME-HSDID-229</t>
  </si>
  <si>
    <t>NME-SCR-230</t>
  </si>
  <si>
    <r>
      <rPr>
        <sz val="10"/>
        <color rgb="FF000000"/>
        <rFont val="Arial"/>
        <family val="2"/>
      </rPr>
      <t xml:space="preserve">There is a </t>
    </r>
    <r>
      <rPr>
        <b/>
        <sz val="10"/>
        <color rgb="FF000000"/>
        <rFont val="Arial"/>
        <family val="2"/>
      </rPr>
      <t>risk</t>
    </r>
    <r>
      <rPr>
        <sz val="10"/>
        <color rgb="FF000000"/>
        <rFont val="Arial"/>
        <family val="2"/>
      </rPr>
      <t xml:space="preserve"> that the NME System is unavailable
The </t>
    </r>
    <r>
      <rPr>
        <b/>
        <sz val="10"/>
        <color rgb="FF000000"/>
        <rFont val="Arial"/>
        <family val="2"/>
      </rPr>
      <t>impact</t>
    </r>
    <r>
      <rPr>
        <sz val="10"/>
        <color rgb="FF000000"/>
        <rFont val="Arial"/>
        <family val="2"/>
      </rPr>
      <t xml:space="preserve"> is that the failover may happen related to backup and disaster Recovery
The </t>
    </r>
    <r>
      <rPr>
        <b/>
        <sz val="10"/>
        <color rgb="FF000000"/>
        <rFont val="Arial"/>
        <family val="2"/>
      </rPr>
      <t>impact</t>
    </r>
    <r>
      <rPr>
        <sz val="10"/>
        <color rgb="FF000000"/>
        <rFont val="Arial"/>
        <family val="2"/>
      </rPr>
      <t xml:space="preserve"> is that, patient care is adversely affected.</t>
    </r>
  </si>
  <si>
    <r>
      <rPr>
        <sz val="10"/>
        <color rgb="FF000000"/>
        <rFont val="Arial"/>
        <family val="2"/>
      </rPr>
      <t xml:space="preserve">Provide evidence that the NME System is resiliently related to:
 - Resilience or Failover
 - Identification of any single point of failure
 - Load balancing design and failure scenarios
 - Backup and Recovery
 - Disaster Recovery
</t>
    </r>
    <r>
      <rPr>
        <b/>
        <sz val="10"/>
        <color rgb="FF000000"/>
        <rFont val="Arial"/>
        <family val="2"/>
      </rPr>
      <t xml:space="preserve">Test Hints:
</t>
    </r>
    <r>
      <rPr>
        <sz val="10"/>
        <color rgb="FF000000"/>
        <rFont val="Arial"/>
        <family val="2"/>
      </rPr>
      <t>Connect with GP Service Management Team</t>
    </r>
  </si>
  <si>
    <t>NME-HSDID-230</t>
  </si>
  <si>
    <t>NME-SCR-231</t>
  </si>
  <si>
    <r>
      <rPr>
        <sz val="10"/>
        <color rgb="FF000000"/>
        <rFont val="Arial"/>
        <family val="2"/>
      </rPr>
      <t xml:space="preserve">There is a </t>
    </r>
    <r>
      <rPr>
        <b/>
        <sz val="10"/>
        <color rgb="FF000000"/>
        <rFont val="Arial"/>
        <family val="2"/>
      </rPr>
      <t>risk</t>
    </r>
    <r>
      <rPr>
        <sz val="10"/>
        <color rgb="FF000000"/>
        <rFont val="Arial"/>
        <family val="2"/>
      </rPr>
      <t xml:space="preserve"> that the user is unaware that there is a system issue and/or what the system issue is, as the system is not responding due to any networking issue.
The </t>
    </r>
    <r>
      <rPr>
        <b/>
        <sz val="10"/>
        <color rgb="FF000000"/>
        <rFont val="Arial"/>
        <family val="2"/>
      </rPr>
      <t>impact</t>
    </r>
    <r>
      <rPr>
        <sz val="10"/>
        <color rgb="FF000000"/>
        <rFont val="Arial"/>
        <family val="2"/>
      </rPr>
      <t xml:space="preserve"> is that the alerting and monitoring are either not present or not fit for purpose.
The </t>
    </r>
    <r>
      <rPr>
        <b/>
        <sz val="10"/>
        <color rgb="FF000000"/>
        <rFont val="Arial"/>
        <family val="2"/>
      </rPr>
      <t>impact</t>
    </r>
    <r>
      <rPr>
        <sz val="10"/>
        <color rgb="FF000000"/>
        <rFont val="Arial"/>
        <family val="2"/>
      </rPr>
      <t xml:space="preserve"> is that the user is not aware that corrective actions are required or what corrective actions need to be taken.</t>
    </r>
  </si>
  <si>
    <t>Alerting and monitoring is either not present or not fit for purpose.
[General &gt; General]</t>
  </si>
  <si>
    <t>Provide evidence that the Alerting and monitoring are present and fit for purpose.</t>
  </si>
  <si>
    <t>NME-HSDID-231</t>
  </si>
  <si>
    <t>User Restricted</t>
  </si>
  <si>
    <r>
      <rPr>
        <sz val="10"/>
        <color rgb="FF000000"/>
        <rFont val="Arial"/>
        <family val="2"/>
      </rPr>
      <t xml:space="preserve">There is a </t>
    </r>
    <r>
      <rPr>
        <b/>
        <sz val="10"/>
        <color rgb="FF000000"/>
        <rFont val="Arial"/>
        <family val="2"/>
      </rPr>
      <t>risk</t>
    </r>
    <r>
      <rPr>
        <sz val="10"/>
        <color rgb="FF000000"/>
        <rFont val="Arial"/>
        <family val="2"/>
      </rPr>
      <t xml:space="preserve"> that </t>
    </r>
    <r>
      <rPr>
        <b/>
        <sz val="10"/>
        <color rgb="FF000000"/>
        <rFont val="Arial"/>
        <family val="2"/>
      </rPr>
      <t xml:space="preserve">User Access </t>
    </r>
    <r>
      <rPr>
        <sz val="10"/>
        <color rgb="FF000000"/>
        <rFont val="Arial"/>
        <family val="2"/>
      </rPr>
      <t xml:space="preserve">mode is not used when a </t>
    </r>
    <r>
      <rPr>
        <b/>
        <sz val="10"/>
        <color rgb="FF000000"/>
        <rFont val="Arial"/>
        <family val="2"/>
      </rPr>
      <t>Smartcard authenticated</t>
    </r>
    <r>
      <rPr>
        <sz val="10"/>
        <color rgb="FF000000"/>
        <rFont val="Arial"/>
        <family val="2"/>
      </rPr>
      <t xml:space="preserve"> user triggers a</t>
    </r>
    <r>
      <rPr>
        <b/>
        <sz val="10"/>
        <color rgb="FF000000"/>
        <rFont val="Arial"/>
        <family val="2"/>
      </rPr>
      <t xml:space="preserve"> GP Summary Update</t>
    </r>
    <r>
      <rPr>
        <sz val="10"/>
        <color rgb="FF000000"/>
        <rFont val="Arial"/>
        <family val="2"/>
      </rPr>
      <t xml:space="preserve"> as a</t>
    </r>
    <r>
      <rPr>
        <b/>
        <sz val="10"/>
        <color rgb="FF000000"/>
        <rFont val="Arial"/>
        <family val="2"/>
      </rPr>
      <t xml:space="preserve"> part of Standard Interaction </t>
    </r>
    <r>
      <rPr>
        <b/>
        <i/>
        <sz val="10"/>
        <color rgb="FF000000"/>
        <rFont val="Arial"/>
        <family val="2"/>
      </rPr>
      <t>(e.g. The user makes an update to the GP Record which triggers a GP Summary Upload)</t>
    </r>
    <r>
      <rPr>
        <b/>
        <sz val="10"/>
        <color rgb="FF000000"/>
        <rFont val="Arial"/>
        <family val="2"/>
      </rPr>
      <t xml:space="preserve">.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integrity issue</t>
    </r>
    <r>
      <rPr>
        <sz val="10"/>
        <color rgb="FF000000"/>
        <rFont val="Arial"/>
        <family val="2"/>
      </rPr>
      <t xml:space="preserve"> occurred related to the </t>
    </r>
    <r>
      <rPr>
        <b/>
        <sz val="10"/>
        <color rgb="FF000000"/>
        <rFont val="Arial"/>
        <family val="2"/>
      </rPr>
      <t>restricted SCR FHIR API usage</t>
    </r>
  </si>
  <si>
    <t>The system has not correctly implemented requirements for Restricted Mode
[Specification for author element and access mode &gt; 1. Standard Interaction]</t>
  </si>
  <si>
    <r>
      <rPr>
        <sz val="10"/>
        <color rgb="FF000000"/>
        <rFont val="Arial"/>
        <family val="2"/>
      </rPr>
      <t xml:space="preserve">Demonstrate that the </t>
    </r>
    <r>
      <rPr>
        <b/>
        <sz val="10"/>
        <color rgb="FF000000"/>
        <rFont val="Arial"/>
        <family val="2"/>
      </rPr>
      <t>User Access mode</t>
    </r>
    <r>
      <rPr>
        <sz val="10"/>
        <color rgb="FF000000"/>
        <rFont val="Arial"/>
        <family val="2"/>
      </rPr>
      <t xml:space="preserve"> is used when a </t>
    </r>
    <r>
      <rPr>
        <b/>
        <sz val="10"/>
        <color rgb="FF000000"/>
        <rFont val="Arial"/>
        <family val="2"/>
      </rPr>
      <t>Smartcard authenticated</t>
    </r>
    <r>
      <rPr>
        <sz val="10"/>
        <color rgb="FF000000"/>
        <rFont val="Arial"/>
        <family val="2"/>
      </rPr>
      <t xml:space="preserve"> user triggers a</t>
    </r>
    <r>
      <rPr>
        <b/>
        <sz val="10"/>
        <color rgb="FF000000"/>
        <rFont val="Arial"/>
        <family val="2"/>
      </rPr>
      <t xml:space="preserve"> GP Summary Update</t>
    </r>
    <r>
      <rPr>
        <sz val="10"/>
        <color rgb="FF000000"/>
        <rFont val="Arial"/>
        <family val="2"/>
      </rPr>
      <t xml:space="preserve"> as a part of</t>
    </r>
    <r>
      <rPr>
        <b/>
        <sz val="10"/>
        <color rgb="FF000000"/>
        <rFont val="Arial"/>
        <family val="2"/>
      </rPr>
      <t xml:space="preserve"> Standard Interaction</t>
    </r>
    <r>
      <rPr>
        <b/>
        <i/>
        <sz val="10"/>
        <color rgb="FF000000"/>
        <rFont val="Arial"/>
        <family val="2"/>
      </rPr>
      <t xml:space="preserve"> (e.g. The user makes an update to the GP Record which triggers a GP Summary Upload)</t>
    </r>
    <r>
      <rPr>
        <sz val="10"/>
        <color rgb="FF000000"/>
        <rFont val="Arial"/>
        <family val="2"/>
      </rPr>
      <t xml:space="preserve"> for the following Scenarios,
1. Standard Upload of GP Summary Update (Validate various approaches of Standard Upload)
</t>
    </r>
    <r>
      <rPr>
        <b/>
        <sz val="10"/>
        <color rgb="FF000000"/>
        <rFont val="Arial"/>
        <family val="2"/>
      </rPr>
      <t xml:space="preserve">Test Hints:
</t>
    </r>
    <r>
      <rPr>
        <sz val="10"/>
        <color rgb="FF000000"/>
        <rFont val="Arial"/>
        <family val="2"/>
      </rPr>
      <t>Supplier to show the logs for the function call in the background of the application while performing the action</t>
    </r>
  </si>
  <si>
    <t>c</t>
  </si>
  <si>
    <t>Req 1</t>
  </si>
  <si>
    <r>
      <rPr>
        <b/>
        <u/>
        <sz val="10"/>
        <color theme="1"/>
        <rFont val="Arial"/>
        <family val="2"/>
      </rPr>
      <t>SCR Upload Use Case description</t>
    </r>
    <r>
      <rPr>
        <b/>
        <sz val="10"/>
        <color theme="1"/>
        <rFont val="Arial"/>
        <family val="2"/>
      </rPr>
      <t xml:space="preserve">
Standard Interaction</t>
    </r>
    <r>
      <rPr>
        <sz val="10"/>
        <color theme="1"/>
        <rFont val="Arial"/>
        <family val="2"/>
      </rPr>
      <t xml:space="preserve">
Standard interaction with smartcard (e.g. Dr John Smith) consults with patient (smartcard present)
</t>
    </r>
    <r>
      <rPr>
        <b/>
        <u/>
        <sz val="10"/>
        <color theme="1"/>
        <rFont val="Arial"/>
        <family val="2"/>
      </rPr>
      <t>'Author’ Element in Presentation Text (compiler)</t>
    </r>
    <r>
      <rPr>
        <sz val="10"/>
        <color theme="1"/>
        <rFont val="Arial"/>
        <family val="2"/>
      </rPr>
      <t xml:space="preserve">
Created by: Name of smartcard authenticated user 
e.g.
Created by: Dr John Smith
</t>
    </r>
    <r>
      <rPr>
        <b/>
        <u/>
        <sz val="10"/>
        <color theme="1"/>
        <rFont val="Arial"/>
        <family val="2"/>
      </rPr>
      <t xml:space="preserve">‘Author’ Element in FHIR message (sender)
</t>
    </r>
    <r>
      <rPr>
        <sz val="10"/>
        <color theme="1"/>
        <rFont val="Arial"/>
        <family val="2"/>
      </rPr>
      <t xml:space="preserve">Name of smartcard authenticated user e.g.
Dr John Smith
</t>
    </r>
    <r>
      <rPr>
        <b/>
        <u/>
        <sz val="10"/>
        <color theme="1"/>
        <rFont val="Arial"/>
        <family val="2"/>
      </rPr>
      <t xml:space="preserve">Access mode
</t>
    </r>
    <r>
      <rPr>
        <sz val="10"/>
        <color theme="1"/>
        <rFont val="Arial"/>
        <family val="2"/>
      </rPr>
      <t>User</t>
    </r>
  </si>
  <si>
    <t>Application Restricted</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</si>
  <si>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 xml:space="preserve">Application Restricted </t>
    </r>
    <r>
      <rPr>
        <sz val="10"/>
        <color rgb="FF000000"/>
        <rFont val="Arial"/>
        <family val="2"/>
      </rPr>
      <t>mode is not used when a Smartcard authenticated user triggers a</t>
    </r>
    <r>
      <rPr>
        <b/>
        <sz val="10"/>
        <color rgb="FF000000"/>
        <rFont val="Arial"/>
        <family val="2"/>
      </rPr>
      <t xml:space="preserve"> GP Summary Update Instantly</t>
    </r>
    <r>
      <rPr>
        <sz val="10"/>
        <color rgb="FF000000"/>
        <rFont val="Arial"/>
        <family val="2"/>
      </rPr>
      <t xml:space="preserve"> as a</t>
    </r>
    <r>
      <rPr>
        <b/>
        <sz val="10"/>
        <color rgb="FF000000"/>
        <rFont val="Arial"/>
        <family val="2"/>
      </rPr>
      <t xml:space="preserve"> part of Bulk Upload
</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integrity issue </t>
    </r>
    <r>
      <rPr>
        <sz val="10"/>
        <color rgb="FF000000"/>
        <rFont val="Arial"/>
        <family val="2"/>
      </rPr>
      <t xml:space="preserve">occurred related to the </t>
    </r>
    <r>
      <rPr>
        <b/>
        <sz val="10"/>
        <color rgb="FF000000"/>
        <rFont val="Arial"/>
        <family val="2"/>
      </rPr>
      <t>restricted SCR FHIR API usage.</t>
    </r>
  </si>
  <si>
    <t>The system has not correctly implemented requirements for Application Restricted Mode
[Specification for author element and access mode &gt; 2. Bulk Upload]</t>
  </si>
  <si>
    <r>
      <rPr>
        <sz val="10"/>
        <color rgb="FF000000"/>
        <rFont val="Arial"/>
        <family val="2"/>
      </rPr>
      <t xml:space="preserve">Demonstrate that the </t>
    </r>
    <r>
      <rPr>
        <b/>
        <sz val="10"/>
        <color rgb="FF000000"/>
        <rFont val="Arial"/>
        <family val="2"/>
      </rPr>
      <t xml:space="preserve">Application Restricted </t>
    </r>
    <r>
      <rPr>
        <sz val="10"/>
        <color rgb="FF000000"/>
        <rFont val="Arial"/>
        <family val="2"/>
      </rPr>
      <t xml:space="preserve"> mode is used when a Smartcard authenticated user </t>
    </r>
    <r>
      <rPr>
        <b/>
        <sz val="10"/>
        <color rgb="FF000000"/>
        <rFont val="Arial"/>
        <family val="2"/>
      </rPr>
      <t xml:space="preserve">triggers bulk upload instantly </t>
    </r>
    <r>
      <rPr>
        <sz val="10"/>
        <color rgb="FF000000"/>
        <rFont val="Arial"/>
        <family val="2"/>
      </rPr>
      <t xml:space="preserve">for </t>
    </r>
    <r>
      <rPr>
        <b/>
        <sz val="10"/>
        <color rgb="FF000000"/>
        <rFont val="Arial"/>
        <family val="2"/>
      </rPr>
      <t xml:space="preserve">GP Summary Updates
</t>
    </r>
    <r>
      <rPr>
        <sz val="10"/>
        <color rgb="FF000000"/>
        <rFont val="Arial"/>
        <family val="2"/>
      </rPr>
      <t xml:space="preserve">
</t>
    </r>
    <r>
      <rPr>
        <b/>
        <sz val="10"/>
        <color rgb="FF000000"/>
        <rFont val="Arial"/>
        <family val="2"/>
      </rPr>
      <t xml:space="preserve">Test Hints:
</t>
    </r>
    <r>
      <rPr>
        <sz val="10"/>
        <color rgb="FF000000"/>
        <rFont val="Arial"/>
        <family val="2"/>
      </rPr>
      <t>Supplier to show the logs for the function call in the background of the application while performing the action</t>
    </r>
  </si>
  <si>
    <r>
      <rPr>
        <b/>
        <u/>
        <sz val="10"/>
        <color rgb="FF000000"/>
        <rFont val="Arial"/>
        <family val="2"/>
      </rPr>
      <t xml:space="preserve">Test data:
</t>
    </r>
    <r>
      <rPr>
        <sz val="10"/>
        <color rgb="FF000000"/>
        <rFont val="Arial"/>
        <family val="2"/>
      </rPr>
      <t>1. System Administration User
2. Bulk upload patient details with
 - Eligible Patients with GP Summary Update Pending to be sent</t>
    </r>
  </si>
  <si>
    <t>Req 2</t>
  </si>
  <si>
    <r>
      <rPr>
        <b/>
        <u/>
        <sz val="10"/>
        <color theme="1"/>
        <rFont val="Arial"/>
        <family val="2"/>
      </rPr>
      <t>SCR Upload Use Case description</t>
    </r>
    <r>
      <rPr>
        <b/>
        <sz val="10"/>
        <color theme="1"/>
        <rFont val="Arial"/>
        <family val="2"/>
      </rPr>
      <t xml:space="preserve">
Bulk Upload</t>
    </r>
    <r>
      <rPr>
        <sz val="10"/>
        <color theme="1"/>
        <rFont val="Arial"/>
        <family val="2"/>
      </rPr>
      <t xml:space="preserve">
When a user performs a bulk upload for the whole practice
E.g. System administrators with appropriate permissions (e.g. Jane Turner) triggers a SCR Bulk Upload
</t>
    </r>
    <r>
      <rPr>
        <b/>
        <u/>
        <sz val="10"/>
        <color theme="1"/>
        <rFont val="Arial"/>
        <family val="2"/>
      </rPr>
      <t>‘Author’ Element in Presentation Text (compiler)</t>
    </r>
    <r>
      <rPr>
        <sz val="10"/>
        <color theme="1"/>
        <rFont val="Arial"/>
        <family val="2"/>
      </rPr>
      <t xml:space="preserve">
Created by: GP Practice name
</t>
    </r>
    <r>
      <rPr>
        <b/>
        <u/>
        <sz val="10"/>
        <color theme="1"/>
        <rFont val="Arial"/>
        <family val="2"/>
      </rPr>
      <t>‘Author’ Element in FHIR message (sender)</t>
    </r>
    <r>
      <rPr>
        <sz val="10"/>
        <color theme="1"/>
        <rFont val="Arial"/>
        <family val="2"/>
      </rPr>
      <t xml:space="preserve">
The individual who triggers the bulk upload
e.g. Jane Turner
</t>
    </r>
    <r>
      <rPr>
        <b/>
        <u/>
        <sz val="10"/>
        <color theme="1"/>
        <rFont val="Arial"/>
        <family val="2"/>
      </rPr>
      <t>Access mode</t>
    </r>
    <r>
      <rPr>
        <sz val="10"/>
        <color theme="1"/>
        <rFont val="Arial"/>
        <family val="2"/>
      </rPr>
      <t xml:space="preserve">
App</t>
    </r>
  </si>
  <si>
    <r>
      <rPr>
        <sz val="10"/>
        <color rgb="FF000000"/>
        <rFont val="Arial"/>
        <family val="2"/>
      </rPr>
      <t xml:space="preserve">There is a </t>
    </r>
    <r>
      <rPr>
        <b/>
        <sz val="10"/>
        <color rgb="FF000000"/>
        <rFont val="Arial"/>
        <family val="2"/>
      </rPr>
      <t>risk</t>
    </r>
    <r>
      <rPr>
        <sz val="10"/>
        <color rgb="FF000000"/>
        <rFont val="Arial"/>
        <family val="2"/>
      </rPr>
      <t xml:space="preserve"> that </t>
    </r>
    <r>
      <rPr>
        <b/>
        <sz val="10"/>
        <color rgb="FF000000"/>
        <rFont val="Arial"/>
        <family val="2"/>
      </rPr>
      <t xml:space="preserve">Application Restricted </t>
    </r>
    <r>
      <rPr>
        <sz val="10"/>
        <color rgb="FF000000"/>
        <rFont val="Arial"/>
        <family val="2"/>
      </rPr>
      <t xml:space="preserve">mode is not used when a Smartcard authenticated user </t>
    </r>
    <r>
      <rPr>
        <b/>
        <sz val="10"/>
        <color rgb="FF000000"/>
        <rFont val="Arial"/>
        <family val="2"/>
      </rPr>
      <t>schedules</t>
    </r>
    <r>
      <rPr>
        <sz val="10"/>
        <color rgb="FF000000"/>
        <rFont val="Arial"/>
        <family val="2"/>
      </rPr>
      <t xml:space="preserve"> a</t>
    </r>
    <r>
      <rPr>
        <b/>
        <sz val="10"/>
        <color rgb="FF000000"/>
        <rFont val="Arial"/>
        <family val="2"/>
      </rPr>
      <t xml:space="preserve"> bulk upload</t>
    </r>
    <r>
      <rPr>
        <sz val="10"/>
        <color rgb="FF000000"/>
        <rFont val="Arial"/>
        <family val="2"/>
      </rPr>
      <t xml:space="preserve"> of</t>
    </r>
    <r>
      <rPr>
        <b/>
        <sz val="10"/>
        <color rgb="FF000000"/>
        <rFont val="Arial"/>
        <family val="2"/>
      </rPr>
      <t xml:space="preserve"> GP Summary Updates </t>
    </r>
    <r>
      <rPr>
        <sz val="10"/>
        <color rgb="FF000000"/>
        <rFont val="Arial"/>
        <family val="2"/>
      </rPr>
      <t>during</t>
    </r>
    <r>
      <rPr>
        <b/>
        <sz val="10"/>
        <color rgb="FF000000"/>
        <rFont val="Arial"/>
        <family val="2"/>
      </rPr>
      <t xml:space="preserve"> out of hours
</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integrity issue</t>
    </r>
    <r>
      <rPr>
        <sz val="10"/>
        <color rgb="FF000000"/>
        <rFont val="Arial"/>
        <family val="2"/>
      </rPr>
      <t xml:space="preserve"> occurred related to the </t>
    </r>
    <r>
      <rPr>
        <b/>
        <sz val="10"/>
        <color rgb="FF000000"/>
        <rFont val="Arial"/>
        <family val="2"/>
      </rPr>
      <t>restricted SCR FHIR API usage.</t>
    </r>
  </si>
  <si>
    <r>
      <rPr>
        <sz val="10"/>
        <color rgb="FF000000"/>
        <rFont val="Arial"/>
        <family val="2"/>
      </rPr>
      <t xml:space="preserve">Demonstrate that the </t>
    </r>
    <r>
      <rPr>
        <b/>
        <sz val="10"/>
        <color rgb="FF000000"/>
        <rFont val="Arial"/>
        <family val="2"/>
      </rPr>
      <t>Application Restricted</t>
    </r>
    <r>
      <rPr>
        <sz val="10"/>
        <color rgb="FF000000"/>
        <rFont val="Arial"/>
        <family val="2"/>
      </rPr>
      <t xml:space="preserve"> mode is used when a Smartcard authenticated user </t>
    </r>
    <r>
      <rPr>
        <b/>
        <sz val="10"/>
        <color rgb="FF000000"/>
        <rFont val="Arial"/>
        <family val="2"/>
      </rPr>
      <t xml:space="preserve">schedules bulk upload </t>
    </r>
    <r>
      <rPr>
        <sz val="10"/>
        <color rgb="FF000000"/>
        <rFont val="Arial"/>
        <family val="2"/>
      </rPr>
      <t xml:space="preserve">of </t>
    </r>
    <r>
      <rPr>
        <b/>
        <sz val="10"/>
        <color rgb="FF000000"/>
        <rFont val="Arial"/>
        <family val="2"/>
      </rPr>
      <t>GP Summary Updates</t>
    </r>
    <r>
      <rPr>
        <sz val="10"/>
        <color rgb="FF000000"/>
        <rFont val="Arial"/>
        <family val="2"/>
      </rPr>
      <t xml:space="preserve"> during </t>
    </r>
    <r>
      <rPr>
        <b/>
        <sz val="10"/>
        <color rgb="FF000000"/>
        <rFont val="Arial"/>
        <family val="2"/>
      </rPr>
      <t xml:space="preserve">out of hours
Test Hints:
</t>
    </r>
    <r>
      <rPr>
        <sz val="10"/>
        <color rgb="FF000000"/>
        <rFont val="Arial"/>
        <family val="2"/>
      </rPr>
      <t>Supplier to show the logs for the function call in the background of the application while performing the action</t>
    </r>
  </si>
  <si>
    <r>
      <rPr>
        <b/>
        <u/>
        <sz val="10"/>
        <color rgb="FF000000"/>
        <rFont val="Arial"/>
        <family val="2"/>
      </rPr>
      <t xml:space="preserve">Test data:
</t>
    </r>
    <r>
      <rPr>
        <sz val="10"/>
        <color rgb="FF000000"/>
        <rFont val="Arial"/>
        <family val="2"/>
      </rPr>
      <t>1. Smartcard authenticated with appropriate permissions
2. Bulk upload patient details with
 - Eligible Patients with GP Summary Update Pending to be sent
 - Ineligible Patients with GP Summary Update Pending to be sent</t>
    </r>
  </si>
  <si>
    <r>
      <rPr>
        <sz val="10"/>
        <color rgb="FF000000"/>
        <rFont val="Arial"/>
        <family val="2"/>
      </rPr>
      <t xml:space="preserve">There is a </t>
    </r>
    <r>
      <rPr>
        <b/>
        <sz val="10"/>
        <color rgb="FF000000"/>
        <rFont val="Arial"/>
        <family val="2"/>
      </rPr>
      <t>risk</t>
    </r>
    <r>
      <rPr>
        <sz val="10"/>
        <color rgb="FF000000"/>
        <rFont val="Arial"/>
        <family val="2"/>
      </rPr>
      <t xml:space="preserve"> that </t>
    </r>
    <r>
      <rPr>
        <b/>
        <sz val="10"/>
        <color rgb="FF000000"/>
        <rFont val="Arial"/>
        <family val="2"/>
      </rPr>
      <t xml:space="preserve">Application Restricted </t>
    </r>
    <r>
      <rPr>
        <sz val="10"/>
        <color rgb="FF000000"/>
        <rFont val="Arial"/>
        <family val="2"/>
      </rPr>
      <t xml:space="preserve">mode is not used when a GP Summary Update is sent without GP Practice user involvement.
The </t>
    </r>
    <r>
      <rPr>
        <b/>
        <sz val="10"/>
        <color rgb="FF000000"/>
        <rFont val="Arial"/>
        <family val="2"/>
      </rPr>
      <t>impact</t>
    </r>
    <r>
      <rPr>
        <sz val="10"/>
        <color rgb="FF000000"/>
        <rFont val="Arial"/>
        <family val="2"/>
      </rPr>
      <t xml:space="preserve"> is that the</t>
    </r>
    <r>
      <rPr>
        <b/>
        <sz val="10"/>
        <color rgb="FF000000"/>
        <rFont val="Arial"/>
        <family val="2"/>
      </rPr>
      <t xml:space="preserve"> integrity issue</t>
    </r>
    <r>
      <rPr>
        <sz val="10"/>
        <color rgb="FF000000"/>
        <rFont val="Arial"/>
        <family val="2"/>
      </rPr>
      <t xml:space="preserve"> occurred related to the</t>
    </r>
    <r>
      <rPr>
        <b/>
        <sz val="10"/>
        <color rgb="FF000000"/>
        <rFont val="Arial"/>
        <family val="2"/>
      </rPr>
      <t xml:space="preserve"> restricted SCR FHIR API usage.</t>
    </r>
  </si>
  <si>
    <t>The system has not correctly implemented requirements for Application Restricted Mode
[Specification for author element and access mode &gt; 3. SCR updated without GP Practice user involvement]</t>
  </si>
  <si>
    <r>
      <rPr>
        <sz val="10"/>
        <color rgb="FF000000"/>
        <rFont val="Arial"/>
        <family val="2"/>
      </rPr>
      <t xml:space="preserve">Demonstrate that the Application Restricted mode is used when a GP Summary Update is sent without GP Practice user involvement for the following scenarios
1. Covid Test Result received via a Digimed message
2. Covid Vaccination Events via a Digimed message
3. </t>
    </r>
    <r>
      <rPr>
        <b/>
        <sz val="10"/>
        <color rgb="FF000000"/>
        <rFont val="Arial"/>
        <family val="2"/>
      </rPr>
      <t xml:space="preserve">Other Scenarios TBC if any
</t>
    </r>
    <r>
      <rPr>
        <sz val="10"/>
        <color rgb="FF000000"/>
        <rFont val="Arial"/>
        <family val="2"/>
      </rPr>
      <t xml:space="preserve">
Test Hints:
Supplier to show the logs for the function call in the background of the application while performing the action
</t>
    </r>
  </si>
  <si>
    <r>
      <rPr>
        <b/>
        <u/>
        <sz val="10"/>
        <color rgb="FF000000"/>
        <rFont val="Arial"/>
        <family val="2"/>
      </rPr>
      <t xml:space="preserve">Test Data:
</t>
    </r>
    <r>
      <rPr>
        <sz val="10"/>
        <color rgb="FF000000"/>
        <rFont val="Arial"/>
        <family val="2"/>
      </rPr>
      <t xml:space="preserve">
Digimed message containing either Covid test results or Covid vaccination events for a group of patients at the practice to be received by the GP system and integrated into patient records without the records being opened by users of the GP system.
</t>
    </r>
  </si>
  <si>
    <t>Req 3</t>
  </si>
  <si>
    <r>
      <rPr>
        <b/>
        <u/>
        <sz val="12"/>
        <color theme="1"/>
        <rFont val="Calibri"/>
        <family val="2"/>
        <scheme val="minor"/>
      </rPr>
      <t>SCR Upload Use Case description</t>
    </r>
    <r>
      <rPr>
        <sz val="12"/>
        <color theme="1"/>
        <rFont val="Calibri"/>
        <family val="2"/>
        <scheme val="minor"/>
      </rPr>
      <t xml:space="preserve">
</t>
    </r>
    <r>
      <rPr>
        <b/>
        <sz val="12"/>
        <color theme="1"/>
        <rFont val="Calibri"/>
        <family val="2"/>
        <scheme val="minor"/>
      </rPr>
      <t>SCR updated without GP Practice user involvement</t>
    </r>
    <r>
      <rPr>
        <sz val="12"/>
        <color theme="1"/>
        <rFont val="Calibri"/>
        <family val="2"/>
        <scheme val="minor"/>
      </rPr>
      <t xml:space="preserve">
When the SCR update doesn’t have an author
E.g. Practice receives a message which should trigger an SCR update e.g. covid test result or covid vaccination result
</t>
    </r>
    <r>
      <rPr>
        <b/>
        <u/>
        <sz val="12"/>
        <color theme="1"/>
        <rFont val="Calibri"/>
        <family val="2"/>
        <scheme val="minor"/>
      </rPr>
      <t>‘Author’ Element in Presentation Text (compiler)</t>
    </r>
    <r>
      <rPr>
        <sz val="12"/>
        <color theme="1"/>
        <rFont val="Calibri"/>
        <family val="2"/>
        <scheme val="minor"/>
      </rPr>
      <t xml:space="preserve">
Created by:  System User 
</t>
    </r>
    <r>
      <rPr>
        <b/>
        <u/>
        <sz val="12"/>
        <color theme="1"/>
        <rFont val="Calibri"/>
        <family val="2"/>
        <scheme val="minor"/>
      </rPr>
      <t>‘Author’ Element in FHIR message (sender)</t>
    </r>
    <r>
      <rPr>
        <sz val="12"/>
        <color theme="1"/>
        <rFont val="Calibri"/>
        <family val="2"/>
        <scheme val="minor"/>
      </rPr>
      <t xml:space="preserve">
System User 
</t>
    </r>
    <r>
      <rPr>
        <b/>
        <u/>
        <sz val="12"/>
        <color theme="1"/>
        <rFont val="Calibri"/>
        <family val="2"/>
        <scheme val="minor"/>
      </rPr>
      <t>Access mode</t>
    </r>
    <r>
      <rPr>
        <sz val="12"/>
        <color theme="1"/>
        <rFont val="Calibri"/>
        <family val="2"/>
        <scheme val="minor"/>
      </rPr>
      <t xml:space="preserve">
App</t>
    </r>
  </si>
  <si>
    <r>
      <rPr>
        <sz val="10"/>
        <color rgb="FF000000"/>
        <rFont val="Arial"/>
        <family val="2"/>
      </rPr>
      <t xml:space="preserve">There is a </t>
    </r>
    <r>
      <rPr>
        <b/>
        <sz val="10"/>
        <color rgb="FF000000"/>
        <rFont val="Arial"/>
        <family val="2"/>
      </rPr>
      <t>risk</t>
    </r>
    <r>
      <rPr>
        <sz val="10"/>
        <color rgb="FF000000"/>
        <rFont val="Arial"/>
        <family val="2"/>
      </rPr>
      <t xml:space="preserve"> that the system does not set the </t>
    </r>
    <r>
      <rPr>
        <b/>
        <sz val="10"/>
        <color rgb="FF000000"/>
        <rFont val="Arial"/>
        <family val="2"/>
      </rPr>
      <t>author(Presentation Text)</t>
    </r>
    <r>
      <rPr>
        <sz val="10"/>
        <color rgb="FF000000"/>
        <rFont val="Arial"/>
        <family val="2"/>
      </rPr>
      <t xml:space="preserve"> as </t>
    </r>
    <r>
      <rPr>
        <b/>
        <sz val="10"/>
        <color rgb="FF000000"/>
        <rFont val="Arial"/>
        <family val="2"/>
      </rPr>
      <t xml:space="preserve"> 'System User' </t>
    </r>
    <r>
      <rPr>
        <sz val="10"/>
        <color rgb="FF000000"/>
        <rFont val="Arial"/>
        <family val="2"/>
      </rPr>
      <t xml:space="preserve">when a GP Summary Update is sent without GP Practice user involvement.
The </t>
    </r>
    <r>
      <rPr>
        <b/>
        <sz val="10"/>
        <color rgb="FF000000"/>
        <rFont val="Arial"/>
        <family val="2"/>
      </rPr>
      <t>impact</t>
    </r>
    <r>
      <rPr>
        <sz val="10"/>
        <color rgb="FF000000"/>
        <rFont val="Arial"/>
        <family val="2"/>
      </rPr>
      <t xml:space="preserve"> is that the </t>
    </r>
    <r>
      <rPr>
        <b/>
        <sz val="10"/>
        <color rgb="FF000000"/>
        <rFont val="Arial"/>
        <family val="2"/>
      </rPr>
      <t>author elements</t>
    </r>
    <r>
      <rPr>
        <sz val="10"/>
        <color rgb="FF000000"/>
        <rFont val="Arial"/>
        <family val="2"/>
      </rPr>
      <t xml:space="preserve"> are not updated as </t>
    </r>
    <r>
      <rPr>
        <b/>
        <sz val="10"/>
        <color rgb="FF000000"/>
        <rFont val="Arial"/>
        <family val="2"/>
      </rPr>
      <t>System User</t>
    </r>
    <r>
      <rPr>
        <sz val="10"/>
        <color rgb="FF000000"/>
        <rFont val="Arial"/>
        <family val="2"/>
      </rPr>
      <t xml:space="preserve"> and the attribution of the </t>
    </r>
    <r>
      <rPr>
        <b/>
        <sz val="10"/>
        <color rgb="FF000000"/>
        <rFont val="Arial"/>
        <family val="2"/>
      </rPr>
      <t>SCR message is incorrect</t>
    </r>
  </si>
  <si>
    <t>The system has not correctly implemented requirements for Author Elements
[Specification for author element and access mode &gt; 3. SCR updated without GP Practice user involvement]</t>
  </si>
  <si>
    <r>
      <rPr>
        <sz val="10"/>
        <color rgb="FF000000"/>
        <rFont val="Arial"/>
        <family val="2"/>
      </rPr>
      <t xml:space="preserve">Demonstrate that the system set the </t>
    </r>
    <r>
      <rPr>
        <b/>
        <sz val="10"/>
        <color rgb="FF000000"/>
        <rFont val="Arial"/>
        <family val="2"/>
      </rPr>
      <t xml:space="preserve">author(Presentation Text) </t>
    </r>
    <r>
      <rPr>
        <sz val="10"/>
        <color rgb="FF000000"/>
        <rFont val="Arial"/>
        <family val="2"/>
      </rPr>
      <t xml:space="preserve"> as  </t>
    </r>
    <r>
      <rPr>
        <b/>
        <sz val="10"/>
        <color rgb="FF000000"/>
        <rFont val="Arial"/>
        <family val="2"/>
      </rPr>
      <t xml:space="preserve">'System User' </t>
    </r>
    <r>
      <rPr>
        <sz val="10"/>
        <color rgb="FF000000"/>
        <rFont val="Arial"/>
        <family val="2"/>
      </rPr>
      <t xml:space="preserve">when a GP Summary Update is sent without </t>
    </r>
    <r>
      <rPr>
        <b/>
        <sz val="10"/>
        <color rgb="FF000000"/>
        <rFont val="Arial"/>
        <family val="2"/>
      </rPr>
      <t xml:space="preserve">GP Practice user involvement for the following scenarios
</t>
    </r>
    <r>
      <rPr>
        <sz val="10"/>
        <color rgb="FF000000"/>
        <rFont val="Arial"/>
        <family val="2"/>
      </rPr>
      <t xml:space="preserve">1. Covid Test Result via a Digimed message
2. Covid Vaccination Result via a Digimed message
3. </t>
    </r>
    <r>
      <rPr>
        <b/>
        <sz val="10"/>
        <color rgb="FF000000"/>
        <rFont val="Arial"/>
        <family val="2"/>
      </rPr>
      <t>Other Scenarios TBC if any</t>
    </r>
  </si>
  <si>
    <r>
      <rPr>
        <sz val="10"/>
        <color rgb="FF000000"/>
        <rFont val="Arial"/>
        <family val="2"/>
      </rPr>
      <t xml:space="preserve">There is a </t>
    </r>
    <r>
      <rPr>
        <b/>
        <sz val="10"/>
        <color rgb="FF000000"/>
        <rFont val="Arial"/>
        <family val="2"/>
      </rPr>
      <t>risk</t>
    </r>
    <r>
      <rPr>
        <sz val="10"/>
        <color rgb="FF000000"/>
        <rFont val="Arial"/>
        <family val="2"/>
      </rPr>
      <t xml:space="preserve"> that </t>
    </r>
    <r>
      <rPr>
        <b/>
        <sz val="10"/>
        <color rgb="FF000000"/>
        <rFont val="Arial"/>
        <family val="2"/>
      </rPr>
      <t xml:space="preserve">User Restricted </t>
    </r>
    <r>
      <rPr>
        <sz val="10"/>
        <color rgb="FF000000"/>
        <rFont val="Arial"/>
        <family val="2"/>
      </rPr>
      <t xml:space="preserve">mode is not used, when a </t>
    </r>
    <r>
      <rPr>
        <b/>
        <sz val="10"/>
        <color rgb="FF000000"/>
        <rFont val="Arial"/>
        <family val="2"/>
      </rPr>
      <t>non-smartcard authenticated,</t>
    </r>
    <r>
      <rPr>
        <sz val="10"/>
        <color rgb="FF000000"/>
        <rFont val="Arial"/>
        <family val="2"/>
      </rPr>
      <t xml:space="preserve"> user triggers a </t>
    </r>
    <r>
      <rPr>
        <b/>
        <sz val="10"/>
        <color rgb="FF000000"/>
        <rFont val="Arial"/>
        <family val="2"/>
      </rPr>
      <t xml:space="preserve">GP Summary Update, </t>
    </r>
    <r>
      <rPr>
        <sz val="10"/>
        <color rgb="FF000000"/>
        <rFont val="Arial"/>
        <family val="2"/>
      </rPr>
      <t xml:space="preserve">that is placed in the </t>
    </r>
    <r>
      <rPr>
        <b/>
        <sz val="10"/>
        <color rgb="FF000000"/>
        <rFont val="Arial"/>
        <family val="2"/>
      </rPr>
      <t>queue</t>
    </r>
    <r>
      <rPr>
        <sz val="10"/>
        <color rgb="FF000000"/>
        <rFont val="Arial"/>
        <family val="2"/>
      </rPr>
      <t xml:space="preserve"> which is </t>
    </r>
    <r>
      <rPr>
        <b/>
        <sz val="10"/>
        <color rgb="FF000000"/>
        <rFont val="Arial"/>
        <family val="2"/>
      </rPr>
      <t xml:space="preserve">subsequently purged </t>
    </r>
    <r>
      <rPr>
        <sz val="10"/>
        <color rgb="FF000000"/>
        <rFont val="Arial"/>
        <family val="2"/>
      </rPr>
      <t>by an</t>
    </r>
    <r>
      <rPr>
        <b/>
        <sz val="10"/>
        <color rgb="FF000000"/>
        <rFont val="Arial"/>
        <family val="2"/>
      </rPr>
      <t xml:space="preserve"> Authenticated Smartcard user.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integrity issue</t>
    </r>
    <r>
      <rPr>
        <sz val="10"/>
        <color rgb="FF000000"/>
        <rFont val="Arial"/>
        <family val="2"/>
      </rPr>
      <t xml:space="preserve"> occurred related to the </t>
    </r>
    <r>
      <rPr>
        <b/>
        <sz val="10"/>
        <color rgb="FF000000"/>
        <rFont val="Arial"/>
        <family val="2"/>
      </rPr>
      <t>restricted SCR FHIR API usage.</t>
    </r>
  </si>
  <si>
    <t>The system has not correctly implemented requirements for User Restricted Mode
[Specification for author element and access mode &gt; 4. User without a smartcard]</t>
  </si>
  <si>
    <r>
      <rPr>
        <sz val="10"/>
        <color rgb="FF000000"/>
        <rFont val="Arial"/>
        <family val="2"/>
      </rPr>
      <t xml:space="preserve">Provide evidence that the </t>
    </r>
    <r>
      <rPr>
        <b/>
        <sz val="10"/>
        <color rgb="FF000000"/>
        <rFont val="Arial"/>
        <family val="2"/>
      </rPr>
      <t>User Restricted mode</t>
    </r>
    <r>
      <rPr>
        <sz val="10"/>
        <color rgb="FF000000"/>
        <rFont val="Arial"/>
        <family val="2"/>
      </rPr>
      <t xml:space="preserve"> is used when a non-CIS Authenticated user sends the </t>
    </r>
    <r>
      <rPr>
        <b/>
        <sz val="10"/>
        <color rgb="FF000000"/>
        <rFont val="Arial"/>
        <family val="2"/>
      </rPr>
      <t xml:space="preserve">GP Summary Update to the queue </t>
    </r>
    <r>
      <rPr>
        <sz val="10"/>
        <color rgb="FF000000"/>
        <rFont val="Arial"/>
        <family val="2"/>
      </rPr>
      <t>and the</t>
    </r>
    <r>
      <rPr>
        <b/>
        <sz val="10"/>
        <color rgb="FF000000"/>
        <rFont val="Arial"/>
        <family val="2"/>
      </rPr>
      <t xml:space="preserve"> queue </t>
    </r>
    <r>
      <rPr>
        <sz val="10"/>
        <color rgb="FF000000"/>
        <rFont val="Arial"/>
        <family val="2"/>
      </rPr>
      <t>thereafter</t>
    </r>
    <r>
      <rPr>
        <b/>
        <sz val="10"/>
        <color rgb="FF000000"/>
        <rFont val="Arial"/>
        <family val="2"/>
      </rPr>
      <t xml:space="preserve"> purged </t>
    </r>
    <r>
      <rPr>
        <sz val="10"/>
        <color rgb="FF000000"/>
        <rFont val="Arial"/>
        <family val="2"/>
      </rPr>
      <t xml:space="preserve">by an </t>
    </r>
    <r>
      <rPr>
        <b/>
        <sz val="10"/>
        <color rgb="FF000000"/>
        <rFont val="Arial"/>
        <family val="2"/>
      </rPr>
      <t>Authenticated Smartcard user.</t>
    </r>
  </si>
  <si>
    <t>Req 4</t>
  </si>
  <si>
    <r>
      <rPr>
        <b/>
        <u/>
        <sz val="12"/>
        <color theme="1"/>
        <rFont val="Calibri"/>
        <family val="2"/>
        <scheme val="minor"/>
      </rPr>
      <t>SCR Upload Use Case description</t>
    </r>
    <r>
      <rPr>
        <sz val="12"/>
        <color theme="1"/>
        <rFont val="Calibri"/>
        <family val="2"/>
        <scheme val="minor"/>
      </rPr>
      <t xml:space="preserve">
</t>
    </r>
    <r>
      <rPr>
        <b/>
        <sz val="12"/>
        <color theme="1"/>
        <rFont val="Calibri"/>
        <family val="2"/>
        <scheme val="minor"/>
      </rPr>
      <t>User without a smartcard</t>
    </r>
    <r>
      <rPr>
        <sz val="12"/>
        <color theme="1"/>
        <rFont val="Calibri"/>
        <family val="2"/>
        <scheme val="minor"/>
      </rPr>
      <t xml:space="preserve">
Standard interaction no smartcard (e.g. Locum doctor) consults with patient (smartcard not present)
</t>
    </r>
    <r>
      <rPr>
        <b/>
        <u/>
        <sz val="12"/>
        <color theme="1"/>
        <rFont val="Calibri"/>
        <family val="2"/>
        <scheme val="minor"/>
      </rPr>
      <t>‘Author’ Element in Presentation Text (compiler)</t>
    </r>
    <r>
      <rPr>
        <sz val="12"/>
        <color theme="1"/>
        <rFont val="Calibri"/>
        <family val="2"/>
        <scheme val="minor"/>
      </rPr>
      <t xml:space="preserve">
Created by: 
System User 
</t>
    </r>
    <r>
      <rPr>
        <b/>
        <u/>
        <sz val="12"/>
        <color theme="1"/>
        <rFont val="Calibri"/>
        <family val="2"/>
        <scheme val="minor"/>
      </rPr>
      <t>‘Author’ Element in FHIR message (sender)</t>
    </r>
    <r>
      <rPr>
        <sz val="12"/>
        <color theme="1"/>
        <rFont val="Calibri"/>
        <family val="2"/>
        <scheme val="minor"/>
      </rPr>
      <t xml:space="preserve">
System User  
</t>
    </r>
    <r>
      <rPr>
        <b/>
        <u/>
        <sz val="12"/>
        <color theme="1"/>
        <rFont val="Calibri"/>
        <family val="2"/>
        <scheme val="minor"/>
      </rPr>
      <t>Access mode</t>
    </r>
    <r>
      <rPr>
        <sz val="12"/>
        <color theme="1"/>
        <rFont val="Calibri"/>
        <family val="2"/>
        <scheme val="minor"/>
      </rPr>
      <t xml:space="preserve">
User
(Note – this is the user who purges the queue)</t>
    </r>
  </si>
  <si>
    <r>
      <rPr>
        <sz val="10"/>
        <color rgb="FF000000"/>
        <rFont val="Arial"/>
        <family val="2"/>
      </rPr>
      <t xml:space="preserve">There is a </t>
    </r>
    <r>
      <rPr>
        <b/>
        <sz val="10"/>
        <color rgb="FF000000"/>
        <rFont val="Arial"/>
        <family val="2"/>
      </rPr>
      <t>risk</t>
    </r>
    <r>
      <rPr>
        <sz val="10"/>
        <color rgb="FF000000"/>
        <rFont val="Arial"/>
        <family val="2"/>
      </rPr>
      <t xml:space="preserve"> that </t>
    </r>
    <r>
      <rPr>
        <b/>
        <sz val="10"/>
        <color rgb="FF000000"/>
        <rFont val="Arial"/>
        <family val="2"/>
      </rPr>
      <t>User Restricted</t>
    </r>
    <r>
      <rPr>
        <sz val="10"/>
        <color rgb="FF000000"/>
        <rFont val="Arial"/>
        <family val="2"/>
      </rPr>
      <t xml:space="preserve"> mode won't be applied when the GP Summary update is </t>
    </r>
    <r>
      <rPr>
        <b/>
        <sz val="10"/>
        <color rgb="FF000000"/>
        <rFont val="Arial"/>
        <family val="2"/>
      </rPr>
      <t>transmitted</t>
    </r>
    <r>
      <rPr>
        <sz val="10"/>
        <color rgb="FF000000"/>
        <rFont val="Arial"/>
        <family val="2"/>
      </rPr>
      <t xml:space="preserve"> within the </t>
    </r>
    <r>
      <rPr>
        <b/>
        <sz val="10"/>
        <color rgb="FF000000"/>
        <rFont val="Arial"/>
        <family val="2"/>
      </rPr>
      <t>same valid session</t>
    </r>
    <r>
      <rPr>
        <sz val="10"/>
        <color rgb="FF000000"/>
        <rFont val="Arial"/>
        <family val="2"/>
      </rPr>
      <t xml:space="preserve">(Valid SCR Access Token) of the </t>
    </r>
    <r>
      <rPr>
        <b/>
        <sz val="10"/>
        <color rgb="FF000000"/>
        <rFont val="Arial"/>
        <family val="2"/>
      </rPr>
      <t>CIS Authenticated Smartcard user</t>
    </r>
    <r>
      <rPr>
        <sz val="10"/>
        <color rgb="FF000000"/>
        <rFont val="Arial"/>
        <family val="2"/>
      </rPr>
      <t xml:space="preserve"> after the </t>
    </r>
    <r>
      <rPr>
        <b/>
        <sz val="10"/>
        <color rgb="FF000000"/>
        <rFont val="Arial"/>
        <family val="2"/>
      </rPr>
      <t xml:space="preserve">initial upload failure.
</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integrity issue</t>
    </r>
    <r>
      <rPr>
        <sz val="10"/>
        <color rgb="FF000000"/>
        <rFont val="Arial"/>
        <family val="2"/>
      </rPr>
      <t xml:space="preserve"> occurred related to the</t>
    </r>
    <r>
      <rPr>
        <b/>
        <sz val="10"/>
        <color rgb="FF000000"/>
        <rFont val="Arial"/>
        <family val="2"/>
      </rPr>
      <t xml:space="preserve"> restricted SCR FHIR API usage.</t>
    </r>
  </si>
  <si>
    <t>The system has not correctly implemented requirements for User Restricted Mode
[Specification for author element and access mode &gt; 5. Upload failure due to error]</t>
  </si>
  <si>
    <r>
      <rPr>
        <sz val="10"/>
        <color rgb="FF000000"/>
        <rFont val="Arial"/>
        <family val="2"/>
      </rPr>
      <t xml:space="preserve">a) Provide evidence that the User Restricted mode is used when the GP Summary update is transmitted during the valid user session (Valid SCR Access Token) in the event of an upload failure.
b) Demonstrate that the User Restricted mode is used when the GP Summary update is transmitted and the user has not logged off( (Valid SCR Access Token) in the event of an upload failure.
</t>
    </r>
    <r>
      <rPr>
        <b/>
        <sz val="10"/>
        <color rgb="FF000000"/>
        <rFont val="Arial"/>
        <family val="2"/>
      </rPr>
      <t xml:space="preserve">Pre-condition:
</t>
    </r>
    <r>
      <rPr>
        <sz val="10"/>
        <color rgb="FF000000"/>
        <rFont val="Arial"/>
        <family val="2"/>
      </rPr>
      <t xml:space="preserve">1. Upload failure happened
2. Valid Token exists
</t>
    </r>
    <r>
      <rPr>
        <b/>
        <sz val="10"/>
        <color rgb="FF000000"/>
        <rFont val="Arial"/>
        <family val="2"/>
      </rPr>
      <t xml:space="preserve">Test Hints:
</t>
    </r>
    <r>
      <rPr>
        <sz val="10"/>
        <color rgb="FF000000"/>
        <rFont val="Arial"/>
        <family val="2"/>
      </rPr>
      <t xml:space="preserve">1. Failure due to Network Outage.
2. Test with a valid Token with Boundary value Test. 
3. Test with an invalid Token with Boundary value Test. 
</t>
    </r>
    <r>
      <rPr>
        <b/>
        <sz val="10"/>
        <color rgb="FF000000"/>
        <rFont val="Arial"/>
        <family val="2"/>
      </rPr>
      <t>Note</t>
    </r>
    <r>
      <rPr>
        <sz val="10"/>
        <color rgb="FF000000"/>
        <rFont val="Arial"/>
        <family val="2"/>
      </rPr>
      <t>: 
1. for Test Hint 4, check the actuals.
2. API Checks every time the validity of the Token during re-tries</t>
    </r>
  </si>
  <si>
    <r>
      <rPr>
        <b/>
        <u/>
        <sz val="10"/>
        <color rgb="FF000000"/>
        <rFont val="Arial"/>
        <family val="2"/>
      </rPr>
      <t xml:space="preserve">Test data:
</t>
    </r>
    <r>
      <rPr>
        <b/>
        <sz val="10"/>
        <color rgb="FF000000"/>
        <rFont val="Arial"/>
        <family val="2"/>
      </rPr>
      <t xml:space="preserve">
</t>
    </r>
    <r>
      <rPr>
        <sz val="10"/>
        <color rgb="FF000000"/>
        <rFont val="Arial"/>
        <family val="2"/>
      </rPr>
      <t>Eligible Patients with GP Summary Update pending in the queue due to upload failure and GP Summary Update has been successful with the same logged in CIS Authenticated Smartcard user credentials</t>
    </r>
  </si>
  <si>
    <t>Req 5</t>
  </si>
  <si>
    <r>
      <rPr>
        <b/>
        <u/>
        <sz val="12"/>
        <color theme="1"/>
        <rFont val="Calibri"/>
        <family val="2"/>
        <scheme val="minor"/>
      </rPr>
      <t>SCR Upload Use Case description</t>
    </r>
    <r>
      <rPr>
        <sz val="12"/>
        <color theme="1"/>
        <rFont val="Calibri"/>
        <family val="2"/>
        <scheme val="minor"/>
      </rPr>
      <t xml:space="preserve">
</t>
    </r>
    <r>
      <rPr>
        <b/>
        <sz val="12"/>
        <color theme="1"/>
        <rFont val="Calibri"/>
        <family val="2"/>
        <scheme val="minor"/>
      </rPr>
      <t>Upload failure due to error</t>
    </r>
    <r>
      <rPr>
        <sz val="12"/>
        <color theme="1"/>
        <rFont val="Calibri"/>
        <family val="2"/>
        <scheme val="minor"/>
      </rPr>
      <t xml:space="preserve">
Error causes GP Summary update to not be sent and it is placed into the pending queue
</t>
    </r>
    <r>
      <rPr>
        <b/>
        <u/>
        <sz val="12"/>
        <color theme="1"/>
        <rFont val="Calibri"/>
        <family val="2"/>
        <scheme val="minor"/>
      </rPr>
      <t>‘Author’ Element in Presentation Text (compiler)</t>
    </r>
    <r>
      <rPr>
        <sz val="12"/>
        <color theme="1"/>
        <rFont val="Calibri"/>
        <family val="2"/>
        <scheme val="minor"/>
      </rPr>
      <t xml:space="preserve">
Created by:
Name of smartcard authenticated user who authored the SCR
e.g.
Dr John Smith
</t>
    </r>
    <r>
      <rPr>
        <b/>
        <u/>
        <sz val="12"/>
        <color theme="1"/>
        <rFont val="Calibri"/>
        <family val="2"/>
        <scheme val="minor"/>
      </rPr>
      <t xml:space="preserve"> ‘Author’ Element in FHIR message (sender)</t>
    </r>
    <r>
      <rPr>
        <sz val="12"/>
        <color theme="1"/>
        <rFont val="Calibri"/>
        <family val="2"/>
        <scheme val="minor"/>
      </rPr>
      <t xml:space="preserve">
Name of smartcard authenticated user who authored the SCR 
e.g.
Dr John Smith
</t>
    </r>
    <r>
      <rPr>
        <b/>
        <u/>
        <sz val="12"/>
        <color theme="1"/>
        <rFont val="Calibri"/>
        <family val="2"/>
        <scheme val="minor"/>
      </rPr>
      <t>Access mode</t>
    </r>
    <r>
      <rPr>
        <sz val="12"/>
        <color theme="1"/>
        <rFont val="Calibri"/>
        <family val="2"/>
        <scheme val="minor"/>
      </rPr>
      <t xml:space="preserve">
‘User’ if the error is resolved and the GP Summary update is sent within one hour, ‘App’ thereafter.</t>
    </r>
  </si>
  <si>
    <r>
      <rPr>
        <sz val="10"/>
        <color rgb="FF000000"/>
        <rFont val="Arial"/>
        <family val="2"/>
      </rPr>
      <t xml:space="preserve">There is a </t>
    </r>
    <r>
      <rPr>
        <b/>
        <sz val="10"/>
        <color rgb="FF000000"/>
        <rFont val="Arial"/>
        <family val="2"/>
      </rPr>
      <t>risk</t>
    </r>
    <r>
      <rPr>
        <sz val="10"/>
        <color rgb="FF000000"/>
        <rFont val="Arial"/>
        <family val="2"/>
      </rPr>
      <t xml:space="preserve"> that the system does not set the </t>
    </r>
    <r>
      <rPr>
        <b/>
        <sz val="10"/>
        <color rgb="FF000000"/>
        <rFont val="Arial"/>
        <family val="2"/>
      </rPr>
      <t>author(Presentation Text)</t>
    </r>
    <r>
      <rPr>
        <sz val="10"/>
        <color rgb="FF000000"/>
        <rFont val="Arial"/>
        <family val="2"/>
      </rPr>
      <t xml:space="preserve"> as </t>
    </r>
    <r>
      <rPr>
        <b/>
        <sz val="10"/>
        <color rgb="FF000000"/>
        <rFont val="Arial"/>
        <family val="2"/>
      </rPr>
      <t>'author-name</t>
    </r>
    <r>
      <rPr>
        <sz val="10"/>
        <color rgb="FF000000"/>
        <rFont val="Arial"/>
        <family val="2"/>
      </rPr>
      <t xml:space="preserve">' (e.g. The user makes an update to the GP Record which triggers a GP Summary Upload) when the </t>
    </r>
    <r>
      <rPr>
        <b/>
        <sz val="10"/>
        <color rgb="FF000000"/>
        <rFont val="Arial"/>
        <family val="2"/>
      </rPr>
      <t>GP Summary update</t>
    </r>
    <r>
      <rPr>
        <sz val="10"/>
        <color rgb="FF000000"/>
        <rFont val="Arial"/>
        <family val="2"/>
      </rPr>
      <t xml:space="preserve"> is transmitted within the</t>
    </r>
    <r>
      <rPr>
        <b/>
        <sz val="10"/>
        <color rgb="FF000000"/>
        <rFont val="Arial"/>
        <family val="2"/>
      </rPr>
      <t xml:space="preserve"> same valid session</t>
    </r>
    <r>
      <rPr>
        <sz val="10"/>
        <color rgb="FF000000"/>
        <rFont val="Arial"/>
        <family val="2"/>
      </rPr>
      <t>(Valid</t>
    </r>
    <r>
      <rPr>
        <b/>
        <sz val="10"/>
        <color rgb="FF000000"/>
        <rFont val="Arial"/>
        <family val="2"/>
      </rPr>
      <t xml:space="preserve"> SCR API Access Token</t>
    </r>
    <r>
      <rPr>
        <sz val="10"/>
        <color rgb="FF000000"/>
        <rFont val="Arial"/>
        <family val="2"/>
      </rPr>
      <t>) of the</t>
    </r>
    <r>
      <rPr>
        <b/>
        <sz val="10"/>
        <color rgb="FF000000"/>
        <rFont val="Arial"/>
        <family val="2"/>
      </rPr>
      <t xml:space="preserve"> CIS Authenticated Smartcard user</t>
    </r>
    <r>
      <rPr>
        <sz val="10"/>
        <color rgb="FF000000"/>
        <rFont val="Arial"/>
        <family val="2"/>
      </rPr>
      <t xml:space="preserve">  after</t>
    </r>
    <r>
      <rPr>
        <b/>
        <sz val="10"/>
        <color rgb="FF000000"/>
        <rFont val="Arial"/>
        <family val="2"/>
      </rPr>
      <t xml:space="preserve"> the initial upload failure.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author elements contain something other than the author's name</t>
    </r>
    <r>
      <rPr>
        <sz val="10"/>
        <color rgb="FF000000"/>
        <rFont val="Arial"/>
        <family val="2"/>
      </rPr>
      <t xml:space="preserve">  and the attribution of the SCR message is incorrect</t>
    </r>
  </si>
  <si>
    <t>The system has not correctly implemented requirements for Specification for author element
[Specification for author element and access mode &gt; 5. Upload failure due to error]</t>
  </si>
  <si>
    <r>
      <rPr>
        <b/>
        <sz val="10"/>
        <color rgb="FF000000"/>
        <rFont val="Arial"/>
        <family val="2"/>
      </rPr>
      <t xml:space="preserve">a) </t>
    </r>
    <r>
      <rPr>
        <sz val="10"/>
        <color rgb="FF000000"/>
        <rFont val="Arial"/>
        <family val="2"/>
      </rPr>
      <t xml:space="preserve">Provide evidence that the system sets the </t>
    </r>
    <r>
      <rPr>
        <b/>
        <sz val="10"/>
        <color rgb="FF000000"/>
        <rFont val="Arial"/>
        <family val="2"/>
      </rPr>
      <t>author(Presentation Text) as 'author-name'</t>
    </r>
    <r>
      <rPr>
        <sz val="10"/>
        <color rgb="FF000000"/>
        <rFont val="Arial"/>
        <family val="2"/>
      </rPr>
      <t xml:space="preserve"> (e.g. The user makes an update to the GP Record which triggers a GP Summary Upload) when the GP Summary update is </t>
    </r>
    <r>
      <rPr>
        <b/>
        <sz val="10"/>
        <color rgb="FF000000"/>
        <rFont val="Arial"/>
        <family val="2"/>
      </rPr>
      <t>transmitted</t>
    </r>
    <r>
      <rPr>
        <sz val="10"/>
        <color rgb="FF000000"/>
        <rFont val="Arial"/>
        <family val="2"/>
      </rPr>
      <t xml:space="preserve"> during the</t>
    </r>
    <r>
      <rPr>
        <b/>
        <sz val="10"/>
        <color rgb="FF000000"/>
        <rFont val="Arial"/>
        <family val="2"/>
      </rPr>
      <t xml:space="preserve"> valid user session (Valid SCR Access Token)</t>
    </r>
    <r>
      <rPr>
        <sz val="10"/>
        <color rgb="FF000000"/>
        <rFont val="Arial"/>
        <family val="2"/>
      </rPr>
      <t xml:space="preserve"> in the </t>
    </r>
    <r>
      <rPr>
        <b/>
        <sz val="10"/>
        <color rgb="FF000000"/>
        <rFont val="Arial"/>
        <family val="2"/>
      </rPr>
      <t xml:space="preserve">event of an upload failure.
</t>
    </r>
    <r>
      <rPr>
        <sz val="10"/>
        <color rgb="FF000000"/>
        <rFont val="Arial"/>
        <family val="2"/>
      </rPr>
      <t xml:space="preserve">
</t>
    </r>
    <r>
      <rPr>
        <b/>
        <sz val="10"/>
        <color rgb="FF000000"/>
        <rFont val="Arial"/>
        <family val="2"/>
      </rPr>
      <t>b)</t>
    </r>
    <r>
      <rPr>
        <sz val="10"/>
        <color rgb="FF000000"/>
        <rFont val="Arial"/>
        <family val="2"/>
      </rPr>
      <t xml:space="preserve"> Provide evidence that the system sets the</t>
    </r>
    <r>
      <rPr>
        <b/>
        <sz val="10"/>
        <color rgb="FF000000"/>
        <rFont val="Arial"/>
        <family val="2"/>
      </rPr>
      <t xml:space="preserve"> author(Presentation Text) as 'author-name' </t>
    </r>
    <r>
      <rPr>
        <sz val="10"/>
        <color rgb="FF000000"/>
        <rFont val="Arial"/>
        <family val="2"/>
      </rPr>
      <t xml:space="preserve">(e.g. The user makes an update to the GP Record which triggers a GP Summary Upload) when the GP Summary update is </t>
    </r>
    <r>
      <rPr>
        <b/>
        <sz val="10"/>
        <color rgb="FF000000"/>
        <rFont val="Arial"/>
        <family val="2"/>
      </rPr>
      <t>transmitted</t>
    </r>
    <r>
      <rPr>
        <sz val="10"/>
        <color rgb="FF000000"/>
        <rFont val="Arial"/>
        <family val="2"/>
      </rPr>
      <t xml:space="preserve"> and the</t>
    </r>
    <r>
      <rPr>
        <b/>
        <sz val="10"/>
        <color rgb="FF000000"/>
        <rFont val="Arial"/>
        <family val="2"/>
      </rPr>
      <t xml:space="preserve"> user has not logged off</t>
    </r>
    <r>
      <rPr>
        <sz val="10"/>
        <color rgb="FF000000"/>
        <rFont val="Arial"/>
        <family val="2"/>
      </rPr>
      <t>( (Valid SCR Access Token) in the</t>
    </r>
    <r>
      <rPr>
        <b/>
        <sz val="10"/>
        <color rgb="FF000000"/>
        <rFont val="Arial"/>
        <family val="2"/>
      </rPr>
      <t xml:space="preserve"> event of an upload failure.
</t>
    </r>
    <r>
      <rPr>
        <sz val="10"/>
        <color rgb="FF000000"/>
        <rFont val="Arial"/>
        <family val="2"/>
      </rPr>
      <t xml:space="preserve">
</t>
    </r>
    <r>
      <rPr>
        <b/>
        <sz val="10"/>
        <color rgb="FF000000"/>
        <rFont val="Arial"/>
        <family val="2"/>
      </rPr>
      <t xml:space="preserve">c) </t>
    </r>
    <r>
      <rPr>
        <sz val="10"/>
        <color rgb="FF000000"/>
        <rFont val="Arial"/>
        <family val="2"/>
      </rPr>
      <t>Validate that the correct user is displayed as</t>
    </r>
    <r>
      <rPr>
        <b/>
        <sz val="10"/>
        <color rgb="FF000000"/>
        <rFont val="Arial"/>
        <family val="2"/>
      </rPr>
      <t xml:space="preserve"> author-name
</t>
    </r>
    <r>
      <rPr>
        <sz val="10"/>
        <color rgb="FF000000"/>
        <rFont val="Arial"/>
        <family val="2"/>
      </rPr>
      <t xml:space="preserve">
</t>
    </r>
    <r>
      <rPr>
        <b/>
        <sz val="10"/>
        <color rgb="FF000000"/>
        <rFont val="Arial"/>
        <family val="2"/>
      </rPr>
      <t>d)</t>
    </r>
    <r>
      <rPr>
        <sz val="10"/>
        <color rgb="FF000000"/>
        <rFont val="Arial"/>
        <family val="2"/>
      </rPr>
      <t xml:space="preserve"> Ensure the format of the </t>
    </r>
    <r>
      <rPr>
        <b/>
        <sz val="10"/>
        <color rgb="FF000000"/>
        <rFont val="Arial"/>
        <family val="2"/>
      </rPr>
      <t xml:space="preserve">author-name
</t>
    </r>
    <r>
      <rPr>
        <sz val="10"/>
        <color rgb="FF000000"/>
        <rFont val="Arial"/>
        <family val="2"/>
      </rPr>
      <t xml:space="preserve">
</t>
    </r>
    <r>
      <rPr>
        <b/>
        <sz val="10"/>
        <color rgb="FF000000"/>
        <rFont val="Arial"/>
        <family val="2"/>
      </rPr>
      <t>Examples</t>
    </r>
    <r>
      <rPr>
        <sz val="10"/>
        <color rgb="FF000000"/>
        <rFont val="Arial"/>
        <family val="2"/>
      </rPr>
      <t>:
Created by: SURNAME, First name (Dr)
or
Created By: SURNAME, First name
Created By: RADFORD, Michelle (Mrs)
or
Created By: NICHOLLS, Teresa</t>
    </r>
  </si>
  <si>
    <r>
      <rPr>
        <sz val="10"/>
        <color rgb="FF000000"/>
        <rFont val="Arial"/>
        <family val="2"/>
      </rPr>
      <t xml:space="preserve">There is a </t>
    </r>
    <r>
      <rPr>
        <b/>
        <sz val="10"/>
        <color rgb="FF000000"/>
        <rFont val="Arial"/>
        <family val="2"/>
      </rPr>
      <t>risk</t>
    </r>
    <r>
      <rPr>
        <sz val="10"/>
        <color rgb="FF000000"/>
        <rFont val="Arial"/>
        <family val="2"/>
      </rPr>
      <t xml:space="preserve"> that </t>
    </r>
    <r>
      <rPr>
        <b/>
        <sz val="10"/>
        <color rgb="FF000000"/>
        <rFont val="Arial"/>
        <family val="2"/>
      </rPr>
      <t xml:space="preserve">Application Restricted </t>
    </r>
    <r>
      <rPr>
        <sz val="10"/>
        <color rgb="FF000000"/>
        <rFont val="Arial"/>
        <family val="2"/>
      </rPr>
      <t xml:space="preserve">mode won't be applied when the GP Summary update is </t>
    </r>
    <r>
      <rPr>
        <b/>
        <sz val="10"/>
        <color rgb="FF000000"/>
        <rFont val="Arial"/>
        <family val="2"/>
      </rPr>
      <t>transmitted</t>
    </r>
    <r>
      <rPr>
        <sz val="10"/>
        <color rgb="FF000000"/>
        <rFont val="Arial"/>
        <family val="2"/>
      </rPr>
      <t xml:space="preserve"> after the </t>
    </r>
    <r>
      <rPr>
        <b/>
        <sz val="10"/>
        <color rgb="FF000000"/>
        <rFont val="Arial"/>
        <family val="2"/>
      </rPr>
      <t>author</t>
    </r>
    <r>
      <rPr>
        <sz val="10"/>
        <color rgb="FF000000"/>
        <rFont val="Arial"/>
        <family val="2"/>
      </rPr>
      <t xml:space="preserve">(CIS Authenticated Smartcard user) of GP Summary Update </t>
    </r>
    <r>
      <rPr>
        <b/>
        <sz val="10"/>
        <color rgb="FF000000"/>
        <rFont val="Arial"/>
        <family val="2"/>
      </rPr>
      <t xml:space="preserve">Authentication(Identity) token </t>
    </r>
    <r>
      <rPr>
        <sz val="10"/>
        <color rgb="FF000000"/>
        <rFont val="Arial"/>
        <family val="2"/>
      </rPr>
      <t>has</t>
    </r>
    <r>
      <rPr>
        <b/>
        <sz val="10"/>
        <color rgb="FF000000"/>
        <rFont val="Arial"/>
        <family val="2"/>
      </rPr>
      <t xml:space="preserve"> expired.
</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integrity issue</t>
    </r>
    <r>
      <rPr>
        <sz val="10"/>
        <color rgb="FF000000"/>
        <rFont val="Arial"/>
        <family val="2"/>
      </rPr>
      <t xml:space="preserve"> occurred related to the</t>
    </r>
    <r>
      <rPr>
        <b/>
        <sz val="10"/>
        <color rgb="FF000000"/>
        <rFont val="Arial"/>
        <family val="2"/>
      </rPr>
      <t xml:space="preserve"> restricted SCR FHIR API usage.</t>
    </r>
  </si>
  <si>
    <t>The system has not correctly implemented requirements for Application Restricted Mode
[Specification for author element and access mode &gt; 5. Upload failure due to error]</t>
  </si>
  <si>
    <r>
      <rPr>
        <sz val="10"/>
        <color rgb="FF000000"/>
        <rFont val="Arial"/>
        <family val="2"/>
      </rPr>
      <t xml:space="preserve">Provide evidence that the Application Restricted mode is applied when the GP Summary update is transmitted after the author(CIS Authenticated Smartcard user) of GP Summary Update Authentication(Identity) token has expired
</t>
    </r>
    <r>
      <rPr>
        <b/>
        <sz val="10"/>
        <color rgb="FF000000"/>
        <rFont val="Arial"/>
        <family val="2"/>
      </rPr>
      <t xml:space="preserve">Pre-condition:
</t>
    </r>
    <r>
      <rPr>
        <sz val="10"/>
        <color rgb="FF000000"/>
        <rFont val="Arial"/>
        <family val="2"/>
      </rPr>
      <t xml:space="preserve">1. Upload failure happened
2. Token expired
</t>
    </r>
    <r>
      <rPr>
        <b/>
        <sz val="10"/>
        <color rgb="FF000000"/>
        <rFont val="Arial"/>
        <family val="2"/>
      </rPr>
      <t xml:space="preserve">
Test Hints:
</t>
    </r>
    <r>
      <rPr>
        <sz val="10"/>
        <color rgb="FF000000"/>
        <rFont val="Arial"/>
        <family val="2"/>
      </rPr>
      <t xml:space="preserve">1. Failure due to Network Outage.
2. Test with a valid Token with Boundary value Test. 
3. Test with an invalid Token with Boundary value Test. 
</t>
    </r>
    <r>
      <rPr>
        <b/>
        <sz val="10"/>
        <color rgb="FF000000"/>
        <rFont val="Arial"/>
        <family val="2"/>
      </rPr>
      <t xml:space="preserve">Note: 
</t>
    </r>
    <r>
      <rPr>
        <sz val="10"/>
        <color rgb="FF000000"/>
        <rFont val="Arial"/>
        <family val="2"/>
      </rPr>
      <t xml:space="preserve">1. API Checks every time the validity of the Token during re-tries
</t>
    </r>
  </si>
  <si>
    <r>
      <rPr>
        <b/>
        <u/>
        <sz val="10"/>
        <color rgb="FF000000"/>
        <rFont val="Arial"/>
        <family val="2"/>
      </rPr>
      <t xml:space="preserve">Test data:
</t>
    </r>
    <r>
      <rPr>
        <sz val="10"/>
        <color rgb="FF000000"/>
        <rFont val="Arial"/>
        <family val="2"/>
      </rPr>
      <t xml:space="preserve">
Eligible Patients with GP Summary Update pending in the queue due to upload failure. 
GP Summary Update is transmitted after CIS Authenticated Smartcard user's Authentication(Identity) token has expired</t>
    </r>
  </si>
  <si>
    <r>
      <rPr>
        <sz val="10"/>
        <color rgb="FF000000"/>
        <rFont val="Arial"/>
        <family val="2"/>
      </rPr>
      <t xml:space="preserve">There is a </t>
    </r>
    <r>
      <rPr>
        <b/>
        <sz val="10"/>
        <color rgb="FF000000"/>
        <rFont val="Arial"/>
        <family val="2"/>
      </rPr>
      <t>risk</t>
    </r>
    <r>
      <rPr>
        <sz val="10"/>
        <color rgb="FF000000"/>
        <rFont val="Arial"/>
        <family val="2"/>
      </rPr>
      <t xml:space="preserve"> that the system does not set the </t>
    </r>
    <r>
      <rPr>
        <b/>
        <sz val="10"/>
        <color rgb="FF000000"/>
        <rFont val="Arial"/>
        <family val="2"/>
      </rPr>
      <t>author(Presentation Text)</t>
    </r>
    <r>
      <rPr>
        <sz val="10"/>
        <color rgb="FF000000"/>
        <rFont val="Arial"/>
        <family val="2"/>
      </rPr>
      <t xml:space="preserve"> as  '</t>
    </r>
    <r>
      <rPr>
        <b/>
        <sz val="10"/>
        <color rgb="FF000000"/>
        <rFont val="Arial"/>
        <family val="2"/>
      </rPr>
      <t>author-name</t>
    </r>
    <r>
      <rPr>
        <sz val="10"/>
        <color rgb="FF000000"/>
        <rFont val="Arial"/>
        <family val="2"/>
      </rPr>
      <t xml:space="preserve">' </t>
    </r>
    <r>
      <rPr>
        <i/>
        <sz val="10"/>
        <color rgb="FF000000"/>
        <rFont val="Arial"/>
        <family val="2"/>
      </rPr>
      <t>(e.g. The user makes an update to the GP Record which triggers a GP Summary Upload)</t>
    </r>
    <r>
      <rPr>
        <sz val="10"/>
        <color rgb="FF000000"/>
        <rFont val="Arial"/>
        <family val="2"/>
      </rPr>
      <t xml:space="preserve"> when the </t>
    </r>
    <r>
      <rPr>
        <b/>
        <sz val="10"/>
        <color rgb="FF000000"/>
        <rFont val="Arial"/>
        <family val="2"/>
      </rPr>
      <t xml:space="preserve">GP Summary update </t>
    </r>
    <r>
      <rPr>
        <sz val="10"/>
        <color rgb="FF000000"/>
        <rFont val="Arial"/>
        <family val="2"/>
      </rPr>
      <t>is transmitted</t>
    </r>
    <r>
      <rPr>
        <b/>
        <sz val="10"/>
        <color rgb="FF000000"/>
        <rFont val="Arial"/>
        <family val="2"/>
      </rPr>
      <t xml:space="preserve"> after the author's(he is the user who made an update to the GP Record which triggers a GP Summary Upload) Authentication(Identity) token has expired.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author elements contain something other than the author's name</t>
    </r>
    <r>
      <rPr>
        <sz val="10"/>
        <color rgb="FF000000"/>
        <rFont val="Arial"/>
        <family val="2"/>
      </rPr>
      <t xml:space="preserve">  and the attribution of the SCR message is incorrect</t>
    </r>
  </si>
  <si>
    <r>
      <rPr>
        <b/>
        <sz val="10"/>
        <color rgb="FF000000"/>
        <rFont val="Arial"/>
        <family val="2"/>
      </rPr>
      <t xml:space="preserve">a) Provide evidence that the GP Summary is transmitted using the Application restricted mode when the author's Authentication(Identity) token has expired and it sets the Author(Presentation Text) as 'author-name'
</t>
    </r>
    <r>
      <rPr>
        <sz val="10"/>
        <color rgb="FF000000"/>
        <rFont val="Arial"/>
        <family val="2"/>
      </rPr>
      <t xml:space="preserve">
</t>
    </r>
    <r>
      <rPr>
        <b/>
        <sz val="10"/>
        <color rgb="FF000000"/>
        <rFont val="Arial"/>
        <family val="2"/>
      </rPr>
      <t xml:space="preserve">b) </t>
    </r>
    <r>
      <rPr>
        <sz val="10"/>
        <color rgb="FF000000"/>
        <rFont val="Arial"/>
        <family val="2"/>
      </rPr>
      <t>Validate that the correct user is displayed as</t>
    </r>
    <r>
      <rPr>
        <b/>
        <sz val="10"/>
        <color rgb="FF000000"/>
        <rFont val="Arial"/>
        <family val="2"/>
      </rPr>
      <t xml:space="preserve"> author-name
</t>
    </r>
    <r>
      <rPr>
        <sz val="10"/>
        <color rgb="FF000000"/>
        <rFont val="Arial"/>
        <family val="2"/>
      </rPr>
      <t xml:space="preserve">
</t>
    </r>
    <r>
      <rPr>
        <b/>
        <sz val="10"/>
        <color rgb="FF000000"/>
        <rFont val="Arial"/>
        <family val="2"/>
      </rPr>
      <t>c)</t>
    </r>
    <r>
      <rPr>
        <sz val="10"/>
        <color rgb="FF000000"/>
        <rFont val="Arial"/>
        <family val="2"/>
      </rPr>
      <t xml:space="preserve"> Ensure the format of the </t>
    </r>
    <r>
      <rPr>
        <b/>
        <sz val="10"/>
        <color rgb="FF000000"/>
        <rFont val="Arial"/>
        <family val="2"/>
      </rPr>
      <t>author-name
d)</t>
    </r>
    <r>
      <rPr>
        <sz val="10"/>
        <color rgb="FF000000"/>
        <rFont val="Arial"/>
        <family val="2"/>
      </rPr>
      <t xml:space="preserve"> Ensure that the </t>
    </r>
    <r>
      <rPr>
        <b/>
        <sz val="10"/>
        <color rgb="FF000000"/>
        <rFont val="Arial"/>
        <family val="2"/>
      </rPr>
      <t>author-name</t>
    </r>
    <r>
      <rPr>
        <sz val="10"/>
        <color rgb="FF000000"/>
        <rFont val="Arial"/>
        <family val="2"/>
      </rPr>
      <t xml:space="preserve"> is </t>
    </r>
    <r>
      <rPr>
        <b/>
        <sz val="10"/>
        <color rgb="FF000000"/>
        <rFont val="Arial"/>
        <family val="2"/>
      </rPr>
      <t xml:space="preserve">not blank
</t>
    </r>
    <r>
      <rPr>
        <sz val="10"/>
        <color rgb="FF000000"/>
        <rFont val="Arial"/>
        <family val="2"/>
      </rPr>
      <t xml:space="preserve">
</t>
    </r>
    <r>
      <rPr>
        <b/>
        <sz val="10"/>
        <color rgb="FF000000"/>
        <rFont val="Arial"/>
        <family val="2"/>
      </rPr>
      <t xml:space="preserve">Examples:
</t>
    </r>
    <r>
      <rPr>
        <sz val="10"/>
        <color rgb="FF000000"/>
        <rFont val="Arial"/>
        <family val="2"/>
      </rPr>
      <t xml:space="preserve">
Created by: SURNAME, First name (Dr)
or
Created By: SURNAME, First name
Created By: RADFORD, Michelle (Mrs)
or
Created By: NICHOLLS, Teresa
</t>
    </r>
  </si>
  <si>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number of instances</t>
    </r>
    <r>
      <rPr>
        <i/>
        <sz val="10"/>
        <color rgb="FF000000"/>
        <rFont val="Arial"/>
        <family val="2"/>
      </rPr>
      <t xml:space="preserve">(Occurrences), </t>
    </r>
    <r>
      <rPr>
        <b/>
        <sz val="10"/>
        <color rgb="FF000000"/>
        <rFont val="Arial"/>
        <family val="2"/>
      </rPr>
      <t xml:space="preserve">displayed for the below mentioned each dataset </t>
    </r>
    <r>
      <rPr>
        <sz val="10"/>
        <color rgb="FF000000"/>
        <rFont val="Arial"/>
        <family val="2"/>
      </rPr>
      <t xml:space="preserve">is </t>
    </r>
    <r>
      <rPr>
        <b/>
        <sz val="10"/>
        <color rgb="FF000000"/>
        <rFont val="Arial"/>
        <family val="2"/>
      </rPr>
      <t>incorrect</t>
    </r>
    <r>
      <rPr>
        <sz val="10"/>
        <color rgb="FF000000"/>
        <rFont val="Arial"/>
        <family val="2"/>
      </rPr>
      <t xml:space="preserve"> in the </t>
    </r>
    <r>
      <rPr>
        <b/>
        <sz val="10"/>
        <color rgb="FF000000"/>
        <rFont val="Arial"/>
        <family val="2"/>
      </rPr>
      <t xml:space="preserve">SCR
</t>
    </r>
    <r>
      <rPr>
        <sz val="10"/>
        <color rgb="FF000000"/>
        <rFont val="Arial"/>
        <family val="2"/>
      </rPr>
      <t xml:space="preserve">1. SCR Additional Information Inclusion Data Set, 
2. Reason for Medication, 
3. significant medical history (past and present)
4. anticipatory care information (such as information about the management of long term conditions) 
5. end of life care information (from the SCCI1580 national dataset)
6. immunisations
The </t>
    </r>
    <r>
      <rPr>
        <b/>
        <sz val="10"/>
        <color rgb="FF000000"/>
        <rFont val="Arial"/>
        <family val="2"/>
      </rPr>
      <t>impact</t>
    </r>
    <r>
      <rPr>
        <sz val="10"/>
        <color rgb="FF000000"/>
        <rFont val="Arial"/>
        <family val="2"/>
      </rPr>
      <t xml:space="preserve"> is that the </t>
    </r>
    <r>
      <rPr>
        <b/>
        <sz val="10"/>
        <color rgb="FF000000"/>
        <rFont val="Arial"/>
        <family val="2"/>
      </rPr>
      <t>misleading information</t>
    </r>
    <r>
      <rPr>
        <sz val="10"/>
        <color rgb="FF000000"/>
        <rFont val="Arial"/>
        <family val="2"/>
      </rPr>
      <t xml:space="preserve"> which could potentially have an </t>
    </r>
    <r>
      <rPr>
        <b/>
        <sz val="10"/>
        <color rgb="FF000000"/>
        <rFont val="Arial"/>
        <family val="2"/>
      </rPr>
      <t xml:space="preserve">adverse impact on patient care </t>
    </r>
  </si>
  <si>
    <t>Guidance and special considerations 1.2 &gt; 2.	Number of instances displayed for each dataset</t>
  </si>
  <si>
    <r>
      <rPr>
        <sz val="10"/>
        <color rgb="FF000000"/>
        <rFont val="Arial"/>
        <family val="2"/>
      </rPr>
      <t xml:space="preserve">Provide evidence that the </t>
    </r>
    <r>
      <rPr>
        <b/>
        <sz val="10"/>
        <color rgb="FF000000"/>
        <rFont val="Arial"/>
        <family val="2"/>
      </rPr>
      <t>number of instances</t>
    </r>
    <r>
      <rPr>
        <sz val="10"/>
        <color rgb="FF000000"/>
        <rFont val="Arial"/>
        <family val="2"/>
      </rPr>
      <t xml:space="preserve"> </t>
    </r>
    <r>
      <rPr>
        <b/>
        <sz val="10"/>
        <color rgb="FF000000"/>
        <rFont val="Arial"/>
        <family val="2"/>
      </rPr>
      <t>displayed</t>
    </r>
    <r>
      <rPr>
        <sz val="10"/>
        <color rgb="FF000000"/>
        <rFont val="Arial"/>
        <family val="2"/>
      </rPr>
      <t xml:space="preserve"> for the below mentioned</t>
    </r>
    <r>
      <rPr>
        <b/>
        <sz val="10"/>
        <color rgb="FF000000"/>
        <rFont val="Arial"/>
        <family val="2"/>
      </rPr>
      <t xml:space="preserve"> each dataset </t>
    </r>
    <r>
      <rPr>
        <sz val="10"/>
        <color rgb="FF000000"/>
        <rFont val="Arial"/>
        <family val="2"/>
      </rPr>
      <t xml:space="preserve">is </t>
    </r>
    <r>
      <rPr>
        <b/>
        <sz val="10"/>
        <color rgb="FF000000"/>
        <rFont val="Arial"/>
        <family val="2"/>
      </rPr>
      <t xml:space="preserve">correct in the SCR
</t>
    </r>
    <r>
      <rPr>
        <sz val="10"/>
        <color rgb="FF000000"/>
        <rFont val="Arial"/>
        <family val="2"/>
      </rPr>
      <t xml:space="preserve">1. SCR Additional Information Inclusion Data Set, 
2. Reason for Medication, 
3. significant medical history (past and present)
4. anticipatory care information (such as information about the management of long-term conditions) 
5. end of life care information (from the SCCI1580 national dataset)
6. immunisations
</t>
    </r>
    <r>
      <rPr>
        <b/>
        <sz val="10"/>
        <color rgb="FF000000"/>
        <rFont val="Arial"/>
        <family val="2"/>
      </rPr>
      <t xml:space="preserve">Test Hints and Notes for Supplier:
</t>
    </r>
    <r>
      <rPr>
        <i/>
        <sz val="10"/>
        <color rgb="FF000000"/>
        <rFont val="Arial"/>
        <family val="2"/>
      </rPr>
      <t>1. Supplier to provide the Approach document which would define a number of instances for each Dataset to test this Scenario</t>
    </r>
  </si>
  <si>
    <r>
      <rPr>
        <b/>
        <u/>
        <sz val="10"/>
        <color rgb="FF000000"/>
        <rFont val="Arial"/>
        <family val="2"/>
      </rPr>
      <t xml:space="preserve">Test Data
</t>
    </r>
    <r>
      <rPr>
        <b/>
        <sz val="10"/>
        <color rgb="FF000000"/>
        <rFont val="Arial"/>
        <family val="2"/>
      </rPr>
      <t xml:space="preserve">
</t>
    </r>
    <r>
      <rPr>
        <sz val="10"/>
        <color rgb="FF000000"/>
        <rFont val="Arial"/>
        <family val="2"/>
      </rPr>
      <t xml:space="preserve">
</t>
    </r>
    <r>
      <rPr>
        <b/>
        <sz val="10"/>
        <color rgb="FF000000"/>
        <rFont val="Arial"/>
        <family val="2"/>
      </rPr>
      <t>Step 1.</t>
    </r>
    <r>
      <rPr>
        <sz val="10"/>
        <color rgb="FF000000"/>
        <rFont val="Arial"/>
        <family val="2"/>
      </rPr>
      <t xml:space="preserve"> Single SNOMED Code belonging to the SCR Inclusion Dataset - If that one code is recorded in the Patient's GP Record for 5 times, then how many times does it appear in the SCR. For the Inclusion Dataset, if it is all instances to be displayed, then the code would be displayed on SCR for 5 times.
</t>
    </r>
    <r>
      <rPr>
        <b/>
        <sz val="10"/>
        <color rgb="FF000000"/>
        <rFont val="Arial"/>
        <family val="2"/>
      </rPr>
      <t>Step 2.</t>
    </r>
    <r>
      <rPr>
        <sz val="10"/>
        <color rgb="FF000000"/>
        <rFont val="Arial"/>
        <family val="2"/>
      </rPr>
      <t xml:space="preserve">  follow Step 1 to Test the number of instances for each Dataset and ensure it </t>
    </r>
    <r>
      <rPr>
        <b/>
        <sz val="10"/>
        <color rgb="FF000000"/>
        <rFont val="Arial"/>
        <family val="2"/>
      </rPr>
      <t>agrees to the approach documen</t>
    </r>
    <r>
      <rPr>
        <sz val="10"/>
        <color rgb="FF000000"/>
        <rFont val="Arial"/>
        <family val="2"/>
      </rPr>
      <t>t</t>
    </r>
  </si>
  <si>
    <t xml:space="preserve"> 2. Number of instances displayed for each dataset</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</si>
  <si>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non-core data items</t>
    </r>
    <r>
      <rPr>
        <sz val="10"/>
        <color rgb="FF000000"/>
        <rFont val="Arial"/>
        <family val="2"/>
      </rPr>
      <t xml:space="preserve"> which </t>
    </r>
    <r>
      <rPr>
        <b/>
        <sz val="10"/>
        <color rgb="FF000000"/>
        <rFont val="Arial"/>
        <family val="2"/>
      </rPr>
      <t xml:space="preserve">do not map to one of the 19 SCR additional information CRE Headers </t>
    </r>
    <r>
      <rPr>
        <sz val="10"/>
        <color rgb="FF000000"/>
        <rFont val="Arial"/>
        <family val="2"/>
      </rPr>
      <t>are</t>
    </r>
    <r>
      <rPr>
        <b/>
        <sz val="10"/>
        <color rgb="FF000000"/>
        <rFont val="Arial"/>
        <family val="2"/>
      </rPr>
      <t xml:space="preserve"> not displayed</t>
    </r>
    <r>
      <rPr>
        <sz val="10"/>
        <color rgb="FF000000"/>
        <rFont val="Arial"/>
        <family val="2"/>
      </rPr>
      <t xml:space="preserve"> under the CRE Type </t>
    </r>
    <r>
      <rPr>
        <b/>
        <sz val="10"/>
        <color rgb="FF000000"/>
        <rFont val="Arial"/>
        <family val="2"/>
      </rPr>
      <t>Clinical Observations and Findings [SNOMED Code: 163131000000108] heading</t>
    </r>
    <r>
      <rPr>
        <sz val="10"/>
        <color rgb="FF000000"/>
        <rFont val="Arial"/>
        <family val="2"/>
      </rPr>
      <t xml:space="preserve"> of the </t>
    </r>
    <r>
      <rPr>
        <b/>
        <sz val="10"/>
        <color rgb="FF000000"/>
        <rFont val="Arial"/>
        <family val="2"/>
      </rPr>
      <t xml:space="preserve">SCR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misleading information</t>
    </r>
    <r>
      <rPr>
        <sz val="10"/>
        <color rgb="FF000000"/>
        <rFont val="Arial"/>
        <family val="2"/>
      </rPr>
      <t xml:space="preserve"> which could potentially have an </t>
    </r>
    <r>
      <rPr>
        <b/>
        <sz val="10"/>
        <color rgb="FF000000"/>
        <rFont val="Arial"/>
        <family val="2"/>
      </rPr>
      <t xml:space="preserve">adverse impact on patient care </t>
    </r>
  </si>
  <si>
    <t>The system has not correctly implemented requirements for Care Record Element (CRE) Mapping table
[Guidance and special considerations 1.2 &gt; 3. Care Record Element (CRE) Mapping table]</t>
  </si>
  <si>
    <r>
      <rPr>
        <sz val="10"/>
        <color rgb="FF000000"/>
        <rFont val="Arial"/>
        <family val="2"/>
      </rPr>
      <t>Demonstrate that the</t>
    </r>
    <r>
      <rPr>
        <b/>
        <sz val="10"/>
        <color rgb="FF000000"/>
        <rFont val="Arial"/>
        <family val="2"/>
      </rPr>
      <t xml:space="preserve"> non-core data items </t>
    </r>
    <r>
      <rPr>
        <sz val="10"/>
        <color rgb="FF000000"/>
        <rFont val="Arial"/>
        <family val="2"/>
      </rPr>
      <t xml:space="preserve">which do </t>
    </r>
    <r>
      <rPr>
        <b/>
        <sz val="10"/>
        <color rgb="FF000000"/>
        <rFont val="Arial"/>
        <family val="2"/>
      </rPr>
      <t>not map to one of the 19 SCR additional information CRE</t>
    </r>
    <r>
      <rPr>
        <sz val="10"/>
        <color rgb="FF000000"/>
        <rFont val="Arial"/>
        <family val="2"/>
      </rPr>
      <t xml:space="preserve"> Headers are displayed under the CRE Type: </t>
    </r>
    <r>
      <rPr>
        <b/>
        <sz val="10"/>
        <color rgb="FF000000"/>
        <rFont val="Arial"/>
        <family val="2"/>
      </rPr>
      <t>Clinical Observations and Findings</t>
    </r>
    <r>
      <rPr>
        <sz val="10"/>
        <color rgb="FF000000"/>
        <rFont val="Arial"/>
        <family val="2"/>
      </rPr>
      <t xml:space="preserve"> [SNOMED Code: 163131000000108] </t>
    </r>
    <r>
      <rPr>
        <b/>
        <sz val="10"/>
        <color rgb="FF000000"/>
        <rFont val="Arial"/>
        <family val="2"/>
      </rPr>
      <t>heading</t>
    </r>
    <r>
      <rPr>
        <sz val="10"/>
        <color rgb="FF000000"/>
        <rFont val="Arial"/>
        <family val="2"/>
      </rPr>
      <t xml:space="preserve"> of the</t>
    </r>
    <r>
      <rPr>
        <b/>
        <sz val="10"/>
        <color rgb="FF000000"/>
        <rFont val="Arial"/>
        <family val="2"/>
      </rPr>
      <t xml:space="preserve"> SCR
</t>
    </r>
    <r>
      <rPr>
        <sz val="10"/>
        <color rgb="FF000000"/>
        <rFont val="Arial"/>
        <family val="2"/>
      </rPr>
      <t xml:space="preserve">
</t>
    </r>
    <r>
      <rPr>
        <b/>
        <u/>
        <sz val="10"/>
        <color rgb="FF000000"/>
        <rFont val="Arial"/>
        <family val="2"/>
      </rPr>
      <t xml:space="preserve">CRE Assignments means:
</t>
    </r>
    <r>
      <rPr>
        <b/>
        <sz val="10"/>
        <color rgb="FF000000"/>
        <rFont val="Arial"/>
        <family val="2"/>
      </rPr>
      <t xml:space="preserve">
</t>
    </r>
    <r>
      <rPr>
        <sz val="10"/>
        <color rgb="FF000000"/>
        <rFont val="Arial"/>
        <family val="2"/>
      </rPr>
      <t xml:space="preserve">1. </t>
    </r>
    <r>
      <rPr>
        <b/>
        <sz val="10"/>
        <color rgb="FF000000"/>
        <rFont val="Arial"/>
        <family val="2"/>
      </rPr>
      <t>CRE Mapping table</t>
    </r>
    <r>
      <rPr>
        <sz val="10"/>
        <color rgb="FF000000"/>
        <rFont val="Arial"/>
        <family val="2"/>
      </rPr>
      <t xml:space="preserve"> will be used only for</t>
    </r>
    <r>
      <rPr>
        <b/>
        <sz val="10"/>
        <color rgb="FF000000"/>
        <rFont val="Arial"/>
        <family val="2"/>
      </rPr>
      <t xml:space="preserve"> non-core data items</t>
    </r>
    <r>
      <rPr>
        <sz val="10"/>
        <color rgb="FF000000"/>
        <rFont val="Arial"/>
        <family val="2"/>
      </rPr>
      <t xml:space="preserve"> that meet the</t>
    </r>
    <r>
      <rPr>
        <b/>
        <sz val="10"/>
        <color rgb="FF000000"/>
        <rFont val="Arial"/>
        <family val="2"/>
      </rPr>
      <t xml:space="preserve"> inclusion criteria</t>
    </r>
    <r>
      <rPr>
        <sz val="10"/>
        <color rgb="FF000000"/>
        <rFont val="Arial"/>
        <family val="2"/>
      </rPr>
      <t xml:space="preserve"> in SCR
2. There are</t>
    </r>
    <r>
      <rPr>
        <b/>
        <sz val="10"/>
        <color rgb="FF000000"/>
        <rFont val="Arial"/>
        <family val="2"/>
      </rPr>
      <t xml:space="preserve"> 19(non-core part of SCR)</t>
    </r>
    <r>
      <rPr>
        <sz val="10"/>
        <color rgb="FF000000"/>
        <rFont val="Arial"/>
        <family val="2"/>
      </rPr>
      <t xml:space="preserve"> Headings which can be displayed in </t>
    </r>
    <r>
      <rPr>
        <b/>
        <sz val="10"/>
        <color rgb="FF000000"/>
        <rFont val="Arial"/>
        <family val="2"/>
      </rPr>
      <t xml:space="preserve">SCR
</t>
    </r>
    <r>
      <rPr>
        <sz val="10"/>
        <color rgb="FF000000"/>
        <rFont val="Arial"/>
        <family val="2"/>
      </rPr>
      <t>3. There are</t>
    </r>
    <r>
      <rPr>
        <b/>
        <sz val="10"/>
        <color rgb="FF000000"/>
        <rFont val="Arial"/>
        <family val="2"/>
      </rPr>
      <t xml:space="preserve"> 23 CRE Types</t>
    </r>
    <r>
      <rPr>
        <sz val="10"/>
        <color rgb="FF000000"/>
        <rFont val="Arial"/>
        <family val="2"/>
      </rPr>
      <t xml:space="preserve"> in existence. but In SCR only a maximum of </t>
    </r>
    <r>
      <rPr>
        <b/>
        <sz val="10"/>
        <color rgb="FF000000"/>
        <rFont val="Arial"/>
        <family val="2"/>
      </rPr>
      <t>19</t>
    </r>
    <r>
      <rPr>
        <sz val="10"/>
        <color rgb="FF000000"/>
        <rFont val="Arial"/>
        <family val="2"/>
      </rPr>
      <t xml:space="preserve"> will appear i</t>
    </r>
    <r>
      <rPr>
        <b/>
        <sz val="10"/>
        <color rgb="FF000000"/>
        <rFont val="Arial"/>
        <family val="2"/>
      </rPr>
      <t>n SCR Additional Information.</t>
    </r>
    <r>
      <rPr>
        <sz val="10"/>
        <color rgb="FF000000"/>
        <rFont val="Arial"/>
        <family val="2"/>
      </rPr>
      <t xml:space="preserve"> Some 'CRE Types'(called '</t>
    </r>
    <r>
      <rPr>
        <b/>
        <sz val="10"/>
        <color rgb="FF000000"/>
        <rFont val="Arial"/>
        <family val="2"/>
      </rPr>
      <t>Types'</t>
    </r>
    <r>
      <rPr>
        <sz val="10"/>
        <color rgb="FF000000"/>
        <rFont val="Arial"/>
        <family val="2"/>
      </rPr>
      <t xml:space="preserve"> in </t>
    </r>
    <r>
      <rPr>
        <b/>
        <sz val="10"/>
        <color rgb="FF000000"/>
        <rFont val="Arial"/>
        <family val="2"/>
      </rPr>
      <t>Table</t>
    </r>
    <r>
      <rPr>
        <sz val="10"/>
        <color rgb="FF000000"/>
        <rFont val="Arial"/>
        <family val="2"/>
      </rPr>
      <t xml:space="preserve"> but called '</t>
    </r>
    <r>
      <rPr>
        <b/>
        <sz val="10"/>
        <color rgb="FF000000"/>
        <rFont val="Arial"/>
        <family val="2"/>
      </rPr>
      <t xml:space="preserve">CRE Headings' </t>
    </r>
    <r>
      <rPr>
        <sz val="10"/>
        <color rgb="FF000000"/>
        <rFont val="Arial"/>
        <family val="2"/>
      </rPr>
      <t>in</t>
    </r>
    <r>
      <rPr>
        <b/>
        <sz val="10"/>
        <color rgb="FF000000"/>
        <rFont val="Arial"/>
        <family val="2"/>
      </rPr>
      <t xml:space="preserve"> SCR</t>
    </r>
    <r>
      <rPr>
        <sz val="10"/>
        <color rgb="FF000000"/>
        <rFont val="Arial"/>
        <family val="2"/>
      </rPr>
      <t xml:space="preserve">) are not used in </t>
    </r>
    <r>
      <rPr>
        <b/>
        <sz val="10"/>
        <color rgb="FF000000"/>
        <rFont val="Arial"/>
        <family val="2"/>
      </rPr>
      <t>SCR Additional Information</t>
    </r>
    <r>
      <rPr>
        <sz val="10"/>
        <color rgb="FF000000"/>
        <rFont val="Arial"/>
        <family val="2"/>
      </rPr>
      <t xml:space="preserve">.
4. If a </t>
    </r>
    <r>
      <rPr>
        <b/>
        <sz val="10"/>
        <color rgb="FF000000"/>
        <rFont val="Arial"/>
        <family val="2"/>
      </rPr>
      <t>SNOMED</t>
    </r>
    <r>
      <rPr>
        <sz val="10"/>
        <color rgb="FF000000"/>
        <rFont val="Arial"/>
        <family val="2"/>
      </rPr>
      <t xml:space="preserve"> code matches a </t>
    </r>
    <r>
      <rPr>
        <b/>
        <sz val="10"/>
        <color rgb="FF000000"/>
        <rFont val="Arial"/>
        <family val="2"/>
      </rPr>
      <t>CRE Type</t>
    </r>
    <r>
      <rPr>
        <sz val="10"/>
        <color rgb="FF000000"/>
        <rFont val="Arial"/>
        <family val="2"/>
      </rPr>
      <t>, that is</t>
    </r>
    <r>
      <rPr>
        <b/>
        <sz val="10"/>
        <color rgb="FF000000"/>
        <rFont val="Arial"/>
        <family val="2"/>
      </rPr>
      <t xml:space="preserve"> not part of SCR Additional Information</t>
    </r>
    <r>
      <rPr>
        <sz val="10"/>
        <color rgb="FF000000"/>
        <rFont val="Arial"/>
        <family val="2"/>
      </rPr>
      <t xml:space="preserve">, then it must be </t>
    </r>
    <r>
      <rPr>
        <b/>
        <sz val="10"/>
        <color rgb="FF000000"/>
        <rFont val="Arial"/>
        <family val="2"/>
      </rPr>
      <t>displayed</t>
    </r>
    <r>
      <rPr>
        <sz val="10"/>
        <color rgb="FF000000"/>
        <rFont val="Arial"/>
        <family val="2"/>
      </rPr>
      <t xml:space="preserve"> within </t>
    </r>
    <r>
      <rPr>
        <b/>
        <sz val="10"/>
        <color rgb="FF000000"/>
        <rFont val="Arial"/>
        <family val="2"/>
      </rPr>
      <t>Clinical Observations and Findings</t>
    </r>
    <r>
      <rPr>
        <sz val="10"/>
        <color rgb="FF000000"/>
        <rFont val="Arial"/>
        <family val="2"/>
      </rPr>
      <t xml:space="preserve"> in the</t>
    </r>
    <r>
      <rPr>
        <b/>
        <sz val="10"/>
        <color rgb="FF000000"/>
        <rFont val="Arial"/>
        <family val="2"/>
      </rPr>
      <t xml:space="preserve"> SCR
</t>
    </r>
    <r>
      <rPr>
        <b/>
        <u/>
        <sz val="10"/>
        <color rgb="FF000000"/>
        <rFont val="Arial"/>
        <family val="2"/>
      </rPr>
      <t xml:space="preserve">Note:
19(non-core part of SCR) are
</t>
    </r>
    <r>
      <rPr>
        <b/>
        <sz val="10"/>
        <color rgb="FF000000"/>
        <rFont val="Arial"/>
        <family val="2"/>
      </rPr>
      <t xml:space="preserve">
01. Risks to Patients
02. Administrative Procedures
03. Risks to Care Professional or Third Party
04. Provision of Advice and Information to Patients and Carers
05. Diagnoses
06. Personal Preferences
07. Problems and Issues
08. Services, Care Professional and Carers
09. Clinical Observations and Findings
10. Care Professional Documentation
11. Treatments
12. Patient/Carer Correspondence
13. Investigations
14. Third Party Correspondence
15. Investigation Results
16. Social and Personal Circumstances
17. Family History
18. Lifestyle
19. Care Events</t>
    </r>
  </si>
  <si>
    <t>Test data:
1. User with access to update SCR.
2. SCR with non-core data items which do not map to one of the 19 SCR additional information CRE Headers
3. User to enter manually the right Clinical code into the NME System
4.  The  Users, Uses  the NME Functionality to Manually promoted the code into the SCR
Example Items:(Taken from Procedures - care record element (record artifact))
1. 265094007 | Exostectomy: [hallux] or [first metatarsal] (procedure)
2. 773126007 | Application of topical antifungal agent to skin (procedure) 
3. 874932008 | Carvedilol not indicated (situation)
4. 874933003 | Nebivolol not indicated (situation)</t>
  </si>
  <si>
    <t>SCR team: 01-Feb-2023: Explore in the CRE Mapping if there are any codes that don’t have  any CRE Map
SA: 01-Feb-2023: all the codes have mapping.</t>
  </si>
  <si>
    <r>
      <rPr>
        <sz val="10"/>
        <color rgb="FF000000"/>
        <rFont val="Arial"/>
        <family val="2"/>
      </rPr>
      <t xml:space="preserve">With regards to the </t>
    </r>
    <r>
      <rPr>
        <b/>
        <sz val="10"/>
        <color rgb="FF000000"/>
        <rFont val="Arial"/>
        <family val="2"/>
      </rPr>
      <t>Resuscitation Status Code Set</t>
    </r>
    <r>
      <rPr>
        <sz val="10"/>
        <color rgb="FF000000"/>
        <rFont val="Arial"/>
        <family val="2"/>
      </rPr>
      <t xml:space="preserve">, there is a </t>
    </r>
    <r>
      <rPr>
        <b/>
        <sz val="10"/>
        <color rgb="FF000000"/>
        <rFont val="Arial"/>
        <family val="2"/>
      </rPr>
      <t>risk</t>
    </r>
    <r>
      <rPr>
        <sz val="10"/>
        <color rgb="FF000000"/>
        <rFont val="Arial"/>
        <family val="2"/>
      </rPr>
      <t xml:space="preserve"> that the </t>
    </r>
    <r>
      <rPr>
        <b/>
        <sz val="10"/>
        <color rgb="FF000000"/>
        <rFont val="Arial"/>
        <family val="2"/>
      </rPr>
      <t>past instances</t>
    </r>
    <r>
      <rPr>
        <i/>
        <sz val="10"/>
        <color rgb="FF000000"/>
        <rFont val="Arial"/>
        <family val="2"/>
      </rPr>
      <t xml:space="preserve"> (Occurrences) of</t>
    </r>
    <r>
      <rPr>
        <b/>
        <i/>
        <sz val="10"/>
        <color rgb="FF000000"/>
        <rFont val="Arial"/>
        <family val="2"/>
      </rPr>
      <t xml:space="preserve"> codes from the Code Set</t>
    </r>
    <r>
      <rPr>
        <b/>
        <sz val="10"/>
        <color rgb="FF000000"/>
        <rFont val="Arial"/>
        <family val="2"/>
      </rPr>
      <t xml:space="preserve"> </t>
    </r>
    <r>
      <rPr>
        <sz val="10"/>
        <color rgb="FF000000"/>
        <rFont val="Arial"/>
        <family val="2"/>
      </rPr>
      <t xml:space="preserve">other than the </t>
    </r>
    <r>
      <rPr>
        <b/>
        <sz val="10"/>
        <color rgb="FF000000"/>
        <rFont val="Arial"/>
        <family val="2"/>
      </rPr>
      <t xml:space="preserve">most recently recorded instance </t>
    </r>
    <r>
      <rPr>
        <i/>
        <sz val="10"/>
        <color rgb="FF000000"/>
        <rFont val="Arial"/>
        <family val="2"/>
      </rPr>
      <t>(Occurrence)</t>
    </r>
    <r>
      <rPr>
        <sz val="10"/>
        <color rgb="FF000000"/>
        <rFont val="Arial"/>
        <family val="2"/>
      </rPr>
      <t xml:space="preserve"> is</t>
    </r>
    <r>
      <rPr>
        <b/>
        <sz val="10"/>
        <color rgb="FF000000"/>
        <rFont val="Arial"/>
        <family val="2"/>
      </rPr>
      <t xml:space="preserve"> displayed in the SCR
</t>
    </r>
    <r>
      <rPr>
        <sz val="10"/>
        <color rgb="FF000000"/>
        <rFont val="Arial"/>
        <family val="2"/>
      </rPr>
      <t xml:space="preserve">
</t>
    </r>
    <r>
      <rPr>
        <b/>
        <sz val="10"/>
        <color rgb="FF000000"/>
        <rFont val="Arial"/>
        <family val="2"/>
      </rPr>
      <t xml:space="preserve">Resuscitation Status Code Set:
</t>
    </r>
    <r>
      <rPr>
        <sz val="10"/>
        <color rgb="FF000000"/>
        <rFont val="Arial"/>
        <family val="2"/>
      </rPr>
      <t xml:space="preserve">1. For resuscitation
2. For cardiopulmonary resuscitation
3. Not for resuscitation
4. Do not resuscitate status with supporting documentation
5. Not for cardiopulmonary resuscitation
The </t>
    </r>
    <r>
      <rPr>
        <b/>
        <sz val="10"/>
        <color rgb="FF000000"/>
        <rFont val="Arial"/>
        <family val="2"/>
      </rPr>
      <t>impact</t>
    </r>
    <r>
      <rPr>
        <sz val="10"/>
        <color rgb="FF000000"/>
        <rFont val="Arial"/>
        <family val="2"/>
      </rPr>
      <t xml:space="preserve"> is that the</t>
    </r>
    <r>
      <rPr>
        <b/>
        <sz val="10"/>
        <color rgb="FF000000"/>
        <rFont val="Arial"/>
        <family val="2"/>
      </rPr>
      <t xml:space="preserve"> misleading information</t>
    </r>
    <r>
      <rPr>
        <sz val="10"/>
        <color rgb="FF000000"/>
        <rFont val="Arial"/>
        <family val="2"/>
      </rPr>
      <t xml:space="preserve"> which could potentially have an </t>
    </r>
    <r>
      <rPr>
        <b/>
        <sz val="10"/>
        <color rgb="FF000000"/>
        <rFont val="Arial"/>
        <family val="2"/>
      </rPr>
      <t xml:space="preserve">adverse impact on patient care </t>
    </r>
  </si>
  <si>
    <t>The system has not correctly implemented requirements for Resuscitation Status
[Guidance and special considerations 1.2 &gt; 4.	Resuscitation Status]</t>
  </si>
  <si>
    <r>
      <rPr>
        <b/>
        <sz val="10"/>
        <color rgb="FF000000"/>
        <rFont val="Arial"/>
        <family val="2"/>
      </rPr>
      <t xml:space="preserve">Demonstrate that with regards to the Resuscitation Status Code Set,  only the most recently recorded instance (Occurrence) is displayed in the SCR
</t>
    </r>
    <r>
      <rPr>
        <sz val="10"/>
        <color rgb="FF000000"/>
        <rFont val="Arial"/>
        <family val="2"/>
      </rPr>
      <t xml:space="preserve">
</t>
    </r>
    <r>
      <rPr>
        <b/>
        <sz val="10"/>
        <color rgb="FF000000"/>
        <rFont val="Arial"/>
        <family val="2"/>
      </rPr>
      <t xml:space="preserve">Resuscitation Status Code Set:
</t>
    </r>
    <r>
      <rPr>
        <sz val="10"/>
        <color rgb="FF000000"/>
        <rFont val="Arial"/>
        <family val="2"/>
      </rPr>
      <t>1. For resuscitation
2. For cardiopulmonary resuscitation
3. Not for resuscitation
4. Do not resuscitate status with supporting documentation
5. Not for cardiopulmonary resuscitation</t>
    </r>
  </si>
  <si>
    <r>
      <rPr>
        <b/>
        <u/>
        <sz val="10"/>
        <color rgb="FF000000"/>
        <rFont val="Arial"/>
        <family val="2"/>
      </rPr>
      <t xml:space="preserve">Test data:
</t>
    </r>
    <r>
      <rPr>
        <b/>
        <sz val="10"/>
        <color rgb="FF000000"/>
        <rFont val="Arial"/>
        <family val="2"/>
      </rPr>
      <t>a, b)
1.</t>
    </r>
    <r>
      <rPr>
        <sz val="10"/>
        <color rgb="FF000000"/>
        <rFont val="Arial"/>
        <family val="2"/>
      </rPr>
      <t xml:space="preserve"> User with appropriate permissions
</t>
    </r>
    <r>
      <rPr>
        <b/>
        <sz val="10"/>
        <color rgb="FF000000"/>
        <rFont val="Arial"/>
        <family val="2"/>
      </rPr>
      <t>2.</t>
    </r>
    <r>
      <rPr>
        <sz val="10"/>
        <color rgb="FF000000"/>
        <rFont val="Arial"/>
        <family val="2"/>
      </rPr>
      <t xml:space="preserve"> SCR containing past histories of the following resuscitation status entered on different dates
1. For resuscitation
2. For cardiopulmonary resuscitation
3. Not for resuscitation
4. Do not resuscitate status with supporting documentation
5. Not for cardiopulmonary resuscitation
</t>
    </r>
    <r>
      <rPr>
        <b/>
        <sz val="10"/>
        <color rgb="FF000000"/>
        <rFont val="Arial"/>
        <family val="2"/>
      </rPr>
      <t xml:space="preserve">3. </t>
    </r>
    <r>
      <rPr>
        <sz val="10"/>
        <color rgb="FF000000"/>
        <rFont val="Arial"/>
        <family val="2"/>
      </rPr>
      <t xml:space="preserve">Different combinations of Test data:
</t>
    </r>
    <r>
      <rPr>
        <b/>
        <sz val="10"/>
        <color rgb="FF000000"/>
        <rFont val="Arial"/>
        <family val="2"/>
      </rPr>
      <t xml:space="preserve">Combination 1:
</t>
    </r>
    <r>
      <rPr>
        <sz val="10"/>
        <color rgb="FF000000"/>
        <rFont val="Arial"/>
        <family val="2"/>
      </rPr>
      <t xml:space="preserve">
01-Jan-2023 Do not Resuscitation
10-Jun-2022 Not for Cardiopulmonary Resuscitation
02-Feb-2021 For Cardiopulmonary Resuscitation
01-Mar-2015 For Resuscitation
</t>
    </r>
    <r>
      <rPr>
        <b/>
        <sz val="10"/>
        <color rgb="FF000000"/>
        <rFont val="Arial"/>
        <family val="2"/>
      </rPr>
      <t xml:space="preserve">Combination 2:
</t>
    </r>
    <r>
      <rPr>
        <sz val="10"/>
        <color rgb="FF000000"/>
        <rFont val="Arial"/>
        <family val="2"/>
      </rPr>
      <t xml:space="preserve">
01-Feb-2022 For Resuscitation
10-Mar-2021 For Cardiopulmonary Resuscitation
02-Dec-2015 Not for Cardiopulmonary Resuscitation
01-Jun-2012 Do not Resuscitation
</t>
    </r>
    <r>
      <rPr>
        <b/>
        <sz val="10"/>
        <color rgb="FF000000"/>
        <rFont val="Arial"/>
        <family val="2"/>
      </rPr>
      <t xml:space="preserve">Combination 3:
</t>
    </r>
    <r>
      <rPr>
        <sz val="10"/>
        <color rgb="FF000000"/>
        <rFont val="Arial"/>
        <family val="2"/>
      </rPr>
      <t xml:space="preserve">
01-Dec-2022 Not for Cardiopulmonary Resuscitation
10-Apr-2020 For Cardiopulmonary Resuscitation
02-May-2010 For Resuscitation
</t>
    </r>
    <r>
      <rPr>
        <b/>
        <sz val="10"/>
        <color rgb="FF000000"/>
        <rFont val="Arial"/>
        <family val="2"/>
      </rPr>
      <t xml:space="preserve">Combination 4:
</t>
    </r>
    <r>
      <rPr>
        <sz val="10"/>
        <color rgb="FF000000"/>
        <rFont val="Arial"/>
        <family val="2"/>
      </rPr>
      <t>10-Nov-2021 Not for Cardiopulmonary Resuscitation
01-Mar-2017 Do not Resuscitation
01-Dec-2015 For Resuscitation</t>
    </r>
  </si>
  <si>
    <t>4.	Resuscitation Status</t>
  </si>
  <si>
    <r>
      <rPr>
        <sz val="10"/>
        <color rgb="FF000000"/>
        <rFont val="Arial"/>
        <family val="2"/>
      </rPr>
      <t>There is a</t>
    </r>
    <r>
      <rPr>
        <b/>
        <sz val="10"/>
        <color rgb="FF000000"/>
        <rFont val="Arial"/>
        <family val="2"/>
      </rPr>
      <t xml:space="preserve"> risk</t>
    </r>
    <r>
      <rPr>
        <sz val="10"/>
        <color rgb="FF000000"/>
        <rFont val="Arial"/>
        <family val="2"/>
      </rPr>
      <t xml:space="preserve"> that the</t>
    </r>
    <r>
      <rPr>
        <b/>
        <sz val="10"/>
        <color rgb="FF000000"/>
        <rFont val="Arial"/>
        <family val="2"/>
      </rPr>
      <t xml:space="preserve"> SCR may not display </t>
    </r>
    <r>
      <rPr>
        <sz val="10"/>
        <color rgb="FF000000"/>
        <rFont val="Arial"/>
        <family val="2"/>
      </rPr>
      <t>the</t>
    </r>
    <r>
      <rPr>
        <b/>
        <sz val="10"/>
        <color rgb="FF000000"/>
        <rFont val="Arial"/>
        <family val="2"/>
      </rPr>
      <t xml:space="preserve"> 'correct': free-text, qualifier information &amp; problem items </t>
    </r>
    <r>
      <rPr>
        <sz val="10"/>
        <color rgb="FF000000"/>
        <rFont val="Arial"/>
        <family val="2"/>
      </rPr>
      <t xml:space="preserve">in the </t>
    </r>
    <r>
      <rPr>
        <b/>
        <sz val="10"/>
        <color rgb="FF000000"/>
        <rFont val="Arial"/>
        <family val="2"/>
      </rPr>
      <t xml:space="preserve">additional information section </t>
    </r>
    <r>
      <rPr>
        <sz val="10"/>
        <color rgb="FF000000"/>
        <rFont val="Arial"/>
        <family val="2"/>
      </rPr>
      <t>for</t>
    </r>
    <r>
      <rPr>
        <b/>
        <sz val="10"/>
        <color rgb="FF000000"/>
        <rFont val="Arial"/>
        <family val="2"/>
      </rPr>
      <t xml:space="preserve"> the all data items
</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misleading/ missing/ unnecessary information</t>
    </r>
    <r>
      <rPr>
        <sz val="10"/>
        <color rgb="FF000000"/>
        <rFont val="Arial"/>
        <family val="2"/>
      </rPr>
      <t xml:space="preserve"> which could potentially have an </t>
    </r>
    <r>
      <rPr>
        <b/>
        <sz val="10"/>
        <color rgb="FF000000"/>
        <rFont val="Arial"/>
        <family val="2"/>
      </rPr>
      <t xml:space="preserve">adverse impact on patient care </t>
    </r>
  </si>
  <si>
    <t>The system has not correctly implemented requirements for Free Text
[Guidance and special considerations 1.2 &gt; 5. Free text]</t>
  </si>
  <si>
    <r>
      <rPr>
        <b/>
        <sz val="10"/>
        <color rgb="FF000000"/>
        <rFont val="Arial"/>
        <family val="2"/>
      </rPr>
      <t>a)</t>
    </r>
    <r>
      <rPr>
        <sz val="10"/>
        <color rgb="FF000000"/>
        <rFont val="Arial"/>
        <family val="2"/>
      </rPr>
      <t xml:space="preserve"> Demonstrate that the</t>
    </r>
    <r>
      <rPr>
        <b/>
        <sz val="10"/>
        <color rgb="FF000000"/>
        <rFont val="Arial"/>
        <family val="2"/>
      </rPr>
      <t xml:space="preserve"> SCR displays </t>
    </r>
    <r>
      <rPr>
        <sz val="10"/>
        <color rgb="FF000000"/>
        <rFont val="Arial"/>
        <family val="2"/>
      </rPr>
      <t>the '</t>
    </r>
    <r>
      <rPr>
        <b/>
        <sz val="10"/>
        <color rgb="FF000000"/>
        <rFont val="Arial"/>
        <family val="2"/>
      </rPr>
      <t>correct': free-text</t>
    </r>
    <r>
      <rPr>
        <sz val="10"/>
        <color rgb="FF000000"/>
        <rFont val="Arial"/>
        <family val="2"/>
      </rPr>
      <t xml:space="preserve"> in the</t>
    </r>
    <r>
      <rPr>
        <b/>
        <sz val="10"/>
        <color rgb="FF000000"/>
        <rFont val="Arial"/>
        <family val="2"/>
      </rPr>
      <t xml:space="preserve"> additional information section</t>
    </r>
    <r>
      <rPr>
        <sz val="10"/>
        <color rgb="FF000000"/>
        <rFont val="Arial"/>
        <family val="2"/>
      </rPr>
      <t xml:space="preserve"> for </t>
    </r>
    <r>
      <rPr>
        <b/>
        <sz val="10"/>
        <color rgb="FF000000"/>
        <rFont val="Arial"/>
        <family val="2"/>
      </rPr>
      <t>all data items
b)</t>
    </r>
    <r>
      <rPr>
        <sz val="10"/>
        <color rgb="FF000000"/>
        <rFont val="Arial"/>
        <family val="2"/>
      </rPr>
      <t xml:space="preserve"> Provide evidence that the </t>
    </r>
    <r>
      <rPr>
        <b/>
        <sz val="10"/>
        <color rgb="FF000000"/>
        <rFont val="Arial"/>
        <family val="2"/>
      </rPr>
      <t>SCR displays</t>
    </r>
    <r>
      <rPr>
        <sz val="10"/>
        <color rgb="FF000000"/>
        <rFont val="Arial"/>
        <family val="2"/>
      </rPr>
      <t xml:space="preserve"> the</t>
    </r>
    <r>
      <rPr>
        <b/>
        <sz val="10"/>
        <color rgb="FF000000"/>
        <rFont val="Arial"/>
        <family val="2"/>
      </rPr>
      <t xml:space="preserve"> 'correct': free-text </t>
    </r>
    <r>
      <rPr>
        <sz val="10"/>
        <color rgb="FF000000"/>
        <rFont val="Arial"/>
        <family val="2"/>
      </rPr>
      <t xml:space="preserve">with its </t>
    </r>
    <r>
      <rPr>
        <b/>
        <sz val="10"/>
        <color rgb="FF000000"/>
        <rFont val="Arial"/>
        <family val="2"/>
      </rPr>
      <t>qualifier information</t>
    </r>
    <r>
      <rPr>
        <sz val="10"/>
        <color rgb="FF000000"/>
        <rFont val="Arial"/>
        <family val="2"/>
      </rPr>
      <t xml:space="preserve"> in the </t>
    </r>
    <r>
      <rPr>
        <b/>
        <sz val="10"/>
        <color rgb="FF000000"/>
        <rFont val="Arial"/>
        <family val="2"/>
      </rPr>
      <t>additional information section</t>
    </r>
    <r>
      <rPr>
        <sz val="10"/>
        <color rgb="FF000000"/>
        <rFont val="Arial"/>
        <family val="2"/>
      </rPr>
      <t xml:space="preserve"> for </t>
    </r>
    <r>
      <rPr>
        <b/>
        <sz val="10"/>
        <color rgb="FF000000"/>
        <rFont val="Arial"/>
        <family val="2"/>
      </rPr>
      <t xml:space="preserve">all data items
c) </t>
    </r>
    <r>
      <rPr>
        <sz val="10"/>
        <color rgb="FF000000"/>
        <rFont val="Arial"/>
        <family val="2"/>
      </rPr>
      <t xml:space="preserve">Provide evidence that the </t>
    </r>
    <r>
      <rPr>
        <b/>
        <sz val="10"/>
        <color rgb="FF000000"/>
        <rFont val="Arial"/>
        <family val="2"/>
      </rPr>
      <t xml:space="preserve">SCR displays </t>
    </r>
    <r>
      <rPr>
        <sz val="10"/>
        <color rgb="FF000000"/>
        <rFont val="Arial"/>
        <family val="2"/>
      </rPr>
      <t>the '</t>
    </r>
    <r>
      <rPr>
        <b/>
        <sz val="10"/>
        <color rgb="FF000000"/>
        <rFont val="Arial"/>
        <family val="2"/>
      </rPr>
      <t>correct': free-text</t>
    </r>
    <r>
      <rPr>
        <sz val="10"/>
        <color rgb="FF000000"/>
        <rFont val="Arial"/>
        <family val="2"/>
      </rPr>
      <t xml:space="preserve"> with it's</t>
    </r>
    <r>
      <rPr>
        <b/>
        <sz val="10"/>
        <color rgb="FF000000"/>
        <rFont val="Arial"/>
        <family val="2"/>
      </rPr>
      <t xml:space="preserve"> problem items</t>
    </r>
    <r>
      <rPr>
        <sz val="10"/>
        <color rgb="FF000000"/>
        <rFont val="Arial"/>
        <family val="2"/>
      </rPr>
      <t xml:space="preserve"> in the </t>
    </r>
    <r>
      <rPr>
        <b/>
        <sz val="10"/>
        <color rgb="FF000000"/>
        <rFont val="Arial"/>
        <family val="2"/>
      </rPr>
      <t>additional information section</t>
    </r>
    <r>
      <rPr>
        <sz val="10"/>
        <color rgb="FF000000"/>
        <rFont val="Arial"/>
        <family val="2"/>
      </rPr>
      <t xml:space="preserve"> for </t>
    </r>
    <r>
      <rPr>
        <b/>
        <sz val="10"/>
        <color rgb="FF000000"/>
        <rFont val="Arial"/>
        <family val="2"/>
      </rPr>
      <t xml:space="preserve">all data items
Test Hints and Notes for Supplier:
</t>
    </r>
    <r>
      <rPr>
        <sz val="10"/>
        <color rgb="FF000000"/>
        <rFont val="Arial"/>
        <family val="2"/>
      </rPr>
      <t xml:space="preserve">1. </t>
    </r>
    <r>
      <rPr>
        <b/>
        <sz val="10"/>
        <color rgb="FF000000"/>
        <rFont val="Arial"/>
        <family val="2"/>
      </rPr>
      <t>Free-text, qualifier Information, and Problem items for different datasets</t>
    </r>
    <r>
      <rPr>
        <sz val="10"/>
        <color rgb="FF000000"/>
        <rFont val="Arial"/>
        <family val="2"/>
      </rPr>
      <t xml:space="preserve"> should be detailed in the </t>
    </r>
    <r>
      <rPr>
        <b/>
        <sz val="10"/>
        <color rgb="FF000000"/>
        <rFont val="Arial"/>
        <family val="2"/>
      </rPr>
      <t xml:space="preserve">Approach Document </t>
    </r>
    <r>
      <rPr>
        <sz val="10"/>
        <color rgb="FF000000"/>
        <rFont val="Arial"/>
        <family val="2"/>
      </rPr>
      <t>provided by Supplier</t>
    </r>
    <r>
      <rPr>
        <i/>
        <sz val="10"/>
        <color rgb="FF000000"/>
        <rFont val="Arial"/>
        <family val="2"/>
      </rPr>
      <t xml:space="preserve"> (Discussion with SCR team required to agree on which free text and qualifier information associated with codes will be included.)</t>
    </r>
  </si>
  <si>
    <r>
      <rPr>
        <b/>
        <u/>
        <sz val="10"/>
        <color rgb="FF000000"/>
        <rFont val="Arial"/>
        <family val="2"/>
      </rPr>
      <t xml:space="preserve">Test data:
</t>
    </r>
    <r>
      <rPr>
        <b/>
        <sz val="10"/>
        <color rgb="FF000000"/>
        <rFont val="Arial"/>
        <family val="2"/>
      </rPr>
      <t>a, b, c -</t>
    </r>
    <r>
      <rPr>
        <sz val="10"/>
        <color rgb="FF000000"/>
        <rFont val="Arial"/>
        <family val="2"/>
      </rPr>
      <t>TBA</t>
    </r>
  </si>
  <si>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 xml:space="preserve">SCR Inclusion Items and other items for inclusion in SCR </t>
    </r>
    <r>
      <rPr>
        <sz val="10"/>
        <color rgb="FF000000"/>
        <rFont val="Arial"/>
        <family val="2"/>
      </rPr>
      <t xml:space="preserve">are </t>
    </r>
    <r>
      <rPr>
        <b/>
        <sz val="10"/>
        <color rgb="FF000000"/>
        <rFont val="Arial"/>
        <family val="2"/>
      </rPr>
      <t>displayed</t>
    </r>
    <r>
      <rPr>
        <sz val="10"/>
        <color rgb="FF000000"/>
        <rFont val="Arial"/>
        <family val="2"/>
      </rPr>
      <t xml:space="preserve"> in </t>
    </r>
    <r>
      <rPr>
        <b/>
        <sz val="10"/>
        <color rgb="FF000000"/>
        <rFont val="Arial"/>
        <family val="2"/>
      </rPr>
      <t>SCR</t>
    </r>
    <r>
      <rPr>
        <sz val="10"/>
        <color rgb="FF000000"/>
        <rFont val="Arial"/>
        <family val="2"/>
      </rPr>
      <t xml:space="preserve"> when it is </t>
    </r>
    <r>
      <rPr>
        <b/>
        <sz val="10"/>
        <color rgb="FF000000"/>
        <rFont val="Arial"/>
        <family val="2"/>
      </rPr>
      <t>marked</t>
    </r>
    <r>
      <rPr>
        <sz val="10"/>
        <color rgb="FF000000"/>
        <rFont val="Arial"/>
        <family val="2"/>
      </rPr>
      <t xml:space="preserve"> within the </t>
    </r>
    <r>
      <rPr>
        <b/>
        <sz val="10"/>
        <color rgb="FF000000"/>
        <rFont val="Arial"/>
        <family val="2"/>
      </rPr>
      <t>system as not to be included</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SCR is not working as designed and </t>
    </r>
    <r>
      <rPr>
        <sz val="10"/>
        <color rgb="FF000000"/>
        <rFont val="Arial"/>
        <family val="2"/>
      </rPr>
      <t>the patient's wish to</t>
    </r>
    <r>
      <rPr>
        <b/>
        <sz val="10"/>
        <color rgb="FF000000"/>
        <rFont val="Arial"/>
        <family val="2"/>
      </rPr>
      <t xml:space="preserve"> 'do not share data'</t>
    </r>
    <r>
      <rPr>
        <sz val="10"/>
        <color rgb="FF000000"/>
        <rFont val="Arial"/>
        <family val="2"/>
      </rPr>
      <t xml:space="preserve"> are not respected</t>
    </r>
  </si>
  <si>
    <t>The system has not correctly implemented requirements for 'Items marked - not to be shared'
[Guidance and special considerations 1.2 &gt; 6. Items marked “not to be shared”]</t>
  </si>
  <si>
    <r>
      <rPr>
        <sz val="10"/>
        <color rgb="FF000000"/>
        <rFont val="Arial"/>
        <family val="2"/>
      </rPr>
      <t xml:space="preserve">Provide evidence that the </t>
    </r>
    <r>
      <rPr>
        <b/>
        <sz val="10"/>
        <color rgb="FF000000"/>
        <rFont val="Arial"/>
        <family val="2"/>
      </rPr>
      <t>SCR Inclusion Items and other items for inclusion in SCR</t>
    </r>
    <r>
      <rPr>
        <sz val="10"/>
        <color rgb="FF000000"/>
        <rFont val="Arial"/>
        <family val="2"/>
      </rPr>
      <t xml:space="preserve"> are </t>
    </r>
    <r>
      <rPr>
        <b/>
        <sz val="10"/>
        <color rgb="FF000000"/>
        <rFont val="Arial"/>
        <family val="2"/>
      </rPr>
      <t xml:space="preserve">not displayed </t>
    </r>
    <r>
      <rPr>
        <sz val="10"/>
        <color rgb="FF000000"/>
        <rFont val="Arial"/>
        <family val="2"/>
      </rPr>
      <t xml:space="preserve">in SCR when it is </t>
    </r>
    <r>
      <rPr>
        <b/>
        <sz val="10"/>
        <color rgb="FF000000"/>
        <rFont val="Arial"/>
        <family val="2"/>
      </rPr>
      <t xml:space="preserve">marked within the system </t>
    </r>
    <r>
      <rPr>
        <sz val="10"/>
        <color rgb="FF000000"/>
        <rFont val="Arial"/>
        <family val="2"/>
      </rPr>
      <t>as</t>
    </r>
    <r>
      <rPr>
        <b/>
        <sz val="10"/>
        <color rgb="FF000000"/>
        <rFont val="Arial"/>
        <family val="2"/>
      </rPr>
      <t xml:space="preserve"> not </t>
    </r>
    <r>
      <rPr>
        <sz val="10"/>
        <color rgb="FF000000"/>
        <rFont val="Arial"/>
        <family val="2"/>
      </rPr>
      <t xml:space="preserve">to be </t>
    </r>
    <r>
      <rPr>
        <b/>
        <sz val="10"/>
        <color rgb="FF000000"/>
        <rFont val="Arial"/>
        <family val="2"/>
      </rPr>
      <t xml:space="preserve">included.
</t>
    </r>
    <r>
      <rPr>
        <sz val="10"/>
        <color rgb="FF000000"/>
        <rFont val="Arial"/>
        <family val="2"/>
      </rPr>
      <t xml:space="preserve">
</t>
    </r>
    <r>
      <rPr>
        <b/>
        <sz val="10"/>
        <color rgb="FF000000"/>
        <rFont val="Arial"/>
        <family val="2"/>
      </rPr>
      <t xml:space="preserve">Test Hints and Notes for Supplier:
</t>
    </r>
    <r>
      <rPr>
        <sz val="10"/>
        <color rgb="FF000000"/>
        <rFont val="Arial"/>
        <family val="2"/>
      </rPr>
      <t>1. “not to be shared” functionality should be detailed in the Approach Document provided by Supplier</t>
    </r>
  </si>
  <si>
    <r>
      <rPr>
        <b/>
        <u/>
        <sz val="10"/>
        <color rgb="FF000000"/>
        <rFont val="Arial"/>
        <family val="2"/>
      </rPr>
      <t xml:space="preserve">Test data:
</t>
    </r>
    <r>
      <rPr>
        <sz val="10"/>
        <color rgb="FF000000"/>
        <rFont val="Arial"/>
        <family val="2"/>
      </rPr>
      <t xml:space="preserve">
1. User with appropriate permissions
2. Patient having multiple non-core SCR Inclusion Set items which are marked for exclusion from the system level</t>
    </r>
  </si>
  <si>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 xml:space="preserve">SCR Inclusion Items and other items for inclusion in SCR </t>
    </r>
    <r>
      <rPr>
        <sz val="10"/>
        <color rgb="FF000000"/>
        <rFont val="Arial"/>
        <family val="2"/>
      </rPr>
      <t xml:space="preserve">are </t>
    </r>
    <r>
      <rPr>
        <b/>
        <sz val="10"/>
        <color rgb="FF000000"/>
        <rFont val="Arial"/>
        <family val="2"/>
      </rPr>
      <t>not displayed</t>
    </r>
    <r>
      <rPr>
        <sz val="10"/>
        <color rgb="FF000000"/>
        <rFont val="Arial"/>
        <family val="2"/>
      </rPr>
      <t xml:space="preserve"> in </t>
    </r>
    <r>
      <rPr>
        <b/>
        <sz val="10"/>
        <color rgb="FF000000"/>
        <rFont val="Arial"/>
        <family val="2"/>
      </rPr>
      <t>SCR</t>
    </r>
    <r>
      <rPr>
        <sz val="10"/>
        <color rgb="FF000000"/>
        <rFont val="Arial"/>
        <family val="2"/>
      </rPr>
      <t xml:space="preserve"> when they have been previously </t>
    </r>
    <r>
      <rPr>
        <b/>
        <sz val="10"/>
        <color rgb="FF000000"/>
        <rFont val="Arial"/>
        <family val="2"/>
      </rPr>
      <t>marked</t>
    </r>
    <r>
      <rPr>
        <sz val="10"/>
        <color rgb="FF000000"/>
        <rFont val="Arial"/>
        <family val="2"/>
      </rPr>
      <t xml:space="preserve"> within the </t>
    </r>
    <r>
      <rPr>
        <b/>
        <sz val="10"/>
        <color rgb="FF000000"/>
        <rFont val="Arial"/>
        <family val="2"/>
      </rPr>
      <t xml:space="preserve">system as not to be included and this has been subsequently negated
</t>
    </r>
    <r>
      <rPr>
        <sz val="10"/>
        <color rgb="FF000000"/>
        <rFont val="Arial"/>
        <family val="2"/>
      </rPr>
      <t xml:space="preserve">
The </t>
    </r>
    <r>
      <rPr>
        <b/>
        <sz val="10"/>
        <color rgb="FF000000"/>
        <rFont val="Arial"/>
        <family val="2"/>
      </rPr>
      <t>impact</t>
    </r>
    <r>
      <rPr>
        <sz val="10"/>
        <color rgb="FF000000"/>
        <rFont val="Arial"/>
        <family val="2"/>
      </rPr>
      <t xml:space="preserve"> is that the</t>
    </r>
    <r>
      <rPr>
        <b/>
        <sz val="10"/>
        <color rgb="FF000000"/>
        <rFont val="Arial"/>
        <family val="2"/>
      </rPr>
      <t xml:space="preserve"> SCR is not working as designed and </t>
    </r>
    <r>
      <rPr>
        <sz val="10"/>
        <color rgb="FF000000"/>
        <rFont val="Arial"/>
        <family val="2"/>
      </rPr>
      <t>the patient's wish to</t>
    </r>
    <r>
      <rPr>
        <b/>
        <sz val="10"/>
        <color rgb="FF000000"/>
        <rFont val="Arial"/>
        <family val="2"/>
      </rPr>
      <t xml:space="preserve"> 'do not share data'</t>
    </r>
    <r>
      <rPr>
        <sz val="10"/>
        <color rgb="FF000000"/>
        <rFont val="Arial"/>
        <family val="2"/>
      </rPr>
      <t xml:space="preserve"> are not respected</t>
    </r>
  </si>
  <si>
    <r>
      <rPr>
        <sz val="10"/>
        <color rgb="FF000000"/>
        <rFont val="Arial"/>
        <family val="2"/>
      </rPr>
      <t xml:space="preserve">Provide evidence that the </t>
    </r>
    <r>
      <rPr>
        <b/>
        <sz val="10"/>
        <color rgb="FF000000"/>
        <rFont val="Arial"/>
        <family val="2"/>
      </rPr>
      <t>SCR Inclusion Items and other items for inclusion in SCR</t>
    </r>
    <r>
      <rPr>
        <sz val="10"/>
        <color rgb="FF000000"/>
        <rFont val="Arial"/>
        <family val="2"/>
      </rPr>
      <t xml:space="preserve"> are </t>
    </r>
    <r>
      <rPr>
        <b/>
        <sz val="10"/>
        <color rgb="FF000000"/>
        <rFont val="Arial"/>
        <family val="2"/>
      </rPr>
      <t>displayed</t>
    </r>
    <r>
      <rPr>
        <sz val="10"/>
        <color rgb="FF000000"/>
        <rFont val="Arial"/>
        <family val="2"/>
      </rPr>
      <t xml:space="preserve"> in </t>
    </r>
    <r>
      <rPr>
        <b/>
        <sz val="10"/>
        <color rgb="FF000000"/>
        <rFont val="Arial"/>
        <family val="2"/>
      </rPr>
      <t>SCR</t>
    </r>
    <r>
      <rPr>
        <sz val="10"/>
        <color rgb="FF000000"/>
        <rFont val="Arial"/>
        <family val="2"/>
      </rPr>
      <t xml:space="preserve"> when they have been previously marked within the</t>
    </r>
    <r>
      <rPr>
        <b/>
        <sz val="10"/>
        <color rgb="FF000000"/>
        <rFont val="Arial"/>
        <family val="2"/>
      </rPr>
      <t xml:space="preserve"> system as not to be included and this has been subsequently negated
</t>
    </r>
    <r>
      <rPr>
        <sz val="10"/>
        <color rgb="FF000000"/>
        <rFont val="Arial"/>
        <family val="2"/>
      </rPr>
      <t xml:space="preserve">
</t>
    </r>
    <r>
      <rPr>
        <b/>
        <sz val="10"/>
        <color rgb="FF000000"/>
        <rFont val="Arial"/>
        <family val="2"/>
      </rPr>
      <t xml:space="preserve">Test Hints and Notes for Supplier:
</t>
    </r>
    <r>
      <rPr>
        <sz val="10"/>
        <color rgb="FF000000"/>
        <rFont val="Arial"/>
        <family val="2"/>
      </rPr>
      <t>1. “not to be shared” functionality should be detailed in the Approach Document provided by Supplier</t>
    </r>
  </si>
  <si>
    <r>
      <rPr>
        <sz val="10"/>
        <color rgb="FF000000"/>
        <rFont val="Arial"/>
        <family val="2"/>
      </rPr>
      <t xml:space="preserve">There is a </t>
    </r>
    <r>
      <rPr>
        <b/>
        <sz val="10"/>
        <color rgb="FF000000"/>
        <rFont val="Arial"/>
        <family val="2"/>
      </rPr>
      <t>risk</t>
    </r>
    <r>
      <rPr>
        <sz val="10"/>
        <color rgb="FF000000"/>
        <rFont val="Arial"/>
        <family val="2"/>
      </rPr>
      <t xml:space="preserve"> that the</t>
    </r>
    <r>
      <rPr>
        <b/>
        <sz val="10"/>
        <color rgb="FF000000"/>
        <rFont val="Arial"/>
        <family val="2"/>
      </rPr>
      <t xml:space="preserve"> clinical item</t>
    </r>
    <r>
      <rPr>
        <sz val="10"/>
        <color rgb="FF000000"/>
        <rFont val="Arial"/>
        <family val="2"/>
      </rPr>
      <t xml:space="preserve">, recorded as a </t>
    </r>
    <r>
      <rPr>
        <b/>
        <sz val="10"/>
        <color rgb="FF000000"/>
        <rFont val="Arial"/>
        <family val="2"/>
      </rPr>
      <t>Reason for medication</t>
    </r>
    <r>
      <rPr>
        <sz val="10"/>
        <color rgb="FF000000"/>
        <rFont val="Arial"/>
        <family val="2"/>
      </rPr>
      <t xml:space="preserve">, may not be included in a </t>
    </r>
    <r>
      <rPr>
        <b/>
        <sz val="10"/>
        <color rgb="FF000000"/>
        <rFont val="Arial"/>
        <family val="2"/>
      </rPr>
      <t>patient’s SCR</t>
    </r>
    <r>
      <rPr>
        <sz val="10"/>
        <color rgb="FF000000"/>
        <rFont val="Arial"/>
        <family val="2"/>
      </rPr>
      <t xml:space="preserve"> when the clinical item would otherwise not be included in the SCR Additional Information
</t>
    </r>
    <r>
      <rPr>
        <b/>
        <u/>
        <sz val="10"/>
        <color rgb="FF000000"/>
        <rFont val="Arial"/>
        <family val="2"/>
      </rPr>
      <t xml:space="preserve">Any Other Reasons:
</t>
    </r>
    <r>
      <rPr>
        <sz val="10"/>
        <color rgb="FF000000"/>
        <rFont val="Arial"/>
        <family val="2"/>
      </rPr>
      <t xml:space="preserve">For example, if the GP IT system recognises a concept of ‘past minor’ problems, then these must be included as a Reason for Medication, even though ‘past minor’ problems are not included in the SCRs with Additional Information by default. 
The </t>
    </r>
    <r>
      <rPr>
        <b/>
        <sz val="10"/>
        <color rgb="FF000000"/>
        <rFont val="Arial"/>
        <family val="2"/>
      </rPr>
      <t>impact</t>
    </r>
    <r>
      <rPr>
        <sz val="10"/>
        <color rgb="FF000000"/>
        <rFont val="Arial"/>
        <family val="2"/>
      </rPr>
      <t xml:space="preserve"> is that the</t>
    </r>
    <r>
      <rPr>
        <b/>
        <sz val="10"/>
        <color rgb="FF000000"/>
        <rFont val="Arial"/>
        <family val="2"/>
      </rPr>
      <t xml:space="preserve"> misleading information </t>
    </r>
    <r>
      <rPr>
        <sz val="10"/>
        <color rgb="FF000000"/>
        <rFont val="Arial"/>
        <family val="2"/>
      </rPr>
      <t>which could potentially have</t>
    </r>
    <r>
      <rPr>
        <b/>
        <sz val="10"/>
        <color rgb="FF000000"/>
        <rFont val="Arial"/>
        <family val="2"/>
      </rPr>
      <t xml:space="preserve"> an adverse impact on patient care </t>
    </r>
  </si>
  <si>
    <t>The system has not correctly implemented requirements for 'Items marked - not to be shared'
[Guidance and special considerations 1.2 &gt; 7. Reason for medication]</t>
  </si>
  <si>
    <r>
      <rPr>
        <sz val="10"/>
        <color rgb="FF000000"/>
        <rFont val="Arial"/>
        <family val="2"/>
      </rPr>
      <t xml:space="preserve">Provide evidence that the </t>
    </r>
    <r>
      <rPr>
        <b/>
        <sz val="10"/>
        <color rgb="FF000000"/>
        <rFont val="Arial"/>
        <family val="2"/>
      </rPr>
      <t>clinical item</t>
    </r>
    <r>
      <rPr>
        <sz val="10"/>
        <color rgb="FF000000"/>
        <rFont val="Arial"/>
        <family val="2"/>
      </rPr>
      <t>, recorded as a</t>
    </r>
    <r>
      <rPr>
        <b/>
        <sz val="10"/>
        <color rgb="FF000000"/>
        <rFont val="Arial"/>
        <family val="2"/>
      </rPr>
      <t xml:space="preserve"> Reason for medication,</t>
    </r>
    <r>
      <rPr>
        <sz val="10"/>
        <color rgb="FF000000"/>
        <rFont val="Arial"/>
        <family val="2"/>
      </rPr>
      <t xml:space="preserve"> is included in a </t>
    </r>
    <r>
      <rPr>
        <b/>
        <sz val="10"/>
        <color rgb="FF000000"/>
        <rFont val="Arial"/>
        <family val="2"/>
      </rPr>
      <t xml:space="preserve">patient’s SCR </t>
    </r>
    <r>
      <rPr>
        <sz val="10"/>
        <color rgb="FF000000"/>
        <rFont val="Arial"/>
        <family val="2"/>
      </rPr>
      <t xml:space="preserve">when the clinical item would otherwise not be included in the SCR Additional Information
</t>
    </r>
    <r>
      <rPr>
        <b/>
        <sz val="10"/>
        <color rgb="FF000000"/>
        <rFont val="Arial"/>
        <family val="2"/>
      </rPr>
      <t xml:space="preserve">Test Hints:
</t>
    </r>
    <r>
      <rPr>
        <b/>
        <u/>
        <sz val="10"/>
        <color rgb="FF000000"/>
        <rFont val="Arial"/>
        <family val="2"/>
      </rPr>
      <t xml:space="preserve">Any Other Reasons:
</t>
    </r>
    <r>
      <rPr>
        <sz val="10"/>
        <color rgb="FF000000"/>
        <rFont val="Arial"/>
        <family val="2"/>
      </rPr>
      <t xml:space="preserve">For example, if the GP IT system recognises a concept of ‘past minor’ problems, then these must be included as a Reason for Medication, even though ‘past minor’ problems are not included in the SCRs with Additional Information by default. 
</t>
    </r>
    <r>
      <rPr>
        <b/>
        <sz val="10"/>
        <color rgb="FF000000"/>
        <rFont val="Arial"/>
        <family val="2"/>
      </rPr>
      <t xml:space="preserve">Pre-conditions:
</t>
    </r>
    <r>
      <rPr>
        <sz val="10"/>
        <color rgb="FF000000"/>
        <rFont val="Arial"/>
        <family val="2"/>
      </rPr>
      <t>the patient should be eligible to have Additional Information</t>
    </r>
  </si>
  <si>
    <r>
      <rPr>
        <b/>
        <u/>
        <sz val="10"/>
        <color rgb="FF000000"/>
        <rFont val="Arial"/>
        <family val="2"/>
      </rPr>
      <t xml:space="preserve">Test data:
</t>
    </r>
    <r>
      <rPr>
        <sz val="10"/>
        <color rgb="FF000000"/>
        <rFont val="Arial"/>
        <family val="2"/>
      </rPr>
      <t xml:space="preserve">
1. System Admin with appropriate permissions
2. Patient having clinical item, recorded as a Reason for medication </t>
    </r>
  </si>
  <si>
    <r>
      <rPr>
        <sz val="10"/>
        <color rgb="FF000000"/>
        <rFont val="Arial"/>
        <family val="2"/>
      </rPr>
      <t xml:space="preserve">There is a </t>
    </r>
    <r>
      <rPr>
        <b/>
        <sz val="10"/>
        <color rgb="FF000000"/>
        <rFont val="Arial"/>
        <family val="2"/>
      </rPr>
      <t>risk</t>
    </r>
    <r>
      <rPr>
        <sz val="10"/>
        <color rgb="FF000000"/>
        <rFont val="Arial"/>
        <family val="2"/>
      </rPr>
      <t xml:space="preserve"> that the</t>
    </r>
    <r>
      <rPr>
        <b/>
        <sz val="10"/>
        <color rgb="FF000000"/>
        <rFont val="Arial"/>
        <family val="2"/>
      </rPr>
      <t xml:space="preserve"> SCR Viewing System </t>
    </r>
    <r>
      <rPr>
        <sz val="10"/>
        <color rgb="FF000000"/>
        <rFont val="Arial"/>
        <family val="2"/>
      </rPr>
      <t xml:space="preserve">does not create a </t>
    </r>
    <r>
      <rPr>
        <b/>
        <sz val="10"/>
        <color rgb="FF000000"/>
        <rFont val="Arial"/>
        <family val="2"/>
      </rPr>
      <t xml:space="preserve">Self Claimed Alert </t>
    </r>
    <r>
      <rPr>
        <sz val="10"/>
        <color rgb="FF000000"/>
        <rFont val="Arial"/>
        <family val="2"/>
      </rPr>
      <t xml:space="preserve">when the care professional </t>
    </r>
    <r>
      <rPr>
        <b/>
        <sz val="10"/>
        <color rgb="FF000000"/>
        <rFont val="Arial"/>
        <family val="2"/>
      </rPr>
      <t xml:space="preserve">selects one of the below reasons for accessing the patient's SCR
</t>
    </r>
    <r>
      <rPr>
        <sz val="10"/>
        <color rgb="FF000000"/>
        <rFont val="Arial"/>
        <family val="2"/>
      </rPr>
      <t xml:space="preserve">
1. Access made in the public interest
2. Access required by statute
3. Access required by court order
4. Emergency Access
5. Accessed with the patient's permission and no role separation from Registration.
The </t>
    </r>
    <r>
      <rPr>
        <b/>
        <sz val="10"/>
        <color rgb="FF000000"/>
        <rFont val="Arial"/>
        <family val="2"/>
      </rPr>
      <t>impact</t>
    </r>
    <r>
      <rPr>
        <sz val="10"/>
        <color rgb="FF000000"/>
        <rFont val="Arial"/>
        <family val="2"/>
      </rPr>
      <t xml:space="preserve"> is that the</t>
    </r>
    <r>
      <rPr>
        <b/>
        <sz val="10"/>
        <color rgb="FF000000"/>
        <rFont val="Arial"/>
        <family val="2"/>
      </rPr>
      <t xml:space="preserve"> audit information is lost for the privacy officer and SCR governance control cannot be correctly applied</t>
    </r>
  </si>
  <si>
    <t>The system has not correctly implemented requirements for Privacy Alert changes
[Privacy Alerts - AuditEvent endpoint &gt; Alert Type and Alert Sub-Type]</t>
  </si>
  <si>
    <r>
      <rPr>
        <b/>
        <sz val="10"/>
        <color rgb="FF000000"/>
        <rFont val="Arial"/>
        <family val="2"/>
      </rPr>
      <t xml:space="preserve">a) </t>
    </r>
    <r>
      <rPr>
        <sz val="10"/>
        <color rgb="FF000000"/>
        <rFont val="Arial"/>
        <family val="2"/>
      </rPr>
      <t>Provide evidence that the</t>
    </r>
    <r>
      <rPr>
        <b/>
        <sz val="10"/>
        <color rgb="FF000000"/>
        <rFont val="Arial"/>
        <family val="2"/>
      </rPr>
      <t xml:space="preserve"> SCR Viewing System creates a Self Claimed Alert when the care professional selects one of the below reasons for accessing the patient's SCR
</t>
    </r>
    <r>
      <rPr>
        <sz val="10"/>
        <color rgb="FF000000"/>
        <rFont val="Arial"/>
        <family val="2"/>
      </rPr>
      <t xml:space="preserve">
1. Access made in the </t>
    </r>
    <r>
      <rPr>
        <b/>
        <sz val="10"/>
        <color rgb="FF000000"/>
        <rFont val="Arial"/>
        <family val="2"/>
      </rPr>
      <t xml:space="preserve">public interest
</t>
    </r>
    <r>
      <rPr>
        <sz val="10"/>
        <color rgb="FF000000"/>
        <rFont val="Arial"/>
        <family val="2"/>
      </rPr>
      <t xml:space="preserve">2. Access required by </t>
    </r>
    <r>
      <rPr>
        <b/>
        <sz val="10"/>
        <color rgb="FF000000"/>
        <rFont val="Arial"/>
        <family val="2"/>
      </rPr>
      <t xml:space="preserve">statute
</t>
    </r>
    <r>
      <rPr>
        <sz val="10"/>
        <color rgb="FF000000"/>
        <rFont val="Arial"/>
        <family val="2"/>
      </rPr>
      <t xml:space="preserve">3. Access required by </t>
    </r>
    <r>
      <rPr>
        <b/>
        <sz val="10"/>
        <color rgb="FF000000"/>
        <rFont val="Arial"/>
        <family val="2"/>
      </rPr>
      <t xml:space="preserve">court order
</t>
    </r>
    <r>
      <rPr>
        <sz val="10"/>
        <color rgb="FF000000"/>
        <rFont val="Arial"/>
        <family val="2"/>
      </rPr>
      <t xml:space="preserve">4. </t>
    </r>
    <r>
      <rPr>
        <b/>
        <sz val="10"/>
        <color rgb="FF000000"/>
        <rFont val="Arial"/>
        <family val="2"/>
      </rPr>
      <t xml:space="preserve">Emergency Access
</t>
    </r>
    <r>
      <rPr>
        <sz val="10"/>
        <color rgb="FF000000"/>
        <rFont val="Arial"/>
        <family val="2"/>
      </rPr>
      <t xml:space="preserve">5. </t>
    </r>
    <r>
      <rPr>
        <b/>
        <sz val="10"/>
        <color rgb="FF000000"/>
        <rFont val="Arial"/>
        <family val="2"/>
      </rPr>
      <t>Accessed with the patient's permission and no role separation from Registration.</t>
    </r>
  </si>
  <si>
    <r>
      <rPr>
        <b/>
        <u/>
        <sz val="10"/>
        <color rgb="FF000000"/>
        <rFont val="Arial"/>
        <family val="2"/>
      </rPr>
      <t xml:space="preserve">Test data:
</t>
    </r>
    <r>
      <rPr>
        <b/>
        <sz val="10"/>
        <color rgb="FF000000"/>
        <rFont val="Arial"/>
        <family val="2"/>
      </rPr>
      <t>a), b)
1</t>
    </r>
    <r>
      <rPr>
        <sz val="10"/>
        <color rgb="FF000000"/>
        <rFont val="Arial"/>
        <family val="2"/>
      </rPr>
      <t xml:space="preserve">. Access the Patient's SCR in the Viewing System using, 
a. Access made in the public interest
b. Access required by statute
c. Access required by court order
d. Emergency Access
e. Accessed with the patient's permission and no role separation from Registration.
and In </t>
    </r>
    <r>
      <rPr>
        <b/>
        <sz val="10"/>
        <color rgb="FF000000"/>
        <rFont val="Arial"/>
        <family val="2"/>
      </rPr>
      <t xml:space="preserve">Access TES Alert Viewer on Spine, check </t>
    </r>
    <r>
      <rPr>
        <sz val="10"/>
        <color rgb="FF000000"/>
        <rFont val="Arial"/>
        <family val="2"/>
      </rPr>
      <t xml:space="preserve">the appropriate </t>
    </r>
    <r>
      <rPr>
        <b/>
        <sz val="10"/>
        <color rgb="FF000000"/>
        <rFont val="Arial"/>
        <family val="2"/>
      </rPr>
      <t>Self-Claimed Alerts</t>
    </r>
    <r>
      <rPr>
        <sz val="10"/>
        <color rgb="FF000000"/>
        <rFont val="Arial"/>
        <family val="2"/>
      </rPr>
      <t xml:space="preserve"> are raised for each access and all the </t>
    </r>
    <r>
      <rPr>
        <b/>
        <sz val="10"/>
        <color rgb="FF000000"/>
        <rFont val="Arial"/>
        <family val="2"/>
      </rPr>
      <t>a to e Alert Sub-Type</t>
    </r>
    <r>
      <rPr>
        <sz val="10"/>
        <color rgb="FF000000"/>
        <rFont val="Arial"/>
        <family val="2"/>
      </rPr>
      <t xml:space="preserve"> should be tied up to the Business Scenarios.</t>
    </r>
  </si>
  <si>
    <t>Privacy Alerts - AuditEvent endpoint</t>
  </si>
  <si>
    <r>
      <rPr>
        <sz val="10"/>
        <color rgb="FF000000"/>
        <rFont val="Arial"/>
        <family val="2"/>
      </rPr>
      <t xml:space="preserve">There is a </t>
    </r>
    <r>
      <rPr>
        <b/>
        <sz val="10"/>
        <color rgb="FF000000"/>
        <rFont val="Arial"/>
        <family val="2"/>
      </rPr>
      <t>risk</t>
    </r>
    <r>
      <rPr>
        <sz val="10"/>
        <color rgb="FF000000"/>
        <rFont val="Arial"/>
        <family val="2"/>
      </rPr>
      <t xml:space="preserve"> that the</t>
    </r>
    <r>
      <rPr>
        <b/>
        <sz val="10"/>
        <color rgb="FF000000"/>
        <rFont val="Arial"/>
        <family val="2"/>
      </rPr>
      <t xml:space="preserve"> SCR Viewing System</t>
    </r>
    <r>
      <rPr>
        <sz val="10"/>
        <color rgb="FF000000"/>
        <rFont val="Arial"/>
        <family val="2"/>
      </rPr>
      <t xml:space="preserve"> does not create </t>
    </r>
    <r>
      <rPr>
        <b/>
        <sz val="10"/>
        <color rgb="FF000000"/>
        <rFont val="Arial"/>
        <family val="2"/>
      </rPr>
      <t xml:space="preserve">Access Alerts </t>
    </r>
    <r>
      <rPr>
        <sz val="10"/>
        <color rgb="FF000000"/>
        <rFont val="Arial"/>
        <family val="2"/>
      </rPr>
      <t>when the care professional selects one of the below reasons for accessing the patient's SCR
1. Access made in the</t>
    </r>
    <r>
      <rPr>
        <b/>
        <sz val="10"/>
        <color rgb="FF000000"/>
        <rFont val="Arial"/>
        <family val="2"/>
      </rPr>
      <t xml:space="preserve"> public interest
</t>
    </r>
    <r>
      <rPr>
        <sz val="10"/>
        <color rgb="FF000000"/>
        <rFont val="Arial"/>
        <family val="2"/>
      </rPr>
      <t xml:space="preserve">2. Access required by </t>
    </r>
    <r>
      <rPr>
        <b/>
        <sz val="10"/>
        <color rgb="FF000000"/>
        <rFont val="Arial"/>
        <family val="2"/>
      </rPr>
      <t xml:space="preserve">statute
</t>
    </r>
    <r>
      <rPr>
        <sz val="10"/>
        <color rgb="FF000000"/>
        <rFont val="Arial"/>
        <family val="2"/>
      </rPr>
      <t xml:space="preserve">3. Access required by </t>
    </r>
    <r>
      <rPr>
        <b/>
        <sz val="10"/>
        <color rgb="FF000000"/>
        <rFont val="Arial"/>
        <family val="2"/>
      </rPr>
      <t xml:space="preserve">court order
</t>
    </r>
    <r>
      <rPr>
        <sz val="10"/>
        <color rgb="FF000000"/>
        <rFont val="Arial"/>
        <family val="2"/>
      </rPr>
      <t xml:space="preserve">4. Access made in an </t>
    </r>
    <r>
      <rPr>
        <b/>
        <sz val="10"/>
        <color rgb="FF000000"/>
        <rFont val="Arial"/>
        <family val="2"/>
      </rPr>
      <t xml:space="preserve">emergency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audit</t>
    </r>
    <r>
      <rPr>
        <sz val="10"/>
        <color rgb="FF000000"/>
        <rFont val="Arial"/>
        <family val="2"/>
      </rPr>
      <t xml:space="preserve"> information is lost for the </t>
    </r>
    <r>
      <rPr>
        <b/>
        <sz val="10"/>
        <color rgb="FF000000"/>
        <rFont val="Arial"/>
        <family val="2"/>
      </rPr>
      <t>privacy officer and SCR governance control cannot be correctly applied</t>
    </r>
  </si>
  <si>
    <r>
      <rPr>
        <b/>
        <sz val="10"/>
        <color rgb="FF000000"/>
        <rFont val="Arial"/>
        <family val="2"/>
      </rPr>
      <t xml:space="preserve">a) </t>
    </r>
    <r>
      <rPr>
        <sz val="10"/>
        <color rgb="FF000000"/>
        <rFont val="Arial"/>
        <family val="2"/>
      </rPr>
      <t>Provide evidence that the</t>
    </r>
    <r>
      <rPr>
        <b/>
        <sz val="10"/>
        <color rgb="FF000000"/>
        <rFont val="Arial"/>
        <family val="2"/>
      </rPr>
      <t xml:space="preserve"> SCR Viewing System creates an Access Alert when the care professional selects one of the below reasons for accessing the patient's SCR
</t>
    </r>
    <r>
      <rPr>
        <sz val="10"/>
        <color rgb="FF000000"/>
        <rFont val="Arial"/>
        <family val="2"/>
      </rPr>
      <t xml:space="preserve">
1. Access made in the </t>
    </r>
    <r>
      <rPr>
        <b/>
        <sz val="10"/>
        <color rgb="FF000000"/>
        <rFont val="Arial"/>
        <family val="2"/>
      </rPr>
      <t xml:space="preserve">public interest
</t>
    </r>
    <r>
      <rPr>
        <sz val="10"/>
        <color rgb="FF000000"/>
        <rFont val="Arial"/>
        <family val="2"/>
      </rPr>
      <t xml:space="preserve">2. Access required by </t>
    </r>
    <r>
      <rPr>
        <b/>
        <sz val="10"/>
        <color rgb="FF000000"/>
        <rFont val="Arial"/>
        <family val="2"/>
      </rPr>
      <t xml:space="preserve">statute
</t>
    </r>
    <r>
      <rPr>
        <sz val="10"/>
        <color rgb="FF000000"/>
        <rFont val="Arial"/>
        <family val="2"/>
      </rPr>
      <t xml:space="preserve">3. Access required by </t>
    </r>
    <r>
      <rPr>
        <b/>
        <sz val="10"/>
        <color rgb="FF000000"/>
        <rFont val="Arial"/>
        <family val="2"/>
      </rPr>
      <t xml:space="preserve">court order
</t>
    </r>
    <r>
      <rPr>
        <sz val="10"/>
        <color rgb="FF000000"/>
        <rFont val="Arial"/>
        <family val="2"/>
      </rPr>
      <t xml:space="preserve">4. Access made in an </t>
    </r>
    <r>
      <rPr>
        <b/>
        <sz val="10"/>
        <color rgb="FF000000"/>
        <rFont val="Arial"/>
        <family val="2"/>
      </rPr>
      <t>emergency</t>
    </r>
  </si>
  <si>
    <r>
      <rPr>
        <b/>
        <u/>
        <sz val="10"/>
        <color rgb="FF000000"/>
        <rFont val="Arial"/>
        <family val="2"/>
      </rPr>
      <t xml:space="preserve">Test data:
</t>
    </r>
    <r>
      <rPr>
        <b/>
        <sz val="10"/>
        <color rgb="FF000000"/>
        <rFont val="Arial"/>
        <family val="2"/>
      </rPr>
      <t>a), b)
1</t>
    </r>
    <r>
      <rPr>
        <sz val="10"/>
        <color rgb="FF000000"/>
        <rFont val="Arial"/>
        <family val="2"/>
      </rPr>
      <t xml:space="preserve">. Access the Patient's SCR in the Viewing System using, 
a. Access made in the public interest
b. Access required by statute
c. Access required by court order
d. Access made in an emergency
and In </t>
    </r>
    <r>
      <rPr>
        <b/>
        <sz val="10"/>
        <color rgb="FF000000"/>
        <rFont val="Arial"/>
        <family val="2"/>
      </rPr>
      <t xml:space="preserve">Access TES Alert Viewer on Spine, check </t>
    </r>
    <r>
      <rPr>
        <sz val="10"/>
        <color rgb="FF000000"/>
        <rFont val="Arial"/>
        <family val="2"/>
      </rPr>
      <t xml:space="preserve">the appropriate </t>
    </r>
    <r>
      <rPr>
        <b/>
        <sz val="10"/>
        <color rgb="FF000000"/>
        <rFont val="Arial"/>
        <family val="2"/>
      </rPr>
      <t>Access Alerts</t>
    </r>
    <r>
      <rPr>
        <sz val="10"/>
        <color rgb="FF000000"/>
        <rFont val="Arial"/>
        <family val="2"/>
      </rPr>
      <t xml:space="preserve"> are raised for each access and all the </t>
    </r>
    <r>
      <rPr>
        <b/>
        <sz val="10"/>
        <color rgb="FF000000"/>
        <rFont val="Arial"/>
        <family val="2"/>
      </rPr>
      <t>a to d Alert Sub-Type</t>
    </r>
    <r>
      <rPr>
        <sz val="10"/>
        <color rgb="FF000000"/>
        <rFont val="Arial"/>
        <family val="2"/>
      </rPr>
      <t xml:space="preserve"> should be tied up to the Business Scenarios.</t>
    </r>
  </si>
  <si>
    <t>Check whether the Additional text added is displayed for the access</t>
  </si>
  <si>
    <r>
      <rPr>
        <sz val="10"/>
        <color rgb="FF000000"/>
        <rFont val="Arial"/>
        <family val="2"/>
      </rPr>
      <t xml:space="preserve">There is a </t>
    </r>
    <r>
      <rPr>
        <b/>
        <sz val="10"/>
        <color rgb="FF000000"/>
        <rFont val="Arial"/>
        <family val="2"/>
      </rPr>
      <t>risk</t>
    </r>
    <r>
      <rPr>
        <sz val="10"/>
        <color rgb="FF000000"/>
        <rFont val="Arial"/>
        <family val="2"/>
      </rPr>
      <t xml:space="preserve"> that the '</t>
    </r>
    <r>
      <rPr>
        <b/>
        <sz val="10"/>
        <color rgb="FF000000"/>
        <rFont val="Arial"/>
        <family val="2"/>
      </rPr>
      <t>Security and authorisation'</t>
    </r>
    <r>
      <rPr>
        <sz val="10"/>
        <color rgb="FF000000"/>
        <rFont val="Arial"/>
        <family val="2"/>
      </rPr>
      <t xml:space="preserve"> section on </t>
    </r>
    <r>
      <rPr>
        <b/>
        <sz val="10"/>
        <color rgb="FF000000"/>
        <rFont val="Arial"/>
        <family val="2"/>
      </rPr>
      <t>NHS SCR FHIR API</t>
    </r>
    <r>
      <rPr>
        <sz val="10"/>
        <color rgb="FF000000"/>
        <rFont val="Arial"/>
        <family val="2"/>
      </rPr>
      <t xml:space="preserve"> Website(https://digital.nhs.uk/developer/api-catalogue/summary-care-record-fhir#api-description__security-and-authorisation) are</t>
    </r>
    <r>
      <rPr>
        <b/>
        <sz val="10"/>
        <color rgb="FF000000"/>
        <rFont val="Arial"/>
        <family val="2"/>
      </rPr>
      <t xml:space="preserve"> not up-to-date</t>
    </r>
    <r>
      <rPr>
        <sz val="10"/>
        <color rgb="FF000000"/>
        <rFont val="Arial"/>
        <family val="2"/>
      </rPr>
      <t xml:space="preserve"> with</t>
    </r>
    <r>
      <rPr>
        <b/>
        <sz val="10"/>
        <color rgb="FF000000"/>
        <rFont val="Arial"/>
        <family val="2"/>
      </rPr>
      <t xml:space="preserve"> Application Restricted Mode </t>
    </r>
    <r>
      <rPr>
        <sz val="10"/>
        <color rgb="FF000000"/>
        <rFont val="Arial"/>
        <family val="2"/>
      </rPr>
      <t xml:space="preserve">details added to it.
The </t>
    </r>
    <r>
      <rPr>
        <b/>
        <sz val="10"/>
        <color rgb="FF000000"/>
        <rFont val="Arial"/>
        <family val="2"/>
      </rPr>
      <t>impact</t>
    </r>
    <r>
      <rPr>
        <sz val="10"/>
        <color rgb="FF000000"/>
        <rFont val="Arial"/>
        <family val="2"/>
      </rPr>
      <t xml:space="preserve"> is that the </t>
    </r>
    <r>
      <rPr>
        <b/>
        <sz val="10"/>
        <color rgb="FF000000"/>
        <rFont val="Arial"/>
        <family val="2"/>
      </rPr>
      <t>usability issue have occurred</t>
    </r>
  </si>
  <si>
    <r>
      <rPr>
        <sz val="10"/>
        <color rgb="FF000000"/>
        <rFont val="Arial"/>
        <family val="2"/>
      </rPr>
      <t>The system has not correctly updated the 'Summary Care Record - FHIR API'</t>
    </r>
    <r>
      <rPr>
        <b/>
        <sz val="10"/>
        <color rgb="FF000000"/>
        <rFont val="Arial"/>
        <family val="2"/>
      </rPr>
      <t xml:space="preserve"> </t>
    </r>
    <r>
      <rPr>
        <sz val="10"/>
        <color rgb="FF000000"/>
        <rFont val="Arial"/>
        <family val="2"/>
      </rPr>
      <t>Page
[Summary Care Record - FHIR API &gt; Security and authorisation]</t>
    </r>
  </si>
  <si>
    <r>
      <rPr>
        <sz val="10"/>
        <color rgb="FF000000"/>
        <rFont val="Arial"/>
        <family val="2"/>
      </rPr>
      <t>Provide evidence that the</t>
    </r>
    <r>
      <rPr>
        <b/>
        <sz val="10"/>
        <color rgb="FF000000"/>
        <rFont val="Arial"/>
        <family val="2"/>
      </rPr>
      <t xml:space="preserve"> 'Security and authorisation' </t>
    </r>
    <r>
      <rPr>
        <sz val="10"/>
        <color rgb="FF000000"/>
        <rFont val="Arial"/>
        <family val="2"/>
      </rPr>
      <t>section</t>
    </r>
    <r>
      <rPr>
        <b/>
        <sz val="10"/>
        <color rgb="FF000000"/>
        <rFont val="Arial"/>
        <family val="2"/>
      </rPr>
      <t xml:space="preserve"> </t>
    </r>
    <r>
      <rPr>
        <sz val="10"/>
        <color rgb="FF000000"/>
        <rFont val="Arial"/>
        <family val="2"/>
      </rPr>
      <t>on</t>
    </r>
    <r>
      <rPr>
        <b/>
        <sz val="10"/>
        <color rgb="FF000000"/>
        <rFont val="Arial"/>
        <family val="2"/>
      </rPr>
      <t xml:space="preserve"> NHS SCR FHIR API Website(https://digital.nhs.uk/developer/api-catalogue/summary-care-record-fhir#api-description__security-and-authorisation) </t>
    </r>
    <r>
      <rPr>
        <sz val="10"/>
        <color rgb="FF000000"/>
        <rFont val="Arial"/>
        <family val="2"/>
      </rPr>
      <t>is</t>
    </r>
    <r>
      <rPr>
        <b/>
        <sz val="10"/>
        <color rgb="FF000000"/>
        <rFont val="Arial"/>
        <family val="2"/>
      </rPr>
      <t xml:space="preserve"> up-to-date </t>
    </r>
    <r>
      <rPr>
        <sz val="10"/>
        <color rgb="FF000000"/>
        <rFont val="Arial"/>
        <family val="2"/>
      </rPr>
      <t>with</t>
    </r>
    <r>
      <rPr>
        <b/>
        <sz val="10"/>
        <color rgb="FF000000"/>
        <rFont val="Arial"/>
        <family val="2"/>
      </rPr>
      <t xml:space="preserve"> Application Restricted Mode details </t>
    </r>
    <r>
      <rPr>
        <sz val="10"/>
        <color rgb="FF000000"/>
        <rFont val="Arial"/>
        <family val="2"/>
      </rPr>
      <t>added to it</t>
    </r>
  </si>
  <si>
    <r>
      <rPr>
        <b/>
        <u/>
        <sz val="10"/>
        <color rgb="FF000000"/>
        <rFont val="Arial"/>
        <family val="2"/>
      </rPr>
      <t xml:space="preserve">Test data:
</t>
    </r>
    <r>
      <rPr>
        <b/>
        <sz val="10"/>
        <color rgb="FF000000"/>
        <rFont val="Arial"/>
        <family val="2"/>
      </rPr>
      <t xml:space="preserve">
</t>
    </r>
    <r>
      <rPr>
        <sz val="10"/>
        <color rgb="FF000000"/>
        <rFont val="Arial"/>
        <family val="2"/>
      </rPr>
      <t xml:space="preserve">1. </t>
    </r>
    <r>
      <rPr>
        <b/>
        <sz val="10"/>
        <color rgb="FF000000"/>
        <rFont val="Arial"/>
        <family val="2"/>
      </rPr>
      <t>Website Link:</t>
    </r>
    <r>
      <rPr>
        <sz val="10"/>
        <color rgb="FF000000"/>
        <rFont val="Arial"/>
        <family val="2"/>
      </rPr>
      <t xml:space="preserve"> https://digital.nhs.uk/developer/api-catalogue/summary-care-record-fhir#api-description__security-and-authorisation</t>
    </r>
  </si>
  <si>
    <t>Security and authorisation</t>
  </si>
  <si>
    <r>
      <rPr>
        <sz val="10"/>
        <color rgb="FF000000"/>
        <rFont val="Arial"/>
        <family val="2"/>
      </rPr>
      <t xml:space="preserve">There is a </t>
    </r>
    <r>
      <rPr>
        <b/>
        <sz val="10"/>
        <color rgb="FF000000"/>
        <rFont val="Arial"/>
        <family val="2"/>
      </rPr>
      <t>risk</t>
    </r>
    <r>
      <rPr>
        <sz val="10"/>
        <color rgb="FF000000"/>
        <rFont val="Arial"/>
        <family val="2"/>
      </rPr>
      <t xml:space="preserve"> that the</t>
    </r>
    <r>
      <rPr>
        <b/>
        <sz val="10"/>
        <color rgb="FF000000"/>
        <rFont val="Arial"/>
        <family val="2"/>
      </rPr>
      <t xml:space="preserve"> ‘Additional Information’ indicator button does not </t>
    </r>
    <r>
      <rPr>
        <sz val="10"/>
        <color rgb="FF000000"/>
        <rFont val="Arial"/>
        <family val="2"/>
      </rPr>
      <t xml:space="preserve">appear in </t>
    </r>
    <r>
      <rPr>
        <b/>
        <sz val="10"/>
        <color rgb="FF000000"/>
        <rFont val="Arial"/>
        <family val="2"/>
      </rPr>
      <t>SCRa / NCRS</t>
    </r>
    <r>
      <rPr>
        <sz val="10"/>
        <color rgb="FF000000"/>
        <rFont val="Arial"/>
        <family val="2"/>
      </rPr>
      <t xml:space="preserve"> when </t>
    </r>
    <r>
      <rPr>
        <b/>
        <sz val="10"/>
        <color rgb="FF000000"/>
        <rFont val="Arial"/>
        <family val="2"/>
      </rPr>
      <t xml:space="preserve">viewing a patient SCR with additional information </t>
    </r>
    <r>
      <rPr>
        <sz val="10"/>
        <color rgb="FF000000"/>
        <rFont val="Arial"/>
        <family val="2"/>
      </rPr>
      <t xml:space="preserve">that has been created using the </t>
    </r>
    <r>
      <rPr>
        <b/>
        <sz val="10"/>
        <color rgb="FF000000"/>
        <rFont val="Arial"/>
        <family val="2"/>
      </rPr>
      <t xml:space="preserve">SCR FHIR API.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integrity issue</t>
    </r>
    <r>
      <rPr>
        <sz val="10"/>
        <color rgb="FF000000"/>
        <rFont val="Arial"/>
        <family val="2"/>
      </rPr>
      <t xml:space="preserve"> occurred related to the SCRa in SCR FHIR API usage and clinicians viewing the demographic page in SCRa / NCRS could be misled as to the content of the SCR</t>
    </r>
  </si>
  <si>
    <t>The system has not correctly implemented requirements for ‘Additional Information’ indicator button does not appear in SCRa / NCRS 
[SCRa &gt; Additional Information]</t>
  </si>
  <si>
    <t>Provide evidence that the ‘Additional Information’ indicator button appears in SCRa / NCRS when viewing a patient SCR with additional information that has been created using the SCR FHIR API.</t>
  </si>
  <si>
    <r>
      <rPr>
        <b/>
        <u/>
        <sz val="10"/>
        <color rgb="FF000000"/>
        <rFont val="Arial"/>
        <family val="2"/>
      </rPr>
      <t xml:space="preserve">Test data:
</t>
    </r>
    <r>
      <rPr>
        <b/>
        <sz val="10"/>
        <color rgb="FF000000"/>
        <rFont val="Arial"/>
        <family val="2"/>
      </rPr>
      <t xml:space="preserve">
</t>
    </r>
    <r>
      <rPr>
        <sz val="10"/>
        <color rgb="FF000000"/>
        <rFont val="Arial"/>
        <family val="2"/>
      </rPr>
      <t>1. Selection of SCR, created by the NME System that contains Additional Information, Including edge cases like 
a. SCR with withheld non-core data items only
b. Populating an Item under each heading</t>
    </r>
  </si>
  <si>
    <r>
      <rPr>
        <sz val="10"/>
        <color rgb="FF000000"/>
        <rFont val="Arial"/>
        <family val="2"/>
      </rPr>
      <t xml:space="preserve">There is a </t>
    </r>
    <r>
      <rPr>
        <b/>
        <sz val="10"/>
        <color rgb="FF000000"/>
        <rFont val="Arial"/>
        <family val="2"/>
      </rPr>
      <t>risk</t>
    </r>
    <r>
      <rPr>
        <sz val="10"/>
        <color rgb="FF000000"/>
        <rFont val="Arial"/>
        <family val="2"/>
      </rPr>
      <t xml:space="preserve"> that the</t>
    </r>
    <r>
      <rPr>
        <b/>
        <sz val="10"/>
        <color rgb="FF000000"/>
        <rFont val="Arial"/>
        <family val="2"/>
      </rPr>
      <t xml:space="preserve"> ‘Additional Information’ indicator button </t>
    </r>
    <r>
      <rPr>
        <sz val="10"/>
        <color rgb="FF000000"/>
        <rFont val="Arial"/>
        <family val="2"/>
      </rPr>
      <t xml:space="preserve">appears in </t>
    </r>
    <r>
      <rPr>
        <b/>
        <sz val="10"/>
        <color rgb="FF000000"/>
        <rFont val="Arial"/>
        <family val="2"/>
      </rPr>
      <t>SCRa / NCRS</t>
    </r>
    <r>
      <rPr>
        <sz val="10"/>
        <color rgb="FF000000"/>
        <rFont val="Arial"/>
        <family val="2"/>
      </rPr>
      <t xml:space="preserve"> when </t>
    </r>
    <r>
      <rPr>
        <b/>
        <sz val="10"/>
        <color rgb="FF000000"/>
        <rFont val="Arial"/>
        <family val="2"/>
      </rPr>
      <t xml:space="preserve">viewing a core-only SCR(without additional information) </t>
    </r>
    <r>
      <rPr>
        <sz val="10"/>
        <color rgb="FF000000"/>
        <rFont val="Arial"/>
        <family val="2"/>
      </rPr>
      <t xml:space="preserve">that has been created using the </t>
    </r>
    <r>
      <rPr>
        <b/>
        <sz val="10"/>
        <color rgb="FF000000"/>
        <rFont val="Arial"/>
        <family val="2"/>
      </rPr>
      <t xml:space="preserve">SCR FHIR API.
</t>
    </r>
    <r>
      <rPr>
        <sz val="10"/>
        <color rgb="FF000000"/>
        <rFont val="Arial"/>
        <family val="2"/>
      </rPr>
      <t xml:space="preserve">
The </t>
    </r>
    <r>
      <rPr>
        <b/>
        <sz val="10"/>
        <color rgb="FF000000"/>
        <rFont val="Arial"/>
        <family val="2"/>
      </rPr>
      <t>impact</t>
    </r>
    <r>
      <rPr>
        <sz val="10"/>
        <color rgb="FF000000"/>
        <rFont val="Arial"/>
        <family val="2"/>
      </rPr>
      <t xml:space="preserve"> is that the </t>
    </r>
    <r>
      <rPr>
        <b/>
        <sz val="10"/>
        <color rgb="FF000000"/>
        <rFont val="Arial"/>
        <family val="2"/>
      </rPr>
      <t>integrity issue</t>
    </r>
    <r>
      <rPr>
        <sz val="10"/>
        <color rgb="FF000000"/>
        <rFont val="Arial"/>
        <family val="2"/>
      </rPr>
      <t xml:space="preserve"> occurred related to the SCRa in SCR FHIR API usage and clinicians viewing the demographic page in SCRa / NCRS could be misled as to the content of the SCR</t>
    </r>
  </si>
  <si>
    <r>
      <t xml:space="preserve">Provide evidence that the  ‘Additional Information’ indicator button </t>
    </r>
    <r>
      <rPr>
        <b/>
        <sz val="10"/>
        <rFont val="Arial"/>
        <family val="2"/>
      </rPr>
      <t>does not</t>
    </r>
    <r>
      <rPr>
        <sz val="10"/>
        <rFont val="Arial"/>
        <family val="2"/>
      </rPr>
      <t xml:space="preserve"> appear in SCRa / NCRS when viewing a core-only SCR(without additional information) that has been created using the SCR FHIR API.</t>
    </r>
  </si>
  <si>
    <r>
      <rPr>
        <b/>
        <u/>
        <sz val="10"/>
        <color rgb="FF000000"/>
        <rFont val="Arial"/>
        <family val="2"/>
      </rPr>
      <t xml:space="preserve">Test data:
</t>
    </r>
    <r>
      <rPr>
        <b/>
        <sz val="10"/>
        <color rgb="FF000000"/>
        <rFont val="Arial"/>
        <family val="2"/>
      </rPr>
      <t xml:space="preserve">
</t>
    </r>
    <r>
      <rPr>
        <sz val="10"/>
        <color rgb="FF000000"/>
        <rFont val="Arial"/>
        <family val="2"/>
      </rPr>
      <t>1. Selection of SCR, created by the NME System that do not contain Additional Information, Including edge cases like 
a. Populating an Item under each of the core headings, that is
i) Allergies and Adverse Reactions
ii) Acute Medications 
iii) Current Repeat Medications
iv) Discontinued Repeat Medications</t>
    </r>
  </si>
  <si>
    <t>Total No. of Risks</t>
  </si>
  <si>
    <t>SEVERITY</t>
  </si>
  <si>
    <t>NOT CLASSIFIED</t>
  </si>
  <si>
    <t>AREA OF IMPACT</t>
  </si>
  <si>
    <t>PRE-MITIGATION SCORE</t>
  </si>
  <si>
    <t>Between 1 and 3</t>
  </si>
  <si>
    <t>Between 4 and 7</t>
  </si>
  <si>
    <t>Between 8 and 14</t>
  </si>
  <si>
    <t>Between 15 and 19</t>
  </si>
  <si>
    <t>Between 20 and 25</t>
  </si>
  <si>
    <t>POST-MITIGATION SCORE</t>
  </si>
  <si>
    <t>&gt;15</t>
  </si>
  <si>
    <t>Needs to be zero for Beta</t>
  </si>
  <si>
    <t>&gt;10</t>
  </si>
  <si>
    <t>Needs to be zero for Go-Live</t>
  </si>
  <si>
    <t>REMOVED RISKS</t>
  </si>
  <si>
    <t>NUMBER OF REMOVED RISKS</t>
  </si>
  <si>
    <t>Formula Cells - Do not touch</t>
  </si>
  <si>
    <t>Test Data Configuration at GP System</t>
  </si>
  <si>
    <t>Risk Id</t>
  </si>
  <si>
    <t>Req. ID</t>
  </si>
  <si>
    <t>Test Patient</t>
  </si>
  <si>
    <t>Eligible / Ineligible</t>
  </si>
  <si>
    <t>Config 1</t>
  </si>
  <si>
    <t>Config 2</t>
  </si>
  <si>
    <t>Config 3</t>
  </si>
  <si>
    <t>Config 4</t>
  </si>
  <si>
    <t>Config 5</t>
  </si>
  <si>
    <t>Config 6</t>
  </si>
  <si>
    <t>Config 7</t>
  </si>
  <si>
    <t>Config 8</t>
  </si>
  <si>
    <t>Config 9</t>
  </si>
  <si>
    <t>Config 10</t>
  </si>
  <si>
    <t>Config e.g. SCR Consent Preference</t>
  </si>
  <si>
    <t>Click here to view Test patients</t>
  </si>
  <si>
    <r>
      <rPr>
        <b/>
        <u/>
        <sz val="8"/>
        <color theme="1"/>
        <rFont val="Calibri"/>
        <family val="2"/>
        <scheme val="minor"/>
      </rPr>
      <t>Kindly let us know for the following errors how to system should react</t>
    </r>
    <r>
      <rPr>
        <sz val="8"/>
        <color theme="1"/>
        <rFont val="Calibri"/>
        <family val="2"/>
        <scheme val="minor"/>
      </rPr>
      <t xml:space="preserve"> 
</t>
    </r>
  </si>
  <si>
    <t>Supplier to Update the Columns</t>
  </si>
  <si>
    <t>G, N, O, P, Q</t>
  </si>
  <si>
    <t>config will be at consumer side</t>
  </si>
  <si>
    <r>
      <rPr>
        <b/>
        <sz val="8"/>
        <color theme="1"/>
        <rFont val="Calibri"/>
        <family val="2"/>
        <scheme val="minor"/>
      </rPr>
      <t>Option A</t>
    </r>
    <r>
      <rPr>
        <sz val="8"/>
        <color theme="1"/>
        <rFont val="Calibri"/>
        <family val="2"/>
        <scheme val="minor"/>
      </rPr>
      <t>: Continue retrying until successful for a period of time(Kindly define what is the period of time)</t>
    </r>
  </si>
  <si>
    <r>
      <rPr>
        <b/>
        <sz val="8"/>
        <color theme="1"/>
        <rFont val="Calibri"/>
        <family val="2"/>
        <scheme val="minor"/>
      </rPr>
      <t>Option B</t>
    </r>
    <r>
      <rPr>
        <sz val="8"/>
        <color theme="1"/>
        <rFont val="Calibri"/>
        <family val="2"/>
        <scheme val="minor"/>
      </rPr>
      <t>: Never retry and provide the GUI with exact error message to fix the error to proceed with upload</t>
    </r>
  </si>
  <si>
    <r>
      <rPr>
        <b/>
        <sz val="8"/>
        <color theme="1"/>
        <rFont val="Calibri"/>
        <family val="2"/>
        <scheme val="minor"/>
      </rPr>
      <t>Option C</t>
    </r>
    <r>
      <rPr>
        <sz val="8"/>
        <color theme="1"/>
        <rFont val="Calibri"/>
        <family val="2"/>
        <scheme val="minor"/>
      </rPr>
      <t xml:space="preserve">: Never retry and provide the GUI with error message to fix the error to proceed with upload </t>
    </r>
  </si>
  <si>
    <r>
      <rPr>
        <b/>
        <sz val="8"/>
        <color theme="1"/>
        <rFont val="Calibri"/>
        <family val="2"/>
        <scheme val="minor"/>
      </rPr>
      <t>Option D</t>
    </r>
    <r>
      <rPr>
        <sz val="8"/>
        <color theme="1"/>
        <rFont val="Calibri"/>
        <family val="2"/>
        <scheme val="minor"/>
      </rPr>
      <t xml:space="preserve">: Stop retrying and provide update that system failed with unknown error </t>
    </r>
  </si>
  <si>
    <t>common error handling patterns</t>
  </si>
  <si>
    <t>Evidence status</t>
  </si>
  <si>
    <t>HTTP code</t>
  </si>
  <si>
    <t>Retry?</t>
  </si>
  <si>
    <t>Issue Severity</t>
  </si>
  <si>
    <t>Issue type</t>
  </si>
  <si>
    <t>Spine error code - code</t>
  </si>
  <si>
    <t>Spine error code - display</t>
  </si>
  <si>
    <t xml:space="preserve">Backend Response </t>
  </si>
  <si>
    <t xml:space="preserve">Frontend Response </t>
  </si>
  <si>
    <t>Description of error (Displayed on Screen)</t>
  </si>
  <si>
    <t>Mitigation of Error - Next Step after Error displayed</t>
  </si>
  <si>
    <t>Err-001</t>
  </si>
  <si>
    <t>Operation outcome usage</t>
  </si>
  <si>
    <t xml:space="preserve">Pending </t>
  </si>
  <si>
    <t>400 to 499 - Client error/problems - Should not be automatically retried until the problem with the request is fixed from the Client</t>
  </si>
  <si>
    <t>error</t>
  </si>
  <si>
    <t>value</t>
  </si>
  <si>
    <t>INVALID_NHS_NUMBER</t>
  </si>
  <si>
    <t>NHS number invalid</t>
  </si>
  <si>
    <t>Not Provided</t>
  </si>
  <si>
    <t>Err-002</t>
  </si>
  <si>
    <t>business-rule</t>
  </si>
  <si>
    <t>INVALID_PATIENT_DEMOGRAPHICS</t>
  </si>
  <si>
    <t>Invalid patient demographics (that is, PDS trace failed)</t>
  </si>
  <si>
    <t>Err-003</t>
  </si>
  <si>
    <t>not-found</t>
  </si>
  <si>
    <t>ORGANISATION_NOT_FOUND</t>
  </si>
  <si>
    <t>Organisation record not found</t>
  </si>
  <si>
    <t>Err-004</t>
  </si>
  <si>
    <t>PATIENT_NOT_FOUND</t>
  </si>
  <si>
    <t>Patient record not found</t>
  </si>
  <si>
    <t>Err-005</t>
  </si>
  <si>
    <t>PRACTITIONER_NOT_FOUND</t>
  </si>
  <si>
    <t>Practitioner record not found</t>
  </si>
  <si>
    <t>Err-006</t>
  </si>
  <si>
    <t>NO_RECORD_FOUND</t>
  </si>
  <si>
    <t>No record found</t>
  </si>
  <si>
    <t>Err-007</t>
  </si>
  <si>
    <t>invalid</t>
  </si>
  <si>
    <t>REQUEST_UNMATCHED</t>
  </si>
  <si>
    <t>Request does not match authorisation token</t>
  </si>
  <si>
    <t>Err-008</t>
  </si>
  <si>
    <t>Identity validation errors</t>
  </si>
  <si>
    <t>Err-009</t>
  </si>
  <si>
    <t>Err-010</t>
  </si>
  <si>
    <t>Err-011</t>
  </si>
  <si>
    <t>Err-012</t>
  </si>
  <si>
    <t>Err-013</t>
  </si>
  <si>
    <t>Err-014</t>
  </si>
  <si>
    <t>Err-015</t>
  </si>
  <si>
    <t>Security validation errors</t>
  </si>
  <si>
    <t>forbidden</t>
  </si>
  <si>
    <t>NO_PATIENT_CONSENT</t>
  </si>
  <si>
    <t>Patient has not provided consent to share data</t>
  </si>
  <si>
    <t>Err-016</t>
  </si>
  <si>
    <t>NO_ORGANISATION_CONSENT</t>
  </si>
  <si>
    <t>Organisation has not provided consent to share data</t>
  </si>
  <si>
    <t>Err-017</t>
  </si>
  <si>
    <t>ACCESS_DENIED</t>
  </si>
  <si>
    <t>Access has been denied to process this request</t>
  </si>
  <si>
    <t>Err-018</t>
  </si>
  <si>
    <t>ACCESS_DENIED_SSL</t>
  </si>
  <si>
    <t>SSL Protocol or Cipher requirements not met</t>
  </si>
  <si>
    <t>Err-019</t>
  </si>
  <si>
    <t>ASID_CHECK_FAILED</t>
  </si>
  <si>
    <t>The sender or receiver’s ASID is not authorised for this interaction</t>
  </si>
  <si>
    <t>Err-020</t>
  </si>
  <si>
    <t>fatal</t>
  </si>
  <si>
    <t>AUTHOR_CREDENTIALS_ERROR</t>
  </si>
  <si>
    <t>Author credentials error</t>
  </si>
  <si>
    <t>Err-021</t>
  </si>
  <si>
    <t>Resource validation errors</t>
  </si>
  <si>
    <t>INVALID_REQUEST_MESSAGE</t>
  </si>
  <si>
    <t>Invalid Request Message</t>
  </si>
  <si>
    <t>Err-022</t>
  </si>
  <si>
    <t>INVALID_IDENTIFIER_SYSTEM</t>
  </si>
  <si>
    <t>Invalid identifier system</t>
  </si>
  <si>
    <t>Err-023</t>
  </si>
  <si>
    <t>INVALID_IDENTIFIER_VALUE</t>
  </si>
  <si>
    <t>Invalid identifier value</t>
  </si>
  <si>
    <t>Err-024</t>
  </si>
  <si>
    <t>code-invalid</t>
  </si>
  <si>
    <t>INVALID_CODE_SYSTEM</t>
  </si>
  <si>
    <t>Invalid code system</t>
  </si>
  <si>
    <t>Err-025</t>
  </si>
  <si>
    <t>INVALID_CODE_VALUE</t>
  </si>
  <si>
    <t>Invalid code value</t>
  </si>
  <si>
    <t>Err-026</t>
  </si>
  <si>
    <t>INVALID_ELEMENT</t>
  </si>
  <si>
    <t>Invalid element</t>
  </si>
  <si>
    <t>Err-027</t>
  </si>
  <si>
    <t>INVALID_RESOURCE</t>
  </si>
  <si>
    <t>Invalid validation of resource.</t>
  </si>
  <si>
    <t>Err-028</t>
  </si>
  <si>
    <t>INVALID_PARAMETER</t>
  </si>
  <si>
    <t>Invalid parameter.</t>
  </si>
  <si>
    <t>Err-029</t>
  </si>
  <si>
    <t>REFERENCE_NOT_FOUND</t>
  </si>
  <si>
    <t>Referenced resource not found.</t>
  </si>
  <si>
    <t>Err-030</t>
  </si>
  <si>
    <t>duplicate</t>
  </si>
  <si>
    <t>DUPLICATE_REJECTED</t>
  </si>
  <si>
    <t>Create would lead to creation of a duplicate resource.</t>
  </si>
  <si>
    <t>Err-031</t>
  </si>
  <si>
    <t>MSG_RESOURCE_ID_FAIL</t>
  </si>
  <si>
    <t>Client is not permitted to assign an id.</t>
  </si>
  <si>
    <t>Positive / Informational Outcome codes</t>
  </si>
  <si>
    <t>Err-032</t>
  </si>
  <si>
    <t>Malformed request errors</t>
  </si>
  <si>
    <t>BAD_REQUEST</t>
  </si>
  <si>
    <t>Bad request.</t>
  </si>
  <si>
    <t>Err-033</t>
  </si>
  <si>
    <t>MISSING_OR_INVALID_HEADER</t>
  </si>
  <si>
    <t>There is a required header missing or invalid.</t>
  </si>
  <si>
    <t>Err-034</t>
  </si>
  <si>
    <t>structure</t>
  </si>
  <si>
    <t>MESSAGE_NOT_WELL_FORMED</t>
  </si>
  <si>
    <t>Message not well formed</t>
  </si>
  <si>
    <t>Err-035</t>
  </si>
  <si>
    <t>Internal server errors</t>
  </si>
  <si>
    <t>anything 5xx - server side break down - clients may automatic retry is advised. But we need to check with Supplier what strategy they follow. Guidance we could tell is that do not bombard the system by continuous retries(max min they could wait for xx mins)
Make sure this is approved by NHS England and Supplier - but this finalised timeout should be followed by Other NME's in future</t>
  </si>
  <si>
    <t>not-supported</t>
  </si>
  <si>
    <t>NOT_IMPLEMENTED</t>
  </si>
  <si>
    <t>FHIR resource or operation not implemented at server</t>
  </si>
  <si>
    <t>Err-036</t>
  </si>
  <si>
    <t>processing</t>
  </si>
  <si>
    <t xml:space="preserve">INTERNAL_SERVER_ERROR	</t>
  </si>
  <si>
    <t>Unexpected internal server error.</t>
  </si>
  <si>
    <t>Err-037</t>
  </si>
  <si>
    <t>Spine Security Proxy (SSP) errors</t>
  </si>
  <si>
    <t>The sender or receiver’s ASID is not authorised for this interaction.</t>
  </si>
  <si>
    <t>Err-038</t>
  </si>
  <si>
    <t>Bad request for an unsupported HTTP verb such as TRACE.</t>
  </si>
  <si>
    <t>Err-039</t>
  </si>
  <si>
    <t>A consumer application asked for an unsupported media type.</t>
  </si>
  <si>
    <t>Err-040</t>
  </si>
  <si>
    <t>transient</t>
  </si>
  <si>
    <t>A downstream server is offline.</t>
  </si>
  <si>
    <t>Err-041</t>
  </si>
  <si>
    <t>A downstream server timed out.</t>
  </si>
  <si>
    <t>Err-042</t>
  </si>
  <si>
    <t>information</t>
  </si>
  <si>
    <t>informational</t>
  </si>
  <si>
    <t>RESOURCE_CREATED</t>
  </si>
  <si>
    <t>New resource created.</t>
  </si>
  <si>
    <t>Err-043</t>
  </si>
  <si>
    <t>RESOURCE_DELETED</t>
  </si>
  <si>
    <t>Resource removed.</t>
  </si>
  <si>
    <t>Err-044</t>
  </si>
  <si>
    <t>RESOURCE_UPDATED</t>
  </si>
  <si>
    <t>Resource has been successfully updated.</t>
  </si>
  <si>
    <t>Err-045</t>
  </si>
  <si>
    <t>National Event Management Service (NEMS) will provide informational codes about Event Message type lifecycle when a Publisher system publishes an event:</t>
  </si>
  <si>
    <t>Err-046</t>
  </si>
  <si>
    <t>DEPRECATED</t>
  </si>
  <si>
    <t>Event message type has been deprecated.</t>
  </si>
  <si>
    <t>Err-047</t>
  </si>
  <si>
    <t>NO_LONGER_SUPPORTED</t>
  </si>
  <si>
    <t>Event message type is no longer supported.</t>
  </si>
  <si>
    <t>Err-048</t>
  </si>
  <si>
    <t>WITHDRAWN</t>
  </si>
  <si>
    <t>Event message type has been withdrawn.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</si>
</sst>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9">
    <font>
      <sz val="12"/>
      <color theme="1"/>
      <name val="Calibri"/>
      <family val="2"/>
      <scheme val="minor"/>
    </font>
    <font>
      <sz val="12"/>
      <color theme="1"/>
      <name val="Arial"/>
      <family val="2"/>
    </font>
    <font>
      <sz val="11"/>
      <color theme="1"/>
      <name val="Calibri"/>
      <family val="2"/>
      <scheme val="minor"/>
    </font>
    <font>
      <sz val="12"/>
      <color theme="1"/>
      <name val="Arial"/>
      <family val="2"/>
    </font>
    <font>
      <sz val="11"/>
      <color theme="1"/>
      <name val="Calibri"/>
      <family val="2"/>
      <scheme val="minor"/>
    </font>
    <font>
      <b/>
      <sz val="10"/>
      <color theme="1"/>
      <name val="Arial"/>
      <family val="2"/>
    </font>
    <font>
      <b/>
      <sz val="10"/>
      <name val="Arial"/>
      <family val="2"/>
    </font>
    <font>
      <b/>
      <sz val="12"/>
      <color rgb="FF000000"/>
      <name val="Arial"/>
      <family val="2"/>
    </font>
    <font>
      <sz val="12"/>
      <color rgb="FF000000"/>
      <name val="Arial"/>
      <family val="2"/>
    </font>
    <font>
      <sz val="12"/>
      <name val="Arial"/>
      <family val="2"/>
    </font>
    <font>
      <sz val="10"/>
      <name val="Arial"/>
      <family val="2"/>
    </font>
    <font>
      <sz val="12"/>
      <color rgb="FFFF0000"/>
      <name val="Arial"/>
      <family val="2"/>
    </font>
    <font>
      <sz val="10"/>
      <color rgb="FF0F0F0F"/>
      <name val="Arial"/>
      <family val="2"/>
    </font>
    <font>
      <sz val="10"/>
      <color rgb="FF000000"/>
      <name val="Arial"/>
      <family val="2"/>
    </font>
    <font>
      <sz val="10"/>
      <color rgb="FF000000"/>
      <name val="Calibri"/>
      <family val="2"/>
    </font>
    <font>
      <b/>
      <sz val="10"/>
      <color rgb="FF000000"/>
      <name val="Arial"/>
      <family val="2"/>
    </font>
    <font>
      <b/>
      <sz val="12"/>
      <color theme="1"/>
      <name val="Calibri"/>
      <family val="2"/>
      <scheme val="minor"/>
    </font>
    <font>
      <b/>
      <sz val="12"/>
      <color theme="0"/>
      <name val="Arial"/>
      <family val="2"/>
    </font>
    <font>
      <b/>
      <sz val="10"/>
      <color rgb="FFFF0000"/>
      <name val="Arial"/>
      <family val="2"/>
    </font>
    <font>
      <sz val="12"/>
      <color rgb="FF333333"/>
      <name val="Arial"/>
      <family val="2"/>
    </font>
    <font>
      <b/>
      <sz val="12"/>
      <color theme="1"/>
      <name val="Arial"/>
      <family val="2"/>
    </font>
    <font>
      <b/>
      <sz val="18"/>
      <color rgb="FF333333"/>
      <name val="Arial"/>
      <family val="2"/>
    </font>
    <font>
      <sz val="12"/>
      <color rgb="FFFF0000"/>
      <name val="Calibri"/>
      <family val="2"/>
      <scheme val="minor"/>
    </font>
    <font>
      <sz val="11"/>
      <color rgb="FF212121"/>
      <name val="Arial"/>
      <family val="2"/>
    </font>
    <font>
      <sz val="11"/>
      <color rgb="FF000000"/>
      <name val="Arial"/>
      <family val="2"/>
    </font>
    <font>
      <sz val="11"/>
      <color theme="1"/>
      <name val="Arial"/>
      <family val="2"/>
    </font>
    <font>
      <sz val="11"/>
      <color rgb="FFFF0000"/>
      <name val="Arial"/>
      <family val="2"/>
    </font>
    <font>
      <b/>
      <sz val="22"/>
      <color rgb="FF3830FF"/>
      <name val="Calibri"/>
      <family val="2"/>
      <scheme val="minor"/>
    </font>
    <font>
      <sz val="12"/>
      <color rgb="FF423FFF"/>
      <name val="Arial"/>
      <family val="2"/>
    </font>
    <font>
      <sz val="10"/>
      <color theme="1"/>
      <name val="Arial"/>
      <family val="2"/>
    </font>
    <font>
      <b/>
      <sz val="12"/>
      <color rgb="FFFF0000"/>
      <name val="Arial"/>
      <family val="2"/>
    </font>
    <font>
      <b/>
      <u/>
      <sz val="10"/>
      <name val="Arial"/>
      <family val="2"/>
    </font>
    <font>
      <sz val="10"/>
      <color rgb="FFFF0000"/>
      <name val="Arial"/>
      <family val="2"/>
    </font>
    <font>
      <sz val="12"/>
      <name val="Calibri"/>
      <family val="2"/>
      <scheme val="minor"/>
    </font>
    <font>
      <sz val="8"/>
      <name val="Calibri"/>
      <family val="2"/>
      <scheme val="minor"/>
    </font>
    <font>
      <sz val="10"/>
      <color theme="9"/>
      <name val="Arial"/>
      <family val="2"/>
    </font>
    <font>
      <b/>
      <sz val="16"/>
      <color rgb="FF423FFF"/>
      <name val="Arial"/>
      <family val="2"/>
    </font>
    <font>
      <b/>
      <sz val="24"/>
      <color theme="1"/>
      <name val="Calibri"/>
      <family val="2"/>
      <scheme val="minor"/>
    </font>
    <font>
      <b/>
      <sz val="16"/>
      <color theme="1"/>
      <name val="Calibri"/>
      <family val="2"/>
      <scheme val="minor"/>
    </font>
    <font>
      <sz val="11"/>
      <color rgb="FF006100"/>
      <name val="Calibri"/>
      <family val="2"/>
      <scheme val="minor"/>
    </font>
    <font>
      <u/>
      <sz val="12"/>
      <color theme="10"/>
      <name val="Calibri"/>
      <family val="2"/>
      <scheme val="minor"/>
    </font>
    <font>
      <b/>
      <sz val="12"/>
      <color theme="0"/>
      <name val="Calibri"/>
      <family val="2"/>
      <scheme val="minor"/>
    </font>
    <font>
      <b/>
      <u/>
      <sz val="10"/>
      <color theme="1"/>
      <name val="Arial"/>
      <family val="2"/>
    </font>
    <font>
      <sz val="10"/>
      <name val="Arial"/>
      <family val="2"/>
    </font>
    <font>
      <sz val="28"/>
      <color rgb="FF423FFF"/>
      <name val="Arial"/>
      <family val="2"/>
    </font>
    <font>
      <b/>
      <sz val="22"/>
      <color rgb="FF0070C0"/>
      <name val="Calibri"/>
      <family val="2"/>
      <scheme val="minor"/>
    </font>
    <font>
      <b/>
      <sz val="12"/>
      <name val="Arial"/>
      <family val="2"/>
    </font>
    <font>
      <sz val="22"/>
      <color theme="1"/>
      <name val="Calibri"/>
      <family val="2"/>
      <scheme val="minor"/>
    </font>
    <font>
      <b/>
      <sz val="22"/>
      <color rgb="FF0066CC"/>
      <name val="Calibri"/>
      <family val="2"/>
      <scheme val="minor"/>
    </font>
    <font>
      <i/>
      <sz val="12"/>
      <color theme="1"/>
      <name val="Arial"/>
      <family val="2"/>
    </font>
    <font>
      <i/>
      <sz val="12"/>
      <color theme="1"/>
      <name val="Calibri"/>
      <family val="2"/>
      <scheme val="minor"/>
    </font>
    <font>
      <b/>
      <sz val="16"/>
      <color rgb="FFFF0000"/>
      <name val="Arial"/>
      <family val="2"/>
    </font>
    <font>
      <i/>
      <sz val="10"/>
      <color rgb="FF000000"/>
      <name val="Arial"/>
      <family val="2"/>
    </font>
    <font>
      <i/>
      <sz val="12"/>
      <color rgb="FF000000"/>
      <name val="Arial"/>
      <family val="2"/>
    </font>
    <font>
      <b/>
      <sz val="18"/>
      <color theme="1"/>
      <name val="Arial"/>
      <family val="2"/>
    </font>
    <font>
      <b/>
      <u/>
      <sz val="10"/>
      <color rgb="FF000000"/>
      <name val="Arial"/>
      <family val="2"/>
    </font>
    <font>
      <sz val="10"/>
      <color theme="0"/>
      <name val="Calibri"/>
      <family val="2"/>
      <scheme val="minor"/>
    </font>
    <font>
      <sz val="10"/>
      <color theme="9" tint="-0.249977111117893"/>
      <name val="Arial"/>
      <family val="2"/>
    </font>
    <font>
      <sz val="10"/>
      <color theme="1"/>
      <name val="Calibri"/>
      <family val="2"/>
      <scheme val="minor"/>
    </font>
    <font>
      <b/>
      <sz val="10"/>
      <color theme="1"/>
      <name val="Calibri"/>
      <family val="2"/>
      <scheme val="minor"/>
    </font>
    <font>
      <u/>
      <sz val="10"/>
      <color theme="1"/>
      <name val="Calibri"/>
      <family val="2"/>
      <scheme val="minor"/>
    </font>
    <font>
      <sz val="10"/>
      <name val="Arial"/>
      <family val="2"/>
    </font>
    <font>
      <sz val="12"/>
      <color rgb="FF000000"/>
      <name val="Calibri"/>
      <family val="2"/>
      <scheme val="minor"/>
    </font>
    <font>
      <sz val="10"/>
      <name val="Arial"/>
      <family val="2"/>
    </font>
    <font>
      <b/>
      <sz val="12"/>
      <color theme="5"/>
      <name val="Calibri"/>
      <family val="2"/>
      <scheme val="minor"/>
    </font>
    <font>
      <b/>
      <u/>
      <sz val="12"/>
      <color theme="1"/>
      <name val="Calibri"/>
      <family val="2"/>
      <scheme val="minor"/>
    </font>
    <font>
      <sz val="12"/>
      <color theme="0" tint="-0.499984740745262"/>
      <name val="Calibri"/>
      <family val="2"/>
      <scheme val="minor"/>
    </font>
    <font>
      <sz val="12"/>
      <color theme="0"/>
      <name val="Calibri"/>
      <family val="2"/>
      <scheme val="minor"/>
    </font>
    <font>
      <sz val="10"/>
      <color theme="0"/>
      <name val="Arial"/>
      <family val="2"/>
    </font>
    <font>
      <b/>
      <u/>
      <sz val="10"/>
      <color theme="0"/>
      <name val="Arial"/>
      <family val="2"/>
    </font>
    <font>
      <b/>
      <sz val="10"/>
      <color theme="0"/>
      <name val="Arial"/>
      <family val="2"/>
    </font>
    <font>
      <b/>
      <u/>
      <sz val="12"/>
      <color theme="0"/>
      <name val="Calibri"/>
      <family val="2"/>
      <scheme val="minor"/>
    </font>
    <font>
      <sz val="10"/>
      <color theme="5" tint="-0.249977111117893"/>
      <name val="Arial"/>
      <family val="2"/>
    </font>
    <font>
      <b/>
      <i/>
      <sz val="12"/>
      <color rgb="FFFF0000"/>
      <name val="Calibri"/>
      <family val="2"/>
      <scheme val="minor"/>
    </font>
    <font>
      <b/>
      <i/>
      <sz val="12"/>
      <color rgb="FFFF0000"/>
      <name val="Arial"/>
      <family val="2"/>
    </font>
    <font>
      <b/>
      <u/>
      <sz val="12"/>
      <name val="Calibri"/>
      <family val="2"/>
      <scheme val="minor"/>
    </font>
    <font>
      <i/>
      <sz val="12"/>
      <name val="Arial"/>
      <family val="2"/>
    </font>
    <font>
      <i/>
      <sz val="12"/>
      <name val="Calibri"/>
      <family val="2"/>
      <scheme val="minor"/>
    </font>
    <font>
      <sz val="12"/>
      <color theme="5" tint="-0.249977111117893"/>
      <name val="Calibri"/>
      <family val="2"/>
      <scheme val="minor"/>
    </font>
    <font>
      <b/>
      <sz val="11"/>
      <color theme="0"/>
      <name val="Calibri"/>
      <family val="2"/>
      <scheme val="minor"/>
    </font>
    <font>
      <sz val="8"/>
      <color theme="1"/>
      <name val="Calibri"/>
      <family val="2"/>
      <scheme val="minor"/>
    </font>
    <font>
      <b/>
      <u/>
      <sz val="8"/>
      <color theme="1"/>
      <name val="Calibri"/>
      <family val="2"/>
      <scheme val="minor"/>
    </font>
    <font>
      <b/>
      <sz val="8"/>
      <color theme="1"/>
      <name val="Calibri"/>
      <family val="2"/>
      <scheme val="minor"/>
    </font>
    <font>
      <b/>
      <sz val="8"/>
      <color rgb="FF000000"/>
      <name val="Arial"/>
      <family val="2"/>
    </font>
    <font>
      <sz val="7"/>
      <color rgb="FF444444"/>
      <name val="Consolas"/>
      <family val="3"/>
    </font>
    <font>
      <sz val="7"/>
      <color rgb="FF1C6F97"/>
      <name val="Arial"/>
      <family val="2"/>
    </font>
    <font>
      <sz val="8"/>
      <color rgb="FF000000"/>
      <name val="Arial"/>
      <family val="2"/>
    </font>
    <font>
      <sz val="10"/>
      <color rgb="FF0070C0"/>
      <name val="Calibri"/>
      <family val="2"/>
    </font>
    <font>
      <sz val="10"/>
      <color rgb="FFFFFFFF"/>
      <name val="Calibri"/>
      <family val="2"/>
    </font>
    <font>
      <b/>
      <sz val="10"/>
      <color rgb="FFFFFFFF"/>
      <name val="Calibri"/>
      <family val="2"/>
    </font>
    <font>
      <sz val="12"/>
      <name val="Calibri"/>
      <family val="2"/>
    </font>
    <font>
      <b/>
      <sz val="12"/>
      <name val="Calibri"/>
      <family val="2"/>
      <scheme val="minor"/>
    </font>
    <font>
      <sz val="10"/>
      <color rgb="FFFFC000"/>
      <name val="Arial"/>
      <family val="2"/>
    </font>
    <font>
      <b/>
      <sz val="12"/>
      <color rgb="FF000000"/>
      <name val="Calibri"/>
      <family val="2"/>
      <scheme val="minor"/>
    </font>
    <font>
      <b/>
      <i/>
      <sz val="10"/>
      <color rgb="FF000000"/>
      <name val="Arial"/>
      <family val="2"/>
    </font>
    <font>
      <sz val="10"/>
      <color rgb="FF000000"/>
      <name val="Arial"/>
    </font>
    <font>
      <b/>
      <sz val="10"/>
      <color rgb="FF000000"/>
      <name val="Arial"/>
    </font>
    <font>
      <b/>
      <u/>
      <sz val="10"/>
      <color rgb="FF000000"/>
      <name val="Arial"/>
    </font>
    <font>
      <sz val="11"/>
      <color rgb="FF172B4D"/>
      <name val="-Apple-System"/>
      <charset val="1"/>
    </font>
  </fonts>
  <fills count="41">
    <fill>
      <patternFill patternType="none"/>
    </fill>
    <fill>
      <patternFill patternType="gray125"/>
    </fill>
    <fill>
      <patternFill patternType="solid">
        <fgColor rgb="FFFFC000"/>
        <bgColor rgb="FFFFC000"/>
      </patternFill>
    </fill>
    <fill>
      <patternFill patternType="solid">
        <fgColor rgb="FF92D050"/>
        <bgColor rgb="FFFFC000"/>
      </patternFill>
    </fill>
    <fill>
      <patternFill patternType="solid">
        <fgColor theme="8" tint="0.59999389629810485"/>
        <bgColor rgb="FFFFC000"/>
      </patternFill>
    </fill>
    <fill>
      <patternFill patternType="solid">
        <fgColor rgb="FFFFFFFF"/>
        <bgColor rgb="FFFFFFFF"/>
      </patternFill>
    </fill>
    <fill>
      <patternFill patternType="solid">
        <fgColor rgb="FFC0C0C0"/>
        <bgColor rgb="FFC0C0C0"/>
      </patternFill>
    </fill>
    <fill>
      <patternFill patternType="solid">
        <fgColor rgb="FFFFC0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C6EFCE"/>
      </patternFill>
    </fill>
    <fill>
      <patternFill patternType="solid">
        <fgColor theme="0"/>
        <bgColor indexed="64"/>
      </patternFill>
    </fill>
    <fill>
      <patternFill patternType="solid">
        <fgColor rgb="FFFFFF00"/>
        <bgColor indexed="64"/>
      </patternFill>
    </fill>
    <fill>
      <patternFill patternType="solid">
        <fgColor rgb="FFFFFFFF"/>
        <bgColor indexed="64"/>
      </patternFill>
    </fill>
    <fill>
      <patternFill patternType="solid">
        <fgColor theme="4"/>
        <bgColor indexed="64"/>
      </patternFill>
    </fill>
    <fill>
      <patternFill patternType="solid">
        <fgColor theme="8" tint="0.59999389629810485"/>
        <bgColor indexed="64"/>
      </patternFill>
    </fill>
    <fill>
      <patternFill patternType="solid">
        <fgColor rgb="FF92D050"/>
        <bgColor indexed="64"/>
      </patternFill>
    </fill>
    <fill>
      <patternFill patternType="solid">
        <fgColor rgb="FF0070C0"/>
        <bgColor indexed="64"/>
      </patternFill>
    </fill>
    <fill>
      <patternFill patternType="solid">
        <fgColor rgb="FFFFFF00"/>
        <bgColor rgb="FFFFC000"/>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5" tint="-0.249977111117893"/>
        <bgColor indexed="64"/>
      </patternFill>
    </fill>
    <fill>
      <patternFill patternType="solid">
        <fgColor rgb="FF002060"/>
        <bgColor indexed="64"/>
      </patternFill>
    </fill>
    <fill>
      <patternFill patternType="solid">
        <fgColor theme="8" tint="-0.249977111117893"/>
        <bgColor indexed="64"/>
      </patternFill>
    </fill>
    <fill>
      <patternFill patternType="solid">
        <fgColor theme="5"/>
        <bgColor indexed="64"/>
      </patternFill>
    </fill>
    <fill>
      <patternFill patternType="solid">
        <fgColor theme="9"/>
        <bgColor theme="9"/>
      </patternFill>
    </fill>
    <fill>
      <patternFill patternType="solid">
        <fgColor rgb="FFFFFF00"/>
        <bgColor theme="9" tint="0.79998168889431442"/>
      </patternFill>
    </fill>
    <fill>
      <patternFill patternType="solid">
        <fgColor theme="0"/>
        <bgColor theme="9" tint="0.79998168889431442"/>
      </patternFill>
    </fill>
    <fill>
      <patternFill patternType="solid">
        <fgColor rgb="FFC3C6CA"/>
        <bgColor indexed="64"/>
      </patternFill>
    </fill>
    <fill>
      <patternFill patternType="solid">
        <fgColor rgb="FFF9F9F9"/>
        <bgColor indexed="64"/>
      </patternFill>
    </fill>
    <fill>
      <patternFill patternType="solid">
        <fgColor rgb="FFBFBFBF"/>
        <bgColor indexed="64"/>
      </patternFill>
    </fill>
    <fill>
      <patternFill patternType="solid">
        <fgColor rgb="FFF5025F"/>
        <bgColor indexed="64"/>
      </patternFill>
    </fill>
    <fill>
      <patternFill patternType="solid">
        <fgColor theme="0" tint="-0.499984740745262"/>
        <bgColor rgb="FFDBE5F1"/>
      </patternFill>
    </fill>
    <fill>
      <patternFill patternType="solid">
        <fgColor theme="9"/>
        <bgColor indexed="64"/>
      </patternFill>
    </fill>
    <fill>
      <patternFill patternType="solid">
        <fgColor rgb="FFFF0000"/>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rgb="FF000000"/>
      </left>
      <right/>
      <top style="medium">
        <color rgb="FF000000"/>
      </top>
      <bottom/>
      <diagonal/>
    </border>
    <border>
      <left/>
      <right style="medium">
        <color rgb="FF000000"/>
      </right>
      <top/>
      <bottom/>
      <diagonal/>
    </border>
    <border>
      <left style="thin">
        <color rgb="FF000000"/>
      </left>
      <right/>
      <top/>
      <bottom/>
      <diagonal/>
    </border>
    <border>
      <left style="medium">
        <color rgb="FF000000"/>
      </left>
      <right/>
      <top/>
      <bottom/>
      <diagonal/>
    </border>
    <border>
      <left style="thin">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indexed="64"/>
      </top>
      <bottom/>
      <diagonal/>
    </border>
    <border>
      <left/>
      <right/>
      <top/>
      <bottom style="medium">
        <color indexed="64"/>
      </bottom>
      <diagonal/>
    </border>
    <border>
      <left style="thin">
        <color indexed="64"/>
      </left>
      <right/>
      <top/>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medium">
        <color rgb="FF000000"/>
      </top>
      <bottom/>
      <diagonal/>
    </border>
    <border>
      <left style="thick">
        <color auto="1"/>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medium">
        <color indexed="64"/>
      </left>
      <right style="thin">
        <color rgb="FF000000"/>
      </right>
      <top/>
      <bottom style="thin">
        <color rgb="FF000000"/>
      </bottom>
      <diagonal/>
    </border>
    <border>
      <left style="medium">
        <color indexed="64"/>
      </left>
      <right/>
      <top style="thin">
        <color rgb="FF000000"/>
      </top>
      <bottom/>
      <diagonal/>
    </border>
    <border>
      <left style="thin">
        <color rgb="FF000000"/>
      </left>
      <right style="medium">
        <color indexed="64"/>
      </right>
      <top/>
      <bottom/>
      <diagonal/>
    </border>
    <border>
      <left style="thin">
        <color indexed="64"/>
      </left>
      <right style="medium">
        <color indexed="64"/>
      </right>
      <top/>
      <bottom/>
      <diagonal/>
    </border>
    <border>
      <left style="medium">
        <color indexed="64"/>
      </left>
      <right/>
      <top/>
      <bottom style="thin">
        <color rgb="FF000000"/>
      </bottom>
      <diagonal/>
    </border>
    <border>
      <left style="thin">
        <color rgb="FF000000"/>
      </left>
      <right style="medium">
        <color indexed="64"/>
      </right>
      <top/>
      <bottom style="thin">
        <color rgb="FF000000"/>
      </bottom>
      <diagonal/>
    </border>
    <border>
      <left/>
      <right/>
      <top style="thin">
        <color rgb="FF000000"/>
      </top>
      <bottom/>
      <diagonal/>
    </border>
    <border>
      <left style="medium">
        <color indexed="64"/>
      </left>
      <right style="thin">
        <color indexed="64"/>
      </right>
      <top/>
      <bottom style="thin">
        <color indexed="64"/>
      </bottom>
      <diagonal/>
    </border>
    <border>
      <left/>
      <right/>
      <top/>
      <bottom style="thin">
        <color rgb="FF000000"/>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theme="0"/>
      </left>
      <right style="medium">
        <color theme="0"/>
      </right>
      <top style="medium">
        <color theme="0"/>
      </top>
      <bottom/>
      <diagonal/>
    </border>
    <border>
      <left style="medium">
        <color theme="0"/>
      </left>
      <right style="medium">
        <color theme="0"/>
      </right>
      <top style="medium">
        <color theme="0"/>
      </top>
      <bottom style="medium">
        <color theme="0"/>
      </bottom>
      <diagonal/>
    </border>
    <border>
      <left style="thin">
        <color theme="9" tint="0.39997558519241921"/>
      </left>
      <right/>
      <top style="thin">
        <color theme="9" tint="0.39997558519241921"/>
      </top>
      <bottom style="thin">
        <color theme="9" tint="0.39997558519241921"/>
      </bottom>
      <diagonal/>
    </border>
    <border>
      <left/>
      <right/>
      <top style="thin">
        <color theme="9" tint="0.39997558519241921"/>
      </top>
      <bottom style="thin">
        <color theme="9" tint="0.39997558519241921"/>
      </bottom>
      <diagonal/>
    </border>
    <border>
      <left/>
      <right style="thin">
        <color theme="9" tint="0.39997558519241921"/>
      </right>
      <top style="thin">
        <color theme="9" tint="0.39997558519241921"/>
      </top>
      <bottom style="thin">
        <color theme="9" tint="0.39997558519241921"/>
      </bottom>
      <diagonal/>
    </border>
    <border>
      <left style="medium">
        <color rgb="FFDEDEDE"/>
      </left>
      <right/>
      <top/>
      <bottom style="medium">
        <color rgb="FFDDDDDD"/>
      </bottom>
      <diagonal/>
    </border>
    <border>
      <left/>
      <right/>
      <top/>
      <bottom style="medium">
        <color rgb="FFDDDDDD"/>
      </bottom>
      <diagonal/>
    </border>
    <border>
      <left/>
      <right style="medium">
        <color rgb="FFDEDEDE"/>
      </right>
      <top/>
      <bottom style="medium">
        <color rgb="FFDDDDDD"/>
      </bottom>
      <diagonal/>
    </border>
    <border>
      <left style="medium">
        <color rgb="FFDEDEDE"/>
      </left>
      <right/>
      <top style="medium">
        <color rgb="FFDDDDDD"/>
      </top>
      <bottom/>
      <diagonal/>
    </border>
    <border>
      <left/>
      <right/>
      <top style="medium">
        <color rgb="FFDDDDDD"/>
      </top>
      <bottom/>
      <diagonal/>
    </border>
    <border>
      <left/>
      <right style="medium">
        <color rgb="FFDEDEDE"/>
      </right>
      <top style="medium">
        <color rgb="FFDDDDDD"/>
      </top>
      <bottom/>
      <diagonal/>
    </border>
    <border>
      <left style="medium">
        <color rgb="FFDEDEDE"/>
      </left>
      <right/>
      <top style="medium">
        <color rgb="FFDDDDDD"/>
      </top>
      <bottom style="medium">
        <color rgb="FFDEDEDE"/>
      </bottom>
      <diagonal/>
    </border>
    <border>
      <left/>
      <right/>
      <top style="medium">
        <color rgb="FFDDDDDD"/>
      </top>
      <bottom style="medium">
        <color rgb="FFDEDEDE"/>
      </bottom>
      <diagonal/>
    </border>
    <border>
      <left/>
      <right style="medium">
        <color rgb="FFDEDEDE"/>
      </right>
      <top style="medium">
        <color rgb="FFDDDDDD"/>
      </top>
      <bottom style="medium">
        <color rgb="FFDEDEDE"/>
      </bottom>
      <diagonal/>
    </border>
    <border>
      <left style="medium">
        <color rgb="FFDEDEDE"/>
      </left>
      <right/>
      <top style="medium">
        <color rgb="FFDEDEDE"/>
      </top>
      <bottom/>
      <diagonal/>
    </border>
    <border>
      <left/>
      <right/>
      <top style="medium">
        <color rgb="FFDEDEDE"/>
      </top>
      <bottom/>
      <diagonal/>
    </border>
    <border>
      <left/>
      <right style="medium">
        <color rgb="FFDEDEDE"/>
      </right>
      <top style="medium">
        <color rgb="FFDEDEDE"/>
      </top>
      <bottom/>
      <diagonal/>
    </border>
    <border>
      <left style="medium">
        <color rgb="FFDEDEDE"/>
      </left>
      <right/>
      <top style="medium">
        <color rgb="FFDEDEDE"/>
      </top>
      <bottom style="medium">
        <color rgb="FFDEDEDE"/>
      </bottom>
      <diagonal/>
    </border>
    <border>
      <left/>
      <right/>
      <top style="medium">
        <color rgb="FFDEDEDE"/>
      </top>
      <bottom style="medium">
        <color rgb="FFDEDEDE"/>
      </bottom>
      <diagonal/>
    </border>
    <border>
      <left/>
      <right style="medium">
        <color rgb="FFDEDEDE"/>
      </right>
      <top style="medium">
        <color rgb="FFDEDEDE"/>
      </top>
      <bottom style="medium">
        <color rgb="FFDEDEDE"/>
      </bottom>
      <diagonal/>
    </border>
    <border>
      <left style="medium">
        <color rgb="FFDEDEDE"/>
      </left>
      <right style="medium">
        <color rgb="FFDEDEDE"/>
      </right>
      <top style="medium">
        <color rgb="FFDEDEDE"/>
      </top>
      <bottom style="medium">
        <color rgb="FFDEDEDE"/>
      </bottom>
      <diagonal/>
    </border>
    <border>
      <left style="thin">
        <color rgb="FFFFFFFF"/>
      </left>
      <right style="thin">
        <color rgb="FFFFFFFF"/>
      </right>
      <top style="thin">
        <color rgb="FFFFFFFF"/>
      </top>
      <bottom style="thin">
        <color rgb="FFFFFFFF"/>
      </bottom>
      <diagonal/>
    </border>
    <border>
      <left style="thin">
        <color indexed="64"/>
      </left>
      <right/>
      <top style="thin">
        <color indexed="64"/>
      </top>
      <bottom style="medium">
        <color indexed="64"/>
      </bottom>
      <diagonal/>
    </border>
    <border>
      <left style="thin">
        <color rgb="FFCCCCCC"/>
      </left>
      <right style="thin">
        <color rgb="FF000000"/>
      </right>
      <top style="thin">
        <color rgb="FF000000"/>
      </top>
      <bottom style="thin">
        <color rgb="FF000000"/>
      </bottom>
      <diagonal/>
    </border>
    <border>
      <left style="thin">
        <color rgb="FF000000"/>
      </left>
      <right style="thin">
        <color rgb="FF000000"/>
      </right>
      <top style="thin">
        <color rgb="FFCCCCCC"/>
      </top>
      <bottom style="thin">
        <color rgb="FF000000"/>
      </bottom>
      <diagonal/>
    </border>
  </borders>
  <cellStyleXfs count="13">
    <xf numFmtId="0" fontId="0" fillId="0" borderId="0"/>
    <xf numFmtId="0" fontId="39" fillId="10" borderId="0" applyNumberFormat="0" applyBorder="0" applyAlignment="0" applyProtection="0"/>
    <xf numFmtId="0" fontId="40" fillId="0" borderId="0" applyNumberFormat="0" applyFill="0" applyBorder="0" applyAlignment="0" applyProtection="0"/>
    <xf numFmtId="0" fontId="43" fillId="0" borderId="0"/>
    <xf numFmtId="0" fontId="10" fillId="0" borderId="0"/>
    <xf numFmtId="0" fontId="4" fillId="0" borderId="0"/>
    <xf numFmtId="0" fontId="61" fillId="0" borderId="0"/>
    <xf numFmtId="0" fontId="63" fillId="0" borderId="0"/>
    <xf numFmtId="0" fontId="10" fillId="0" borderId="0"/>
    <xf numFmtId="0" fontId="10" fillId="0" borderId="0"/>
    <xf numFmtId="0" fontId="2" fillId="0" borderId="0"/>
    <xf numFmtId="0" fontId="3" fillId="0" borderId="0"/>
    <xf numFmtId="0" fontId="29" fillId="0" borderId="0"/>
  </cellStyleXfs>
  <cellXfs count="656">
    <xf numFmtId="0" fontId="0" fillId="0" borderId="0" xfId="0"/>
    <xf numFmtId="0" fontId="15" fillId="0" borderId="0" xfId="0" applyFont="1" applyAlignment="1">
      <alignment horizontal="left" vertical="center"/>
    </xf>
    <xf numFmtId="0" fontId="13" fillId="0" borderId="0" xfId="0" applyFont="1"/>
    <xf numFmtId="0" fontId="6" fillId="6" borderId="5" xfId="0" applyFont="1" applyFill="1" applyBorder="1" applyAlignment="1">
      <alignment horizontal="left" vertical="center" wrapText="1"/>
    </xf>
    <xf numFmtId="0" fontId="6" fillId="6" borderId="5" xfId="0" applyFont="1" applyFill="1" applyBorder="1" applyAlignment="1">
      <alignment vertical="center"/>
    </xf>
    <xf numFmtId="164" fontId="13" fillId="0" borderId="5" xfId="0" applyNumberFormat="1" applyFont="1" applyBorder="1"/>
    <xf numFmtId="14" fontId="13" fillId="0" borderId="5" xfId="0" applyNumberFormat="1" applyFont="1" applyBorder="1"/>
    <xf numFmtId="0" fontId="13" fillId="0" borderId="5" xfId="0" applyFont="1" applyBorder="1" applyAlignment="1">
      <alignment wrapText="1"/>
    </xf>
    <xf numFmtId="14" fontId="13" fillId="0" borderId="5" xfId="0" applyNumberFormat="1" applyFont="1" applyBorder="1" applyAlignment="1">
      <alignment horizontal="right"/>
    </xf>
    <xf numFmtId="0" fontId="13" fillId="0" borderId="5" xfId="0" applyFont="1" applyBorder="1"/>
    <xf numFmtId="0" fontId="0" fillId="0" borderId="0" xfId="0" applyAlignment="1">
      <alignment wrapText="1"/>
    </xf>
    <xf numFmtId="0" fontId="13" fillId="0" borderId="2" xfId="0" applyFont="1" applyBorder="1" applyAlignment="1">
      <alignment wrapText="1"/>
    </xf>
    <xf numFmtId="14" fontId="13" fillId="0" borderId="2" xfId="0" applyNumberFormat="1" applyFont="1" applyBorder="1"/>
    <xf numFmtId="0" fontId="13" fillId="0" borderId="1" xfId="0" applyFont="1" applyBorder="1" applyAlignment="1">
      <alignment horizontal="left" vertical="center"/>
    </xf>
    <xf numFmtId="0" fontId="9" fillId="0" borderId="1" xfId="0" applyFont="1" applyBorder="1"/>
    <xf numFmtId="0" fontId="13" fillId="0" borderId="1" xfId="0" applyFont="1" applyBorder="1" applyAlignment="1">
      <alignment wrapText="1"/>
    </xf>
    <xf numFmtId="14" fontId="13" fillId="0" borderId="1" xfId="0" applyNumberFormat="1" applyFont="1" applyBorder="1"/>
    <xf numFmtId="0" fontId="16" fillId="0" borderId="0" xfId="0" applyFont="1"/>
    <xf numFmtId="0" fontId="8" fillId="0" borderId="0" xfId="0" applyFont="1"/>
    <xf numFmtId="164" fontId="13" fillId="0" borderId="5" xfId="0" applyNumberFormat="1" applyFont="1" applyBorder="1" applyAlignment="1">
      <alignment horizontal="right"/>
    </xf>
    <xf numFmtId="164" fontId="13" fillId="0" borderId="2" xfId="0" applyNumberFormat="1" applyFont="1" applyBorder="1" applyAlignment="1">
      <alignment horizontal="right"/>
    </xf>
    <xf numFmtId="164" fontId="13" fillId="0" borderId="1" xfId="0" applyNumberFormat="1" applyFont="1" applyBorder="1" applyAlignment="1">
      <alignment horizontal="right"/>
    </xf>
    <xf numFmtId="0" fontId="22" fillId="0" borderId="0" xfId="0" applyFont="1"/>
    <xf numFmtId="0" fontId="16" fillId="0" borderId="26" xfId="0" applyFont="1" applyBorder="1"/>
    <xf numFmtId="0" fontId="23" fillId="0" borderId="9" xfId="0" applyFont="1" applyBorder="1" applyAlignment="1">
      <alignment wrapText="1"/>
    </xf>
    <xf numFmtId="0" fontId="23" fillId="0" borderId="2" xfId="0" applyFont="1" applyBorder="1" applyAlignment="1">
      <alignment wrapText="1"/>
    </xf>
    <xf numFmtId="0" fontId="23" fillId="0" borderId="28" xfId="0" applyFont="1" applyBorder="1" applyAlignment="1">
      <alignment wrapText="1"/>
    </xf>
    <xf numFmtId="0" fontId="23" fillId="0" borderId="8" xfId="0" applyFont="1" applyBorder="1" applyAlignment="1">
      <alignment wrapText="1"/>
    </xf>
    <xf numFmtId="0" fontId="23" fillId="0" borderId="8" xfId="0" applyFont="1" applyBorder="1"/>
    <xf numFmtId="0" fontId="9" fillId="0" borderId="4" xfId="0" applyFont="1" applyBorder="1"/>
    <xf numFmtId="2" fontId="13" fillId="0" borderId="5" xfId="0" applyNumberFormat="1" applyFont="1" applyBorder="1"/>
    <xf numFmtId="0" fontId="15" fillId="7" borderId="7"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29" fillId="0" borderId="1" xfId="0" applyFont="1" applyBorder="1" applyAlignment="1">
      <alignment horizontal="left" vertical="top" wrapText="1"/>
    </xf>
    <xf numFmtId="0" fontId="0" fillId="0" borderId="0" xfId="0" applyAlignment="1">
      <alignment horizontal="center" vertical="center"/>
    </xf>
    <xf numFmtId="0" fontId="6" fillId="5" borderId="0" xfId="0" applyFont="1" applyFill="1" applyAlignment="1">
      <alignment horizontal="left" vertical="center"/>
    </xf>
    <xf numFmtId="0" fontId="6" fillId="6" borderId="3" xfId="0" applyFont="1" applyFill="1" applyBorder="1" applyAlignment="1">
      <alignment horizontal="left" vertical="center" wrapText="1"/>
    </xf>
    <xf numFmtId="0" fontId="13" fillId="0" borderId="3" xfId="0" applyFont="1" applyBorder="1" applyAlignment="1">
      <alignment horizontal="left" vertical="center"/>
    </xf>
    <xf numFmtId="0" fontId="0" fillId="0" borderId="0" xfId="0" applyAlignment="1">
      <alignment horizontal="left"/>
    </xf>
    <xf numFmtId="0" fontId="15" fillId="12" borderId="7" xfId="0" applyFont="1" applyFill="1" applyBorder="1" applyAlignment="1">
      <alignment horizontal="center" vertical="center" wrapText="1"/>
    </xf>
    <xf numFmtId="0" fontId="0" fillId="0" borderId="0" xfId="0" applyAlignment="1">
      <alignment horizontal="left" vertical="top"/>
    </xf>
    <xf numFmtId="0" fontId="10" fillId="11" borderId="1" xfId="0" applyFont="1" applyFill="1" applyBorder="1" applyAlignment="1">
      <alignment horizontal="center" vertical="center" wrapText="1"/>
    </xf>
    <xf numFmtId="0" fontId="0" fillId="0" borderId="1" xfId="0" applyBorder="1" applyAlignment="1">
      <alignment horizontal="center" vertical="center" wrapText="1"/>
    </xf>
    <xf numFmtId="0" fontId="0" fillId="11" borderId="1" xfId="0" applyFill="1" applyBorder="1" applyAlignment="1">
      <alignment horizontal="left" vertical="top" wrapText="1"/>
    </xf>
    <xf numFmtId="0" fontId="0" fillId="11" borderId="0" xfId="0" applyFill="1" applyAlignment="1">
      <alignment horizontal="left" vertical="top"/>
    </xf>
    <xf numFmtId="0" fontId="0" fillId="11" borderId="0" xfId="0" applyFill="1"/>
    <xf numFmtId="0" fontId="10" fillId="11" borderId="1" xfId="0" applyFont="1" applyFill="1" applyBorder="1" applyAlignment="1">
      <alignment horizontal="left" vertical="top" wrapText="1"/>
    </xf>
    <xf numFmtId="0" fontId="0" fillId="11" borderId="1" xfId="0" applyFill="1" applyBorder="1" applyAlignment="1">
      <alignment horizontal="center" vertical="center"/>
    </xf>
    <xf numFmtId="0" fontId="10" fillId="11" borderId="1" xfId="0" applyFont="1" applyFill="1" applyBorder="1" applyAlignment="1">
      <alignment horizontal="left" vertical="center" wrapText="1"/>
    </xf>
    <xf numFmtId="0" fontId="29" fillId="11" borderId="1" xfId="0" applyFont="1" applyFill="1" applyBorder="1" applyAlignment="1">
      <alignment horizontal="center" vertical="center" wrapText="1"/>
    </xf>
    <xf numFmtId="0" fontId="29" fillId="11" borderId="1" xfId="0" applyFont="1" applyFill="1" applyBorder="1" applyAlignment="1">
      <alignment horizontal="left" vertical="center" wrapText="1"/>
    </xf>
    <xf numFmtId="0" fontId="29" fillId="11" borderId="1" xfId="0" applyFont="1" applyFill="1" applyBorder="1" applyAlignment="1">
      <alignment horizontal="left" vertical="top" wrapText="1"/>
    </xf>
    <xf numFmtId="0" fontId="0" fillId="11" borderId="1" xfId="0" applyFill="1" applyBorder="1" applyAlignment="1">
      <alignment horizontal="left" vertical="top"/>
    </xf>
    <xf numFmtId="0" fontId="16" fillId="7" borderId="39" xfId="0" applyFont="1" applyFill="1" applyBorder="1"/>
    <xf numFmtId="0" fontId="7" fillId="7" borderId="39" xfId="0" applyFont="1" applyFill="1" applyBorder="1" applyAlignment="1">
      <alignment horizontal="center" vertical="center"/>
    </xf>
    <xf numFmtId="0" fontId="10" fillId="0" borderId="1" xfId="1" applyFont="1" applyFill="1" applyBorder="1" applyAlignment="1">
      <alignment horizontal="left" vertical="top" wrapText="1"/>
    </xf>
    <xf numFmtId="0" fontId="10" fillId="11" borderId="1" xfId="1" applyFont="1" applyFill="1" applyBorder="1" applyAlignment="1">
      <alignment horizontal="left" vertical="top" wrapText="1"/>
    </xf>
    <xf numFmtId="0" fontId="29" fillId="11" borderId="1" xfId="1" applyFont="1" applyFill="1" applyBorder="1" applyAlignment="1">
      <alignment horizontal="left" vertical="top" wrapText="1"/>
    </xf>
    <xf numFmtId="0" fontId="8" fillId="0" borderId="0" xfId="0" applyFont="1" applyAlignment="1">
      <alignment horizontal="left" vertical="top"/>
    </xf>
    <xf numFmtId="0" fontId="16" fillId="0" borderId="40" xfId="0" applyFont="1" applyBorder="1"/>
    <xf numFmtId="0" fontId="16" fillId="0" borderId="41" xfId="0" applyFont="1" applyBorder="1"/>
    <xf numFmtId="0" fontId="16" fillId="0" borderId="26" xfId="0" applyFont="1" applyBorder="1" applyAlignment="1">
      <alignment horizontal="center"/>
    </xf>
    <xf numFmtId="0" fontId="16" fillId="0" borderId="40" xfId="0" applyFont="1" applyBorder="1" applyAlignment="1">
      <alignment horizontal="center"/>
    </xf>
    <xf numFmtId="0" fontId="16" fillId="0" borderId="41" xfId="0" applyFont="1" applyBorder="1" applyAlignment="1">
      <alignment horizontal="center"/>
    </xf>
    <xf numFmtId="0" fontId="0" fillId="0" borderId="29" xfId="0" applyBorder="1"/>
    <xf numFmtId="0" fontId="0" fillId="0" borderId="41" xfId="0" applyBorder="1"/>
    <xf numFmtId="0" fontId="22" fillId="0" borderId="31" xfId="0" applyFont="1" applyBorder="1"/>
    <xf numFmtId="0" fontId="22" fillId="0" borderId="32" xfId="0" applyFont="1" applyBorder="1"/>
    <xf numFmtId="0" fontId="22" fillId="0" borderId="41" xfId="0" applyFont="1" applyBorder="1"/>
    <xf numFmtId="0" fontId="0" fillId="0" borderId="27" xfId="0" applyBorder="1"/>
    <xf numFmtId="0" fontId="22" fillId="0" borderId="29" xfId="0" applyFont="1" applyBorder="1"/>
    <xf numFmtId="0" fontId="0" fillId="11" borderId="0" xfId="0" applyFill="1" applyAlignment="1">
      <alignment horizontal="left"/>
    </xf>
    <xf numFmtId="0" fontId="0" fillId="11" borderId="0" xfId="0" applyFill="1" applyAlignment="1">
      <alignment wrapText="1"/>
    </xf>
    <xf numFmtId="0" fontId="0" fillId="11" borderId="0" xfId="0" applyFill="1" applyAlignment="1">
      <alignment horizontal="center" vertical="center"/>
    </xf>
    <xf numFmtId="0" fontId="8" fillId="11" borderId="0" xfId="0" applyFont="1" applyFill="1" applyAlignment="1">
      <alignment horizontal="left" vertical="top"/>
    </xf>
    <xf numFmtId="0" fontId="0" fillId="11" borderId="0" xfId="0" applyFill="1" applyAlignment="1">
      <alignment horizontal="left" vertical="top" wrapText="1"/>
    </xf>
    <xf numFmtId="0" fontId="5" fillId="2" borderId="36" xfId="0" applyFont="1" applyFill="1" applyBorder="1" applyAlignment="1">
      <alignment wrapText="1"/>
    </xf>
    <xf numFmtId="20" fontId="0" fillId="11" borderId="0" xfId="0" applyNumberFormat="1" applyFill="1" applyAlignment="1">
      <alignment horizontal="left"/>
    </xf>
    <xf numFmtId="20" fontId="5" fillId="2" borderId="36" xfId="0" applyNumberFormat="1" applyFont="1" applyFill="1" applyBorder="1" applyAlignment="1">
      <alignment horizontal="left" vertical="center" wrapText="1"/>
    </xf>
    <xf numFmtId="20" fontId="15" fillId="12" borderId="7" xfId="0" applyNumberFormat="1" applyFont="1" applyFill="1" applyBorder="1" applyAlignment="1">
      <alignment horizontal="center" vertical="center" wrapText="1"/>
    </xf>
    <xf numFmtId="20" fontId="10" fillId="0" borderId="1" xfId="1" applyNumberFormat="1" applyFont="1" applyFill="1" applyBorder="1" applyAlignment="1">
      <alignment horizontal="left" vertical="top" wrapText="1"/>
    </xf>
    <xf numFmtId="20" fontId="10" fillId="0" borderId="1" xfId="1" quotePrefix="1" applyNumberFormat="1" applyFont="1" applyFill="1" applyBorder="1" applyAlignment="1">
      <alignment horizontal="left" vertical="top" wrapText="1"/>
    </xf>
    <xf numFmtId="20" fontId="10" fillId="0" borderId="1" xfId="1" applyNumberFormat="1" applyFont="1" applyFill="1" applyBorder="1" applyAlignment="1">
      <alignment horizontal="center" vertical="center" wrapText="1"/>
    </xf>
    <xf numFmtId="20" fontId="10" fillId="0" borderId="1" xfId="0" applyNumberFormat="1" applyFont="1" applyBorder="1" applyAlignment="1">
      <alignment horizontal="left" vertical="center" wrapText="1"/>
    </xf>
    <xf numFmtId="20" fontId="0" fillId="0" borderId="0" xfId="0" applyNumberFormat="1" applyAlignment="1">
      <alignment horizontal="left"/>
    </xf>
    <xf numFmtId="0" fontId="13" fillId="11" borderId="1" xfId="0" applyFont="1" applyFill="1" applyBorder="1" applyAlignment="1">
      <alignment horizontal="left" vertical="top" wrapText="1"/>
    </xf>
    <xf numFmtId="0" fontId="16" fillId="20" borderId="0" xfId="0" applyFont="1" applyFill="1"/>
    <xf numFmtId="0" fontId="0" fillId="20" borderId="0" xfId="0" applyFill="1"/>
    <xf numFmtId="0" fontId="23" fillId="8" borderId="35" xfId="0" applyFont="1" applyFill="1" applyBorder="1" applyAlignment="1">
      <alignment vertical="top" wrapText="1"/>
    </xf>
    <xf numFmtId="0" fontId="23" fillId="8" borderId="0" xfId="0" applyFont="1" applyFill="1" applyAlignment="1">
      <alignment vertical="top" wrapText="1"/>
    </xf>
    <xf numFmtId="0" fontId="23" fillId="8" borderId="14" xfId="0" applyFont="1" applyFill="1" applyBorder="1" applyAlignment="1">
      <alignment vertical="top" wrapText="1"/>
    </xf>
    <xf numFmtId="0" fontId="25" fillId="8" borderId="34" xfId="0" applyFont="1" applyFill="1" applyBorder="1" applyAlignment="1">
      <alignment wrapText="1"/>
    </xf>
    <xf numFmtId="0" fontId="25" fillId="8" borderId="16" xfId="0" applyFont="1" applyFill="1" applyBorder="1" applyAlignment="1">
      <alignment wrapText="1"/>
    </xf>
    <xf numFmtId="0" fontId="33" fillId="11" borderId="0" xfId="0" applyFont="1" applyFill="1"/>
    <xf numFmtId="0" fontId="27" fillId="11" borderId="0" xfId="0" applyFont="1" applyFill="1" applyAlignment="1">
      <alignment vertical="top"/>
    </xf>
    <xf numFmtId="0" fontId="27" fillId="11" borderId="0" xfId="0" applyFont="1" applyFill="1" applyAlignment="1">
      <alignment horizontal="left" vertical="top"/>
    </xf>
    <xf numFmtId="0" fontId="0" fillId="11" borderId="0" xfId="0" applyFill="1" applyAlignment="1">
      <alignment vertical="top"/>
    </xf>
    <xf numFmtId="0" fontId="11" fillId="11" borderId="0" xfId="0" applyFont="1" applyFill="1" applyAlignment="1">
      <alignment horizontal="center" vertical="top" wrapText="1"/>
    </xf>
    <xf numFmtId="0" fontId="0" fillId="11" borderId="0" xfId="0" applyFill="1" applyAlignment="1">
      <alignment horizontal="center" vertical="top" wrapText="1"/>
    </xf>
    <xf numFmtId="0" fontId="11" fillId="11" borderId="0" xfId="0" applyFont="1" applyFill="1" applyAlignment="1">
      <alignment vertical="top" wrapText="1"/>
    </xf>
    <xf numFmtId="0" fontId="47" fillId="11" borderId="0" xfId="0" applyFont="1" applyFill="1" applyAlignment="1">
      <alignment vertical="top"/>
    </xf>
    <xf numFmtId="0" fontId="11" fillId="11" borderId="11" xfId="0" applyFont="1" applyFill="1" applyBorder="1" applyAlignment="1">
      <alignment horizontal="center" vertical="top" wrapText="1"/>
    </xf>
    <xf numFmtId="0" fontId="11" fillId="11" borderId="33" xfId="0" applyFont="1" applyFill="1" applyBorder="1" applyAlignment="1">
      <alignment horizontal="center" vertical="top" wrapText="1"/>
    </xf>
    <xf numFmtId="0" fontId="0" fillId="11" borderId="33" xfId="0" applyFill="1" applyBorder="1" applyAlignment="1">
      <alignment horizontal="center" vertical="top" wrapText="1"/>
    </xf>
    <xf numFmtId="0" fontId="0" fillId="11" borderId="12" xfId="0" applyFill="1" applyBorder="1" applyAlignment="1">
      <alignment horizontal="center" vertical="top" wrapText="1"/>
    </xf>
    <xf numFmtId="0" fontId="0" fillId="11" borderId="14" xfId="0" applyFill="1" applyBorder="1" applyAlignment="1">
      <alignment vertical="top"/>
    </xf>
    <xf numFmtId="0" fontId="20" fillId="11" borderId="13" xfId="0" applyFont="1" applyFill="1" applyBorder="1" applyAlignment="1">
      <alignment vertical="top"/>
    </xf>
    <xf numFmtId="0" fontId="49" fillId="11" borderId="0" xfId="0" applyFont="1" applyFill="1" applyAlignment="1">
      <alignment vertical="top"/>
    </xf>
    <xf numFmtId="0" fontId="50" fillId="11" borderId="0" xfId="0" applyFont="1" applyFill="1" applyAlignment="1">
      <alignment vertical="top"/>
    </xf>
    <xf numFmtId="0" fontId="50" fillId="11" borderId="14" xfId="0" applyFont="1" applyFill="1" applyBorder="1" applyAlignment="1">
      <alignment vertical="top"/>
    </xf>
    <xf numFmtId="0" fontId="28" fillId="11" borderId="0" xfId="0" applyFont="1" applyFill="1" applyAlignment="1">
      <alignment vertical="top" wrapText="1"/>
    </xf>
    <xf numFmtId="0" fontId="0" fillId="11" borderId="15" xfId="0" applyFill="1" applyBorder="1" applyAlignment="1">
      <alignment vertical="top"/>
    </xf>
    <xf numFmtId="0" fontId="0" fillId="11" borderId="34" xfId="0" applyFill="1" applyBorder="1" applyAlignment="1">
      <alignment vertical="top"/>
    </xf>
    <xf numFmtId="0" fontId="0" fillId="11" borderId="16" xfId="0" applyFill="1" applyBorder="1" applyAlignment="1">
      <alignment vertical="top"/>
    </xf>
    <xf numFmtId="0" fontId="12" fillId="11" borderId="0" xfId="0" applyFont="1" applyFill="1" applyAlignment="1">
      <alignment horizontal="left" vertical="top"/>
    </xf>
    <xf numFmtId="0" fontId="13" fillId="11" borderId="0" xfId="0" applyFont="1" applyFill="1" applyAlignment="1">
      <alignment horizontal="left" vertical="top"/>
    </xf>
    <xf numFmtId="0" fontId="48" fillId="11" borderId="0" xfId="0" applyFont="1" applyFill="1" applyAlignment="1">
      <alignment vertical="top"/>
    </xf>
    <xf numFmtId="0" fontId="14" fillId="11" borderId="0" xfId="0" applyFont="1" applyFill="1" applyAlignment="1">
      <alignment horizontal="left" vertical="top"/>
    </xf>
    <xf numFmtId="0" fontId="13" fillId="11" borderId="0" xfId="0" applyFont="1" applyFill="1" applyAlignment="1">
      <alignment horizontal="left" vertical="top" wrapText="1"/>
    </xf>
    <xf numFmtId="0" fontId="8" fillId="11" borderId="0" xfId="0" applyFont="1" applyFill="1" applyAlignment="1">
      <alignment horizontal="left" vertical="top" wrapText="1"/>
    </xf>
    <xf numFmtId="0" fontId="11" fillId="11" borderId="0" xfId="0" applyFont="1" applyFill="1" applyAlignment="1">
      <alignment horizontal="left" vertical="top" wrapText="1"/>
    </xf>
    <xf numFmtId="0" fontId="0" fillId="11" borderId="24" xfId="0" applyFill="1" applyBorder="1" applyAlignment="1">
      <alignment vertical="top"/>
    </xf>
    <xf numFmtId="0" fontId="0" fillId="11" borderId="24" xfId="0" applyFill="1" applyBorder="1" applyAlignment="1">
      <alignment vertical="top" wrapText="1"/>
    </xf>
    <xf numFmtId="0" fontId="0" fillId="11" borderId="25" xfId="0" applyFill="1" applyBorder="1" applyAlignment="1">
      <alignment vertical="top" wrapText="1"/>
    </xf>
    <xf numFmtId="0" fontId="52" fillId="11" borderId="0" xfId="0" applyFont="1" applyFill="1" applyAlignment="1">
      <alignment horizontal="left" vertical="top" wrapText="1"/>
    </xf>
    <xf numFmtId="0" fontId="14" fillId="11" borderId="0" xfId="0" applyFont="1" applyFill="1" applyAlignment="1">
      <alignment vertical="top"/>
    </xf>
    <xf numFmtId="0" fontId="9" fillId="11" borderId="24" xfId="0" applyFont="1" applyFill="1" applyBorder="1" applyAlignment="1">
      <alignment horizontal="left" vertical="top" wrapText="1"/>
    </xf>
    <xf numFmtId="0" fontId="9" fillId="11" borderId="1" xfId="0" applyFont="1" applyFill="1" applyBorder="1" applyAlignment="1">
      <alignment horizontal="center" vertical="top" wrapText="1"/>
    </xf>
    <xf numFmtId="0" fontId="9" fillId="11" borderId="20" xfId="0" applyFont="1" applyFill="1" applyBorder="1" applyAlignment="1">
      <alignment horizontal="left" vertical="top" wrapText="1"/>
    </xf>
    <xf numFmtId="0" fontId="8" fillId="11" borderId="24" xfId="0" applyFont="1" applyFill="1" applyBorder="1" applyAlignment="1">
      <alignment horizontal="left" vertical="top"/>
    </xf>
    <xf numFmtId="0" fontId="8" fillId="11" borderId="1" xfId="0" applyFont="1" applyFill="1" applyBorder="1" applyAlignment="1">
      <alignment horizontal="center" vertical="top"/>
    </xf>
    <xf numFmtId="0" fontId="19" fillId="11" borderId="20" xfId="0" applyFont="1" applyFill="1" applyBorder="1" applyAlignment="1">
      <alignment horizontal="left" vertical="top" wrapText="1"/>
    </xf>
    <xf numFmtId="0" fontId="19" fillId="11" borderId="20" xfId="0" applyFont="1" applyFill="1" applyBorder="1" applyAlignment="1">
      <alignment vertical="top" wrapText="1"/>
    </xf>
    <xf numFmtId="0" fontId="15" fillId="11" borderId="0" xfId="0" applyFont="1" applyFill="1" applyAlignment="1">
      <alignment vertical="top" wrapText="1"/>
    </xf>
    <xf numFmtId="0" fontId="13" fillId="11" borderId="0" xfId="0" applyFont="1" applyFill="1" applyAlignment="1">
      <alignment vertical="top" wrapText="1"/>
    </xf>
    <xf numFmtId="0" fontId="8" fillId="11" borderId="24" xfId="0" applyFont="1" applyFill="1" applyBorder="1" applyAlignment="1">
      <alignment horizontal="left" vertical="top" wrapText="1"/>
    </xf>
    <xf numFmtId="0" fontId="8" fillId="11" borderId="25" xfId="0" applyFont="1" applyFill="1" applyBorder="1" applyAlignment="1">
      <alignment horizontal="left" vertical="top"/>
    </xf>
    <xf numFmtId="0" fontId="19" fillId="11" borderId="22" xfId="0" applyFont="1" applyFill="1" applyBorder="1" applyAlignment="1">
      <alignment vertical="top" wrapText="1"/>
    </xf>
    <xf numFmtId="0" fontId="0" fillId="11" borderId="0" xfId="0" applyFill="1" applyAlignment="1">
      <alignment vertical="top" wrapText="1"/>
    </xf>
    <xf numFmtId="0" fontId="8" fillId="11" borderId="24" xfId="0" applyFont="1" applyFill="1" applyBorder="1" applyAlignment="1">
      <alignment vertical="top" wrapText="1"/>
    </xf>
    <xf numFmtId="0" fontId="8" fillId="11" borderId="25" xfId="0" applyFont="1" applyFill="1" applyBorder="1" applyAlignment="1">
      <alignment vertical="top" wrapText="1"/>
    </xf>
    <xf numFmtId="0" fontId="8" fillId="11" borderId="18" xfId="0" applyFont="1" applyFill="1" applyBorder="1" applyAlignment="1">
      <alignment horizontal="left" vertical="top"/>
    </xf>
    <xf numFmtId="0" fontId="8" fillId="11" borderId="55" xfId="0" applyFont="1" applyFill="1" applyBorder="1" applyAlignment="1">
      <alignment horizontal="left" vertical="top"/>
    </xf>
    <xf numFmtId="0" fontId="8" fillId="11" borderId="19" xfId="0" applyFont="1" applyFill="1" applyBorder="1" applyAlignment="1">
      <alignment horizontal="left" vertical="top"/>
    </xf>
    <xf numFmtId="0" fontId="0" fillId="11" borderId="0" xfId="0" applyFill="1" applyAlignment="1">
      <alignment horizontal="left" vertical="center"/>
    </xf>
    <xf numFmtId="0" fontId="16" fillId="11" borderId="0" xfId="0" applyFont="1" applyFill="1"/>
    <xf numFmtId="0" fontId="41" fillId="9" borderId="11" xfId="0" applyFont="1" applyFill="1" applyBorder="1"/>
    <xf numFmtId="0" fontId="41" fillId="9" borderId="56" xfId="0" applyFont="1" applyFill="1" applyBorder="1" applyAlignment="1">
      <alignment horizontal="center" wrapText="1"/>
    </xf>
    <xf numFmtId="0" fontId="41" fillId="9" borderId="56" xfId="0" applyFont="1" applyFill="1" applyBorder="1" applyAlignment="1">
      <alignment horizontal="center"/>
    </xf>
    <xf numFmtId="0" fontId="41" fillId="9" borderId="57" xfId="0" applyFont="1" applyFill="1" applyBorder="1" applyAlignment="1">
      <alignment horizontal="center"/>
    </xf>
    <xf numFmtId="0" fontId="16" fillId="11" borderId="0" xfId="0" applyFont="1" applyFill="1" applyAlignment="1">
      <alignment horizontal="left" vertical="center"/>
    </xf>
    <xf numFmtId="0" fontId="23" fillId="21" borderId="9" xfId="0" applyFont="1" applyFill="1" applyBorder="1" applyAlignment="1">
      <alignment wrapText="1"/>
    </xf>
    <xf numFmtId="0" fontId="25" fillId="21" borderId="59" xfId="0" applyFont="1" applyFill="1" applyBorder="1" applyAlignment="1">
      <alignment wrapText="1"/>
    </xf>
    <xf numFmtId="0" fontId="23" fillId="21" borderId="28" xfId="0" applyFont="1" applyFill="1" applyBorder="1" applyAlignment="1">
      <alignment wrapText="1"/>
    </xf>
    <xf numFmtId="0" fontId="23" fillId="21" borderId="14" xfId="0" applyFont="1" applyFill="1" applyBorder="1" applyAlignment="1">
      <alignment wrapText="1"/>
    </xf>
    <xf numFmtId="0" fontId="23" fillId="21" borderId="28" xfId="0" applyFont="1" applyFill="1" applyBorder="1"/>
    <xf numFmtId="0" fontId="23" fillId="21" borderId="14" xfId="0" applyFont="1" applyFill="1" applyBorder="1"/>
    <xf numFmtId="0" fontId="11" fillId="11" borderId="28" xfId="0" applyFont="1" applyFill="1" applyBorder="1" applyAlignment="1">
      <alignment wrapText="1"/>
    </xf>
    <xf numFmtId="0" fontId="24" fillId="11" borderId="9" xfId="0" applyFont="1" applyFill="1" applyBorder="1" applyAlignment="1">
      <alignment wrapText="1"/>
    </xf>
    <xf numFmtId="0" fontId="24" fillId="21" borderId="9" xfId="0" applyFont="1" applyFill="1" applyBorder="1" applyAlignment="1">
      <alignment wrapText="1"/>
    </xf>
    <xf numFmtId="0" fontId="25" fillId="11" borderId="59" xfId="0" applyFont="1" applyFill="1" applyBorder="1" applyAlignment="1">
      <alignment wrapText="1"/>
    </xf>
    <xf numFmtId="0" fontId="24" fillId="11" borderId="28" xfId="0" applyFont="1" applyFill="1" applyBorder="1" applyAlignment="1">
      <alignment wrapText="1"/>
    </xf>
    <xf numFmtId="0" fontId="24" fillId="21" borderId="28" xfId="0" applyFont="1" applyFill="1" applyBorder="1" applyAlignment="1">
      <alignment wrapText="1"/>
    </xf>
    <xf numFmtId="0" fontId="25" fillId="11" borderId="63" xfId="0" applyFont="1" applyFill="1" applyBorder="1" applyAlignment="1">
      <alignment wrapText="1"/>
    </xf>
    <xf numFmtId="0" fontId="23" fillId="11" borderId="28" xfId="0" applyFont="1" applyFill="1" applyBorder="1" applyAlignment="1">
      <alignment wrapText="1"/>
    </xf>
    <xf numFmtId="0" fontId="25" fillId="21" borderId="35" xfId="0" applyFont="1" applyFill="1" applyBorder="1" applyAlignment="1">
      <alignment wrapText="1"/>
    </xf>
    <xf numFmtId="0" fontId="25" fillId="11" borderId="64" xfId="0" applyFont="1" applyFill="1" applyBorder="1" applyAlignment="1">
      <alignment wrapText="1"/>
    </xf>
    <xf numFmtId="0" fontId="26" fillId="21" borderId="8" xfId="0" applyFont="1" applyFill="1" applyBorder="1" applyAlignment="1">
      <alignment wrapText="1"/>
    </xf>
    <xf numFmtId="0" fontId="26" fillId="11" borderId="63" xfId="0" applyFont="1" applyFill="1" applyBorder="1" applyAlignment="1">
      <alignment wrapText="1"/>
    </xf>
    <xf numFmtId="0" fontId="23" fillId="11" borderId="63" xfId="0" applyFont="1" applyFill="1" applyBorder="1" applyAlignment="1">
      <alignment wrapText="1"/>
    </xf>
    <xf numFmtId="0" fontId="26" fillId="11" borderId="28" xfId="0" applyFont="1" applyFill="1" applyBorder="1" applyAlignment="1">
      <alignment wrapText="1"/>
    </xf>
    <xf numFmtId="0" fontId="26" fillId="21" borderId="28" xfId="0" applyFont="1" applyFill="1" applyBorder="1"/>
    <xf numFmtId="0" fontId="26" fillId="11" borderId="28" xfId="0" applyFont="1" applyFill="1" applyBorder="1"/>
    <xf numFmtId="0" fontId="23" fillId="11" borderId="28" xfId="0" applyFont="1" applyFill="1" applyBorder="1"/>
    <xf numFmtId="0" fontId="23" fillId="21" borderId="8" xfId="0" applyFont="1" applyFill="1" applyBorder="1"/>
    <xf numFmtId="0" fontId="23" fillId="11" borderId="14" xfId="0" applyFont="1" applyFill="1" applyBorder="1"/>
    <xf numFmtId="0" fontId="23" fillId="11" borderId="30" xfId="0" applyFont="1" applyFill="1" applyBorder="1" applyAlignment="1">
      <alignment wrapText="1"/>
    </xf>
    <xf numFmtId="0" fontId="23" fillId="21" borderId="30" xfId="0" applyFont="1" applyFill="1" applyBorder="1" applyAlignment="1">
      <alignment wrapText="1"/>
    </xf>
    <xf numFmtId="0" fontId="23" fillId="11" borderId="66" xfId="0" applyFont="1" applyFill="1" applyBorder="1" applyAlignment="1">
      <alignment wrapText="1"/>
    </xf>
    <xf numFmtId="0" fontId="25" fillId="21" borderId="8" xfId="0" applyFont="1" applyFill="1" applyBorder="1" applyAlignment="1">
      <alignment wrapText="1"/>
    </xf>
    <xf numFmtId="0" fontId="25" fillId="11" borderId="0" xfId="0" applyFont="1" applyFill="1" applyAlignment="1">
      <alignment wrapText="1"/>
    </xf>
    <xf numFmtId="0" fontId="25" fillId="21" borderId="63" xfId="0" applyFont="1" applyFill="1" applyBorder="1" applyAlignment="1">
      <alignment wrapText="1"/>
    </xf>
    <xf numFmtId="0" fontId="25" fillId="11" borderId="0" xfId="0" applyFont="1" applyFill="1"/>
    <xf numFmtId="0" fontId="25" fillId="21" borderId="8" xfId="0" applyFont="1" applyFill="1" applyBorder="1"/>
    <xf numFmtId="0" fontId="25" fillId="21" borderId="63" xfId="0" applyFont="1" applyFill="1" applyBorder="1"/>
    <xf numFmtId="0" fontId="23" fillId="21" borderId="8" xfId="0" applyFont="1" applyFill="1" applyBorder="1" applyAlignment="1">
      <alignment wrapText="1"/>
    </xf>
    <xf numFmtId="0" fontId="23" fillId="11" borderId="0" xfId="0" applyFont="1" applyFill="1" applyAlignment="1">
      <alignment wrapText="1"/>
    </xf>
    <xf numFmtId="0" fontId="23" fillId="21" borderId="63" xfId="0" applyFont="1" applyFill="1" applyBorder="1" applyAlignment="1">
      <alignment wrapText="1"/>
    </xf>
    <xf numFmtId="0" fontId="23" fillId="11" borderId="8" xfId="0" applyFont="1" applyFill="1" applyBorder="1"/>
    <xf numFmtId="0" fontId="23" fillId="21" borderId="67" xfId="0" applyFont="1" applyFill="1" applyBorder="1" applyAlignment="1">
      <alignment wrapText="1"/>
    </xf>
    <xf numFmtId="0" fontId="23" fillId="11" borderId="9" xfId="0" applyFont="1" applyFill="1" applyBorder="1" applyAlignment="1">
      <alignment wrapText="1"/>
    </xf>
    <xf numFmtId="0" fontId="23" fillId="21" borderId="59" xfId="0" applyFont="1" applyFill="1" applyBorder="1" applyAlignment="1">
      <alignment wrapText="1"/>
    </xf>
    <xf numFmtId="0" fontId="23" fillId="21" borderId="0" xfId="0" applyFont="1" applyFill="1" applyAlignment="1">
      <alignment wrapText="1"/>
    </xf>
    <xf numFmtId="0" fontId="23" fillId="21" borderId="69" xfId="0" applyFont="1" applyFill="1" applyBorder="1" applyAlignment="1">
      <alignment wrapText="1"/>
    </xf>
    <xf numFmtId="0" fontId="23" fillId="21" borderId="30" xfId="0" applyFont="1" applyFill="1" applyBorder="1"/>
    <xf numFmtId="0" fontId="23" fillId="11" borderId="30" xfId="0" applyFont="1" applyFill="1" applyBorder="1"/>
    <xf numFmtId="0" fontId="23" fillId="21" borderId="66" xfId="0" applyFont="1" applyFill="1" applyBorder="1"/>
    <xf numFmtId="0" fontId="23" fillId="11" borderId="8" xfId="0" applyFont="1" applyFill="1" applyBorder="1" applyAlignment="1">
      <alignment wrapText="1"/>
    </xf>
    <xf numFmtId="0" fontId="26" fillId="11" borderId="8" xfId="0" applyFont="1" applyFill="1" applyBorder="1" applyAlignment="1">
      <alignment wrapText="1"/>
    </xf>
    <xf numFmtId="0" fontId="25" fillId="21" borderId="0" xfId="0" applyFont="1" applyFill="1"/>
    <xf numFmtId="0" fontId="25" fillId="11" borderId="8" xfId="0" applyFont="1" applyFill="1" applyBorder="1"/>
    <xf numFmtId="0" fontId="25" fillId="11" borderId="63" xfId="0" applyFont="1" applyFill="1" applyBorder="1"/>
    <xf numFmtId="0" fontId="25" fillId="21" borderId="0" xfId="0" applyFont="1" applyFill="1" applyAlignment="1">
      <alignment wrapText="1"/>
    </xf>
    <xf numFmtId="0" fontId="25" fillId="11" borderId="8" xfId="0" applyFont="1" applyFill="1" applyBorder="1" applyAlignment="1">
      <alignment wrapText="1"/>
    </xf>
    <xf numFmtId="0" fontId="25" fillId="21" borderId="70" xfId="0" applyFont="1" applyFill="1" applyBorder="1" applyAlignment="1">
      <alignment wrapText="1"/>
    </xf>
    <xf numFmtId="0" fontId="25" fillId="11" borderId="37" xfId="0" applyFont="1" applyFill="1" applyBorder="1" applyAlignment="1">
      <alignment wrapText="1"/>
    </xf>
    <xf numFmtId="0" fontId="25" fillId="21" borderId="71" xfId="0" applyFont="1" applyFill="1" applyBorder="1" applyAlignment="1">
      <alignment wrapText="1"/>
    </xf>
    <xf numFmtId="0" fontId="25" fillId="21" borderId="72" xfId="0" applyFont="1" applyFill="1" applyBorder="1" applyAlignment="1">
      <alignment wrapText="1"/>
    </xf>
    <xf numFmtId="0" fontId="25" fillId="11" borderId="44" xfId="0" applyFont="1" applyFill="1" applyBorder="1" applyAlignment="1">
      <alignment wrapText="1"/>
    </xf>
    <xf numFmtId="0" fontId="25" fillId="21" borderId="14" xfId="0" applyFont="1" applyFill="1" applyBorder="1" applyAlignment="1">
      <alignment wrapText="1"/>
    </xf>
    <xf numFmtId="0" fontId="23" fillId="21" borderId="35" xfId="0" applyFont="1" applyFill="1" applyBorder="1" applyAlignment="1">
      <alignment wrapText="1"/>
    </xf>
    <xf numFmtId="0" fontId="23" fillId="11" borderId="44" xfId="0" applyFont="1" applyFill="1" applyBorder="1" applyAlignment="1">
      <alignment wrapText="1"/>
    </xf>
    <xf numFmtId="0" fontId="26" fillId="11" borderId="44" xfId="0" applyFont="1" applyFill="1" applyBorder="1" applyAlignment="1">
      <alignment wrapText="1"/>
    </xf>
    <xf numFmtId="0" fontId="26" fillId="21" borderId="14" xfId="0" applyFont="1" applyFill="1" applyBorder="1" applyAlignment="1">
      <alignment wrapText="1"/>
    </xf>
    <xf numFmtId="0" fontId="26" fillId="21" borderId="35" xfId="0" applyFont="1" applyFill="1" applyBorder="1" applyAlignment="1">
      <alignment wrapText="1"/>
    </xf>
    <xf numFmtId="0" fontId="25" fillId="11" borderId="44" xfId="0" applyFont="1" applyFill="1" applyBorder="1"/>
    <xf numFmtId="0" fontId="25" fillId="21" borderId="14" xfId="0" applyFont="1" applyFill="1" applyBorder="1"/>
    <xf numFmtId="0" fontId="25" fillId="11" borderId="7" xfId="0" applyFont="1" applyFill="1" applyBorder="1" applyAlignment="1">
      <alignment wrapText="1"/>
    </xf>
    <xf numFmtId="0" fontId="25" fillId="21" borderId="74" xfId="0" applyFont="1" applyFill="1" applyBorder="1" applyAlignment="1">
      <alignment wrapText="1"/>
    </xf>
    <xf numFmtId="0" fontId="25" fillId="21" borderId="75" xfId="0" applyFont="1" applyFill="1" applyBorder="1" applyAlignment="1">
      <alignment wrapText="1"/>
    </xf>
    <xf numFmtId="0" fontId="26" fillId="21" borderId="0" xfId="0" applyFont="1" applyFill="1" applyAlignment="1">
      <alignment wrapText="1"/>
    </xf>
    <xf numFmtId="0" fontId="26" fillId="11" borderId="64" xfId="0" applyFont="1" applyFill="1" applyBorder="1" applyAlignment="1">
      <alignment wrapText="1"/>
    </xf>
    <xf numFmtId="0" fontId="23" fillId="11" borderId="64" xfId="0" applyFont="1" applyFill="1" applyBorder="1" applyAlignment="1">
      <alignment wrapText="1"/>
    </xf>
    <xf numFmtId="0" fontId="23" fillId="11" borderId="44" xfId="0" applyFont="1" applyFill="1" applyBorder="1" applyAlignment="1">
      <alignment vertical="top" wrapText="1"/>
    </xf>
    <xf numFmtId="0" fontId="25" fillId="11" borderId="49" xfId="0" applyFont="1" applyFill="1" applyBorder="1" applyAlignment="1">
      <alignment wrapText="1"/>
    </xf>
    <xf numFmtId="0" fontId="49" fillId="11" borderId="0" xfId="0" applyFont="1" applyFill="1" applyAlignment="1">
      <alignment vertical="top" wrapText="1"/>
    </xf>
    <xf numFmtId="15" fontId="49" fillId="11" borderId="0" xfId="0" applyNumberFormat="1" applyFont="1" applyFill="1" applyAlignment="1">
      <alignment horizontal="left" vertical="top"/>
    </xf>
    <xf numFmtId="0" fontId="0" fillId="13" borderId="0" xfId="0" applyFill="1"/>
    <xf numFmtId="0" fontId="33" fillId="13" borderId="0" xfId="0" applyFont="1" applyFill="1"/>
    <xf numFmtId="0" fontId="0" fillId="13" borderId="0" xfId="0" applyFill="1" applyAlignment="1">
      <alignment horizontal="center" vertical="center"/>
    </xf>
    <xf numFmtId="0" fontId="55" fillId="11" borderId="1" xfId="0" applyFont="1" applyFill="1" applyBorder="1" applyAlignment="1">
      <alignment horizontal="left" vertical="top" wrapText="1"/>
    </xf>
    <xf numFmtId="20" fontId="6" fillId="0" borderId="1" xfId="0" quotePrefix="1" applyNumberFormat="1" applyFont="1" applyBorder="1" applyAlignment="1">
      <alignment horizontal="left" vertical="center" wrapText="1"/>
    </xf>
    <xf numFmtId="20" fontId="10" fillId="0" borderId="1" xfId="0" applyNumberFormat="1" applyFont="1" applyBorder="1" applyAlignment="1">
      <alignment horizontal="center" vertical="center" wrapText="1"/>
    </xf>
    <xf numFmtId="20" fontId="6" fillId="0" borderId="1" xfId="0" applyNumberFormat="1" applyFont="1" applyBorder="1" applyAlignment="1">
      <alignment horizontal="left" vertical="center" wrapText="1"/>
    </xf>
    <xf numFmtId="20" fontId="10" fillId="0" borderId="1" xfId="0" quotePrefix="1" applyNumberFormat="1" applyFont="1" applyBorder="1" applyAlignment="1">
      <alignment horizontal="left" vertical="center" wrapText="1"/>
    </xf>
    <xf numFmtId="20" fontId="10" fillId="0" borderId="1" xfId="0" quotePrefix="1" applyNumberFormat="1" applyFont="1" applyBorder="1" applyAlignment="1">
      <alignment horizontal="center" vertical="center" wrapText="1"/>
    </xf>
    <xf numFmtId="0" fontId="6" fillId="3" borderId="7" xfId="0" applyFont="1" applyFill="1" applyBorder="1" applyAlignment="1">
      <alignment horizontal="center" vertical="center" wrapText="1"/>
    </xf>
    <xf numFmtId="0" fontId="8" fillId="11" borderId="0" xfId="0" applyFont="1" applyFill="1"/>
    <xf numFmtId="0" fontId="38" fillId="11" borderId="0" xfId="0" applyFont="1" applyFill="1" applyAlignment="1">
      <alignment horizontal="center" vertical="center"/>
    </xf>
    <xf numFmtId="0" fontId="51" fillId="11" borderId="0" xfId="0" applyFont="1" applyFill="1" applyAlignment="1">
      <alignment horizontal="center" vertical="top"/>
    </xf>
    <xf numFmtId="0" fontId="44" fillId="11" borderId="0" xfId="0" applyFont="1" applyFill="1" applyAlignment="1" applyProtection="1">
      <alignment horizontal="center"/>
      <protection locked="0"/>
    </xf>
    <xf numFmtId="0" fontId="44" fillId="11" borderId="0" xfId="0" applyFont="1" applyFill="1" applyAlignment="1">
      <alignment horizontal="center"/>
    </xf>
    <xf numFmtId="0" fontId="38" fillId="11" borderId="0" xfId="0" applyFont="1" applyFill="1"/>
    <xf numFmtId="0" fontId="36" fillId="11" borderId="0" xfId="0" applyFont="1" applyFill="1" applyAlignment="1">
      <alignment horizontal="right" vertical="center"/>
    </xf>
    <xf numFmtId="0" fontId="37" fillId="11" borderId="0" xfId="0" applyFont="1" applyFill="1" applyAlignment="1">
      <alignment horizontal="center" vertical="center"/>
    </xf>
    <xf numFmtId="0" fontId="0" fillId="11" borderId="70" xfId="0" applyFill="1" applyBorder="1"/>
    <xf numFmtId="0" fontId="0" fillId="11" borderId="71" xfId="0" applyFill="1" applyBorder="1"/>
    <xf numFmtId="0" fontId="0" fillId="11" borderId="78" xfId="0" applyFill="1" applyBorder="1" applyAlignment="1">
      <alignment horizontal="center" vertical="center"/>
    </xf>
    <xf numFmtId="0" fontId="0" fillId="11" borderId="35" xfId="0" applyFill="1" applyBorder="1"/>
    <xf numFmtId="0" fontId="0" fillId="11" borderId="79" xfId="0" applyFill="1" applyBorder="1" applyAlignment="1">
      <alignment horizontal="center" vertical="center"/>
    </xf>
    <xf numFmtId="0" fontId="16" fillId="16" borderId="73" xfId="0" applyFont="1" applyFill="1" applyBorder="1" applyAlignment="1">
      <alignment horizontal="center" vertical="center"/>
    </xf>
    <xf numFmtId="0" fontId="16" fillId="16" borderId="74" xfId="0" applyFont="1" applyFill="1" applyBorder="1" applyAlignment="1">
      <alignment horizontal="center" vertical="center"/>
    </xf>
    <xf numFmtId="0" fontId="16" fillId="16" borderId="77" xfId="0" applyFont="1" applyFill="1" applyBorder="1" applyAlignment="1">
      <alignment horizontal="center" vertical="center"/>
    </xf>
    <xf numFmtId="0" fontId="16" fillId="15" borderId="38" xfId="0" applyFont="1" applyFill="1" applyBorder="1" applyAlignment="1">
      <alignment horizontal="center" vertical="center" wrapText="1"/>
    </xf>
    <xf numFmtId="0" fontId="16" fillId="15" borderId="39" xfId="0" applyFont="1" applyFill="1" applyBorder="1" applyAlignment="1">
      <alignment horizontal="center" vertical="center"/>
    </xf>
    <xf numFmtId="0" fontId="16" fillId="15" borderId="6" xfId="0" applyFont="1" applyFill="1" applyBorder="1" applyAlignment="1">
      <alignment horizontal="center" vertical="center"/>
    </xf>
    <xf numFmtId="0" fontId="16" fillId="7" borderId="38" xfId="0" applyFont="1" applyFill="1" applyBorder="1" applyAlignment="1">
      <alignment horizontal="center" vertical="center"/>
    </xf>
    <xf numFmtId="0" fontId="16" fillId="7" borderId="39" xfId="0" applyFont="1" applyFill="1" applyBorder="1" applyAlignment="1">
      <alignment horizontal="center" vertical="center"/>
    </xf>
    <xf numFmtId="0" fontId="16" fillId="7" borderId="6" xfId="0" applyFont="1" applyFill="1" applyBorder="1" applyAlignment="1">
      <alignment horizontal="center" vertical="center"/>
    </xf>
    <xf numFmtId="0" fontId="16" fillId="15" borderId="39" xfId="0" applyFont="1" applyFill="1" applyBorder="1" applyAlignment="1">
      <alignment horizontal="right"/>
    </xf>
    <xf numFmtId="0" fontId="58" fillId="0" borderId="80" xfId="5" applyFont="1" applyBorder="1" applyAlignment="1">
      <alignment horizontal="left" vertical="top"/>
    </xf>
    <xf numFmtId="0" fontId="58" fillId="0" borderId="80" xfId="5" applyFont="1" applyBorder="1" applyAlignment="1">
      <alignment horizontal="left" vertical="top" wrapText="1"/>
    </xf>
    <xf numFmtId="0" fontId="58" fillId="11" borderId="0" xfId="5" applyFont="1" applyFill="1" applyAlignment="1">
      <alignment horizontal="left" vertical="top"/>
    </xf>
    <xf numFmtId="0" fontId="58" fillId="22" borderId="81" xfId="5" applyFont="1" applyFill="1" applyBorder="1" applyAlignment="1">
      <alignment horizontal="left" vertical="top"/>
    </xf>
    <xf numFmtId="0" fontId="58" fillId="22" borderId="81" xfId="5" applyFont="1" applyFill="1" applyBorder="1" applyAlignment="1">
      <alignment horizontal="left" vertical="top" wrapText="1"/>
    </xf>
    <xf numFmtId="0" fontId="58" fillId="0" borderId="81" xfId="5" applyFont="1" applyBorder="1" applyAlignment="1">
      <alignment horizontal="left" vertical="top" wrapText="1"/>
    </xf>
    <xf numFmtId="0" fontId="58" fillId="0" borderId="81" xfId="5" applyFont="1" applyBorder="1" applyAlignment="1">
      <alignment horizontal="left" vertical="top"/>
    </xf>
    <xf numFmtId="0" fontId="4" fillId="0" borderId="0" xfId="5"/>
    <xf numFmtId="0" fontId="4" fillId="11" borderId="0" xfId="5" applyFill="1"/>
    <xf numFmtId="0" fontId="7" fillId="11" borderId="0" xfId="0" applyFont="1" applyFill="1" applyAlignment="1">
      <alignment horizontal="center" vertical="center" wrapText="1"/>
    </xf>
    <xf numFmtId="0" fontId="15" fillId="12" borderId="77" xfId="0" applyFont="1" applyFill="1" applyBorder="1" applyAlignment="1">
      <alignment horizontal="center" vertical="center" wrapText="1"/>
    </xf>
    <xf numFmtId="0" fontId="7" fillId="13" borderId="0" xfId="0" applyFont="1" applyFill="1" applyAlignment="1">
      <alignment horizontal="center" vertical="center" wrapText="1"/>
    </xf>
    <xf numFmtId="0" fontId="40" fillId="11" borderId="0" xfId="2" applyFill="1"/>
    <xf numFmtId="0" fontId="15" fillId="18" borderId="7" xfId="0" applyFont="1" applyFill="1" applyBorder="1" applyAlignment="1">
      <alignment horizontal="center" vertical="center" wrapText="1"/>
    </xf>
    <xf numFmtId="0" fontId="58" fillId="11" borderId="0" xfId="5" applyFont="1" applyFill="1" applyAlignment="1">
      <alignment horizontal="center" vertical="center"/>
    </xf>
    <xf numFmtId="0" fontId="56" fillId="17" borderId="80" xfId="5" applyFont="1" applyFill="1" applyBorder="1" applyAlignment="1">
      <alignment horizontal="center" vertical="center"/>
    </xf>
    <xf numFmtId="0" fontId="56" fillId="17" borderId="80" xfId="5" applyFont="1" applyFill="1" applyBorder="1" applyAlignment="1">
      <alignment horizontal="center" vertical="center" wrapText="1"/>
    </xf>
    <xf numFmtId="0" fontId="56" fillId="17" borderId="80" xfId="5" applyFont="1" applyFill="1" applyBorder="1" applyAlignment="1">
      <alignment horizontal="left" vertical="center" wrapText="1"/>
    </xf>
    <xf numFmtId="0" fontId="58" fillId="0" borderId="80" xfId="5" applyFont="1" applyBorder="1" applyAlignment="1">
      <alignment horizontal="center" vertical="center"/>
    </xf>
    <xf numFmtId="0" fontId="58" fillId="22" borderId="81" xfId="5" applyFont="1" applyFill="1" applyBorder="1" applyAlignment="1">
      <alignment horizontal="center" vertical="center"/>
    </xf>
    <xf numFmtId="0" fontId="58" fillId="0" borderId="81" xfId="5" applyFont="1" applyBorder="1" applyAlignment="1">
      <alignment horizontal="center" vertical="center"/>
    </xf>
    <xf numFmtId="0" fontId="62" fillId="11" borderId="0" xfId="0" applyFont="1" applyFill="1" applyAlignment="1">
      <alignment vertical="top"/>
    </xf>
    <xf numFmtId="0" fontId="0" fillId="11" borderId="33" xfId="0" applyFill="1" applyBorder="1" applyAlignment="1">
      <alignment horizontal="left" vertical="top" wrapText="1"/>
    </xf>
    <xf numFmtId="0" fontId="0" fillId="11" borderId="12" xfId="0" applyFill="1" applyBorder="1" applyAlignment="1">
      <alignment horizontal="left" vertical="top" wrapText="1"/>
    </xf>
    <xf numFmtId="0" fontId="0" fillId="11" borderId="14" xfId="0" applyFill="1" applyBorder="1" applyAlignment="1">
      <alignment horizontal="left" vertical="top" wrapText="1"/>
    </xf>
    <xf numFmtId="0" fontId="0" fillId="23" borderId="1" xfId="0" applyFill="1" applyBorder="1" applyAlignment="1">
      <alignment horizontal="left" vertical="top" wrapText="1"/>
    </xf>
    <xf numFmtId="0" fontId="40" fillId="23" borderId="1" xfId="2" applyFill="1" applyBorder="1" applyAlignment="1">
      <alignment horizontal="left" vertical="top" wrapText="1"/>
    </xf>
    <xf numFmtId="0" fontId="0" fillId="24" borderId="1" xfId="0" applyFill="1" applyBorder="1" applyAlignment="1">
      <alignment horizontal="left" vertical="top" wrapText="1"/>
    </xf>
    <xf numFmtId="0" fontId="40" fillId="24" borderId="1" xfId="2" applyFill="1" applyBorder="1" applyAlignment="1">
      <alignment horizontal="left" vertical="top" wrapText="1"/>
    </xf>
    <xf numFmtId="0" fontId="0" fillId="25" borderId="1" xfId="0" applyFill="1" applyBorder="1" applyAlignment="1">
      <alignment horizontal="left" vertical="top" wrapText="1"/>
    </xf>
    <xf numFmtId="0" fontId="0" fillId="11" borderId="34" xfId="0" applyFill="1" applyBorder="1" applyAlignment="1">
      <alignment horizontal="left" vertical="top" wrapText="1"/>
    </xf>
    <xf numFmtId="0" fontId="0" fillId="11" borderId="16" xfId="0" applyFill="1" applyBorder="1" applyAlignment="1">
      <alignment horizontal="left" vertical="top" wrapText="1"/>
    </xf>
    <xf numFmtId="0" fontId="0" fillId="11" borderId="1" xfId="0" applyFill="1" applyBorder="1" applyAlignment="1">
      <alignment horizontal="center" vertical="center" wrapText="1"/>
    </xf>
    <xf numFmtId="0" fontId="41" fillId="14" borderId="1" xfId="0" applyFont="1" applyFill="1" applyBorder="1" applyAlignment="1">
      <alignment horizontal="left" vertical="top" wrapText="1"/>
    </xf>
    <xf numFmtId="0" fontId="33" fillId="24" borderId="1" xfId="0" applyFont="1" applyFill="1" applyBorder="1" applyAlignment="1">
      <alignment horizontal="left" vertical="top" wrapText="1"/>
    </xf>
    <xf numFmtId="0" fontId="33" fillId="23" borderId="1" xfId="0" applyFont="1" applyFill="1" applyBorder="1" applyAlignment="1">
      <alignment horizontal="left" vertical="top" wrapText="1"/>
    </xf>
    <xf numFmtId="0" fontId="33" fillId="25" borderId="1" xfId="0" applyFont="1" applyFill="1" applyBorder="1" applyAlignment="1">
      <alignment horizontal="left" vertical="top" wrapText="1"/>
    </xf>
    <xf numFmtId="0" fontId="15" fillId="12" borderId="1" xfId="0" applyFont="1" applyFill="1" applyBorder="1" applyAlignment="1">
      <alignment horizontal="center" vertical="center" wrapText="1"/>
    </xf>
    <xf numFmtId="0" fontId="41" fillId="26" borderId="1" xfId="0" applyFont="1" applyFill="1" applyBorder="1" applyAlignment="1">
      <alignment horizontal="center" vertical="top" wrapText="1"/>
    </xf>
    <xf numFmtId="0" fontId="41" fillId="14" borderId="1" xfId="0" applyFont="1" applyFill="1" applyBorder="1" applyAlignment="1">
      <alignment horizontal="center" vertical="center" wrapText="1"/>
    </xf>
    <xf numFmtId="0" fontId="0" fillId="20" borderId="1" xfId="0" applyFill="1" applyBorder="1" applyAlignment="1">
      <alignment horizontal="left" vertical="top" wrapText="1"/>
    </xf>
    <xf numFmtId="0" fontId="40" fillId="20" borderId="1" xfId="2" applyFill="1" applyBorder="1" applyAlignment="1">
      <alignment horizontal="left" vertical="top" wrapText="1"/>
    </xf>
    <xf numFmtId="0" fontId="33" fillId="20" borderId="1" xfId="0" applyFont="1" applyFill="1" applyBorder="1" applyAlignment="1">
      <alignment horizontal="left" vertical="top" wrapText="1"/>
    </xf>
    <xf numFmtId="0" fontId="10" fillId="11" borderId="1" xfId="0" applyFont="1" applyFill="1" applyBorder="1" applyAlignment="1">
      <alignment horizontal="center" vertical="center"/>
    </xf>
    <xf numFmtId="0" fontId="29" fillId="11" borderId="1" xfId="0" applyFont="1" applyFill="1" applyBorder="1" applyAlignment="1">
      <alignment horizontal="center" vertical="center"/>
    </xf>
    <xf numFmtId="0" fontId="5" fillId="11" borderId="1" xfId="0" applyFont="1" applyFill="1" applyBorder="1" applyAlignment="1">
      <alignment horizontal="left" vertical="top" wrapText="1"/>
    </xf>
    <xf numFmtId="0" fontId="5" fillId="11" borderId="1" xfId="0" applyFont="1" applyFill="1" applyBorder="1" applyAlignment="1">
      <alignment horizontal="left" vertical="center" wrapText="1"/>
    </xf>
    <xf numFmtId="0" fontId="9" fillId="11" borderId="1" xfId="0" applyFont="1" applyFill="1" applyBorder="1" applyAlignment="1">
      <alignment horizontal="left" vertical="top" wrapText="1"/>
    </xf>
    <xf numFmtId="0" fontId="33" fillId="11" borderId="1" xfId="0" applyFont="1" applyFill="1" applyBorder="1" applyAlignment="1">
      <alignment horizontal="center" vertical="center"/>
    </xf>
    <xf numFmtId="0" fontId="29" fillId="11" borderId="1" xfId="0" applyFont="1" applyFill="1" applyBorder="1" applyAlignment="1">
      <alignment wrapText="1"/>
    </xf>
    <xf numFmtId="0" fontId="5" fillId="11" borderId="1" xfId="0" applyFont="1" applyFill="1" applyBorder="1" applyAlignment="1">
      <alignment horizontal="center" vertical="center" wrapText="1"/>
    </xf>
    <xf numFmtId="0" fontId="40" fillId="11" borderId="1" xfId="2" applyFill="1" applyBorder="1" applyAlignment="1">
      <alignment horizontal="center" vertical="center" wrapText="1"/>
    </xf>
    <xf numFmtId="0" fontId="29" fillId="11" borderId="1" xfId="0" applyFont="1" applyFill="1" applyBorder="1" applyAlignment="1">
      <alignment vertical="top" wrapText="1"/>
    </xf>
    <xf numFmtId="0" fontId="33" fillId="11" borderId="1" xfId="0" applyFont="1" applyFill="1" applyBorder="1" applyAlignment="1">
      <alignment horizontal="left" vertical="top"/>
    </xf>
    <xf numFmtId="0" fontId="66" fillId="11" borderId="0" xfId="0" applyFont="1" applyFill="1" applyAlignment="1">
      <alignment horizontal="center" vertical="center" wrapText="1"/>
    </xf>
    <xf numFmtId="0" fontId="33" fillId="23" borderId="1" xfId="2" applyFont="1" applyFill="1" applyBorder="1" applyAlignment="1">
      <alignment horizontal="left" vertical="top" wrapText="1"/>
    </xf>
    <xf numFmtId="0" fontId="33" fillId="20" borderId="1" xfId="2" applyFont="1" applyFill="1" applyBorder="1" applyAlignment="1">
      <alignment horizontal="left" vertical="top" wrapText="1"/>
    </xf>
    <xf numFmtId="0" fontId="33" fillId="24" borderId="1" xfId="2" applyFont="1" applyFill="1" applyBorder="1" applyAlignment="1">
      <alignment horizontal="left" vertical="top" wrapText="1"/>
    </xf>
    <xf numFmtId="0" fontId="0" fillId="19" borderId="1" xfId="0" applyFill="1" applyBorder="1" applyAlignment="1">
      <alignment horizontal="left" vertical="top" wrapText="1"/>
    </xf>
    <xf numFmtId="0" fontId="33" fillId="19" borderId="1" xfId="0" applyFont="1" applyFill="1" applyBorder="1" applyAlignment="1">
      <alignment horizontal="left" vertical="top" wrapText="1"/>
    </xf>
    <xf numFmtId="0" fontId="40" fillId="19" borderId="1" xfId="2" applyFill="1" applyBorder="1" applyAlignment="1">
      <alignment horizontal="left" vertical="top" wrapText="1"/>
    </xf>
    <xf numFmtId="0" fontId="13" fillId="0" borderId="1" xfId="1" applyFont="1" applyFill="1" applyBorder="1" applyAlignment="1">
      <alignment horizontal="left" vertical="top" wrapText="1"/>
    </xf>
    <xf numFmtId="0" fontId="10" fillId="0" borderId="1" xfId="0" applyFont="1" applyBorder="1" applyAlignment="1">
      <alignment horizontal="left" vertical="top" wrapText="1"/>
    </xf>
    <xf numFmtId="0" fontId="67" fillId="27" borderId="1" xfId="0" applyFont="1" applyFill="1" applyBorder="1" applyAlignment="1">
      <alignment horizontal="left" vertical="top" wrapText="1"/>
    </xf>
    <xf numFmtId="0" fontId="68" fillId="27" borderId="1" xfId="1" applyFont="1" applyFill="1" applyBorder="1" applyAlignment="1">
      <alignment horizontal="left" vertical="top" wrapText="1"/>
    </xf>
    <xf numFmtId="0" fontId="67" fillId="27" borderId="1" xfId="0" quotePrefix="1" applyFont="1" applyFill="1" applyBorder="1" applyAlignment="1">
      <alignment horizontal="left" vertical="top" wrapText="1"/>
    </xf>
    <xf numFmtId="0" fontId="7" fillId="7" borderId="1" xfId="0" applyFont="1" applyFill="1" applyBorder="1" applyAlignment="1">
      <alignment horizontal="center" vertical="center"/>
    </xf>
    <xf numFmtId="0" fontId="29" fillId="0" borderId="1" xfId="0" applyFont="1" applyBorder="1" applyAlignment="1">
      <alignment horizontal="center" vertical="center" wrapText="1"/>
    </xf>
    <xf numFmtId="0" fontId="15" fillId="11" borderId="1" xfId="0" applyFont="1" applyFill="1" applyBorder="1" applyAlignment="1">
      <alignment horizontal="left" vertical="top" wrapText="1"/>
    </xf>
    <xf numFmtId="0" fontId="0" fillId="0" borderId="1" xfId="0" applyBorder="1" applyAlignment="1">
      <alignment horizontal="left" vertical="top"/>
    </xf>
    <xf numFmtId="0" fontId="10" fillId="0" borderId="1" xfId="1" applyFont="1" applyFill="1" applyBorder="1" applyAlignment="1">
      <alignment horizontal="center" vertical="center" wrapText="1"/>
    </xf>
    <xf numFmtId="0" fontId="10" fillId="0" borderId="1" xfId="0" applyFont="1" applyBorder="1" applyAlignment="1">
      <alignment horizontal="center" vertical="center" wrapText="1"/>
    </xf>
    <xf numFmtId="0" fontId="0" fillId="0" borderId="1" xfId="0" applyBorder="1" applyAlignment="1">
      <alignment horizontal="center" vertical="center"/>
    </xf>
    <xf numFmtId="0" fontId="10" fillId="0" borderId="1" xfId="0" applyFont="1" applyBorder="1" applyAlignment="1">
      <alignment horizontal="center" vertical="center"/>
    </xf>
    <xf numFmtId="0" fontId="0" fillId="11" borderId="1" xfId="0" quotePrefix="1" applyFill="1" applyBorder="1" applyAlignment="1">
      <alignment horizontal="left" vertical="top" wrapText="1"/>
    </xf>
    <xf numFmtId="0" fontId="71" fillId="27" borderId="1" xfId="2" applyFont="1" applyFill="1" applyBorder="1" applyAlignment="1">
      <alignment horizontal="left" vertical="top" wrapText="1"/>
    </xf>
    <xf numFmtId="0" fontId="41" fillId="27" borderId="1" xfId="0" applyFont="1" applyFill="1" applyBorder="1" applyAlignment="1">
      <alignment horizontal="left" vertical="top" wrapText="1"/>
    </xf>
    <xf numFmtId="20" fontId="10" fillId="11" borderId="1" xfId="1" applyNumberFormat="1" applyFont="1" applyFill="1" applyBorder="1" applyAlignment="1">
      <alignment horizontal="left" vertical="top" wrapText="1"/>
    </xf>
    <xf numFmtId="0" fontId="66" fillId="11" borderId="0" xfId="0" applyFont="1" applyFill="1" applyAlignment="1">
      <alignment horizontal="center" vertical="top" wrapText="1"/>
    </xf>
    <xf numFmtId="0" fontId="73" fillId="11" borderId="0" xfId="0" applyFont="1" applyFill="1" applyAlignment="1">
      <alignment vertical="top" wrapText="1"/>
    </xf>
    <xf numFmtId="0" fontId="74" fillId="11" borderId="0" xfId="0" applyFont="1" applyFill="1" applyAlignment="1">
      <alignment vertical="top" wrapText="1"/>
    </xf>
    <xf numFmtId="15" fontId="49" fillId="12" borderId="0" xfId="0" applyNumberFormat="1" applyFont="1" applyFill="1" applyAlignment="1">
      <alignment horizontal="left" vertical="top"/>
    </xf>
    <xf numFmtId="0" fontId="75" fillId="23" borderId="1" xfId="2" applyFont="1" applyFill="1" applyBorder="1" applyAlignment="1">
      <alignment horizontal="left" vertical="top" wrapText="1"/>
    </xf>
    <xf numFmtId="0" fontId="75" fillId="20" borderId="1" xfId="2" applyFont="1" applyFill="1" applyBorder="1" applyAlignment="1">
      <alignment horizontal="left" vertical="top" wrapText="1"/>
    </xf>
    <xf numFmtId="0" fontId="75" fillId="24" borderId="1" xfId="2" applyFont="1" applyFill="1" applyBorder="1" applyAlignment="1">
      <alignment horizontal="left" vertical="top" wrapText="1"/>
    </xf>
    <xf numFmtId="0" fontId="75" fillId="25" borderId="1" xfId="0" applyFont="1" applyFill="1" applyBorder="1" applyAlignment="1">
      <alignment horizontal="left" vertical="top" wrapText="1"/>
    </xf>
    <xf numFmtId="0" fontId="75" fillId="19" borderId="1" xfId="2" applyFont="1" applyFill="1" applyBorder="1" applyAlignment="1">
      <alignment horizontal="left" vertical="top" wrapText="1"/>
    </xf>
    <xf numFmtId="0" fontId="71" fillId="27" borderId="1" xfId="0" applyFont="1" applyFill="1" applyBorder="1" applyAlignment="1">
      <alignment horizontal="left" vertical="top" wrapText="1"/>
    </xf>
    <xf numFmtId="0" fontId="76" fillId="11" borderId="0" xfId="0" applyFont="1" applyFill="1" applyAlignment="1">
      <alignment vertical="top" wrapText="1"/>
    </xf>
    <xf numFmtId="0" fontId="77" fillId="11" borderId="0" xfId="0" applyFont="1" applyFill="1" applyAlignment="1">
      <alignment vertical="top" wrapText="1"/>
    </xf>
    <xf numFmtId="164" fontId="0" fillId="11" borderId="37" xfId="0" applyNumberFormat="1" applyFill="1" applyBorder="1" applyAlignment="1">
      <alignment horizontal="left" vertical="top" wrapText="1"/>
    </xf>
    <xf numFmtId="164" fontId="0" fillId="11" borderId="44" xfId="0" applyNumberFormat="1" applyFill="1" applyBorder="1" applyAlignment="1">
      <alignment horizontal="left" vertical="top" wrapText="1"/>
    </xf>
    <xf numFmtId="164" fontId="0" fillId="11" borderId="7" xfId="0" applyNumberFormat="1" applyFill="1" applyBorder="1" applyAlignment="1">
      <alignment horizontal="left" vertical="top" wrapText="1"/>
    </xf>
    <xf numFmtId="1" fontId="0" fillId="11" borderId="37" xfId="0" applyNumberFormat="1" applyFill="1" applyBorder="1" applyAlignment="1">
      <alignment horizontal="left" vertical="top" wrapText="1"/>
    </xf>
    <xf numFmtId="0" fontId="16" fillId="11" borderId="1" xfId="0" applyFont="1" applyFill="1" applyBorder="1" applyAlignment="1">
      <alignment horizontal="left" vertical="top" wrapText="1"/>
    </xf>
    <xf numFmtId="0" fontId="10" fillId="11" borderId="1" xfId="1" applyFont="1" applyFill="1" applyBorder="1" applyAlignment="1">
      <alignment horizontal="center" vertical="center" wrapText="1"/>
    </xf>
    <xf numFmtId="0" fontId="0" fillId="0" borderId="1" xfId="0" applyBorder="1"/>
    <xf numFmtId="0" fontId="0" fillId="11" borderId="1" xfId="0" applyFill="1" applyBorder="1"/>
    <xf numFmtId="0" fontId="33" fillId="13" borderId="1" xfId="0" applyFont="1" applyFill="1" applyBorder="1"/>
    <xf numFmtId="0" fontId="33" fillId="11" borderId="1" xfId="0" applyFont="1" applyFill="1" applyBorder="1"/>
    <xf numFmtId="0" fontId="16" fillId="11" borderId="1" xfId="0" applyFont="1" applyFill="1" applyBorder="1" applyAlignment="1">
      <alignment horizontal="center" vertical="center"/>
    </xf>
    <xf numFmtId="0" fontId="71" fillId="28" borderId="1" xfId="0" applyFont="1" applyFill="1" applyBorder="1" applyAlignment="1">
      <alignment horizontal="left" vertical="top" wrapText="1"/>
    </xf>
    <xf numFmtId="0" fontId="41" fillId="28" borderId="1" xfId="0" applyFont="1" applyFill="1" applyBorder="1" applyAlignment="1">
      <alignment horizontal="left" vertical="top" wrapText="1"/>
    </xf>
    <xf numFmtId="0" fontId="71" fillId="28" borderId="1" xfId="2" applyFont="1" applyFill="1" applyBorder="1" applyAlignment="1">
      <alignment horizontal="left" vertical="top" wrapText="1"/>
    </xf>
    <xf numFmtId="0" fontId="72" fillId="11" borderId="1" xfId="0" applyFont="1" applyFill="1" applyBorder="1" applyAlignment="1">
      <alignment horizontal="center" vertical="center" wrapText="1"/>
    </xf>
    <xf numFmtId="0" fontId="78" fillId="11" borderId="1" xfId="0" applyFont="1" applyFill="1" applyBorder="1" applyAlignment="1">
      <alignment horizontal="left" vertical="top"/>
    </xf>
    <xf numFmtId="0" fontId="72" fillId="11" borderId="1" xfId="0" applyFont="1" applyFill="1" applyBorder="1" applyAlignment="1">
      <alignment horizontal="center" vertical="center"/>
    </xf>
    <xf numFmtId="0" fontId="72" fillId="11" borderId="1" xfId="0" applyFont="1" applyFill="1" applyBorder="1" applyAlignment="1">
      <alignment horizontal="left" vertical="center" wrapText="1"/>
    </xf>
    <xf numFmtId="20" fontId="72" fillId="0" borderId="1" xfId="0" applyNumberFormat="1" applyFont="1" applyBorder="1" applyAlignment="1">
      <alignment horizontal="left" vertical="center" wrapText="1"/>
    </xf>
    <xf numFmtId="20" fontId="72" fillId="0" borderId="1" xfId="1" quotePrefix="1" applyNumberFormat="1" applyFont="1" applyFill="1" applyBorder="1" applyAlignment="1">
      <alignment horizontal="left" vertical="top" wrapText="1"/>
    </xf>
    <xf numFmtId="0" fontId="16" fillId="0" borderId="0" xfId="0" applyFont="1" applyAlignment="1">
      <alignment horizontal="center"/>
    </xf>
    <xf numFmtId="0" fontId="0" fillId="0" borderId="13" xfId="0" applyBorder="1"/>
    <xf numFmtId="0" fontId="0" fillId="0" borderId="14" xfId="0" applyBorder="1"/>
    <xf numFmtId="0" fontId="22" fillId="0" borderId="15" xfId="0" applyFont="1" applyBorder="1"/>
    <xf numFmtId="0" fontId="22" fillId="0" borderId="16" xfId="0" applyFont="1" applyBorder="1"/>
    <xf numFmtId="0" fontId="29" fillId="22" borderId="81" xfId="5" applyFont="1" applyFill="1" applyBorder="1" applyAlignment="1">
      <alignment horizontal="left" vertical="top" wrapText="1"/>
    </xf>
    <xf numFmtId="0" fontId="29" fillId="22" borderId="81" xfId="5" quotePrefix="1" applyFont="1" applyFill="1" applyBorder="1" applyAlignment="1">
      <alignment horizontal="left" vertical="top" wrapText="1"/>
    </xf>
    <xf numFmtId="0" fontId="32" fillId="11" borderId="1" xfId="1" applyFont="1" applyFill="1" applyBorder="1" applyAlignment="1">
      <alignment horizontal="left" vertical="top" wrapText="1"/>
    </xf>
    <xf numFmtId="0" fontId="71" fillId="29" borderId="1" xfId="0" applyFont="1" applyFill="1" applyBorder="1" applyAlignment="1">
      <alignment horizontal="left" vertical="top" wrapText="1"/>
    </xf>
    <xf numFmtId="0" fontId="41" fillId="29" borderId="1" xfId="0" applyFont="1" applyFill="1" applyBorder="1" applyAlignment="1">
      <alignment horizontal="left" vertical="top" wrapText="1"/>
    </xf>
    <xf numFmtId="0" fontId="71" fillId="29" borderId="1" xfId="2" applyFont="1" applyFill="1" applyBorder="1" applyAlignment="1">
      <alignment horizontal="left" vertical="top" wrapText="1"/>
    </xf>
    <xf numFmtId="0" fontId="41" fillId="30" borderId="1" xfId="0" applyFont="1" applyFill="1" applyBorder="1" applyAlignment="1">
      <alignment horizontal="left" vertical="top" wrapText="1"/>
    </xf>
    <xf numFmtId="0" fontId="71" fillId="30" borderId="1" xfId="0" applyFont="1" applyFill="1" applyBorder="1" applyAlignment="1">
      <alignment horizontal="left" vertical="top" wrapText="1"/>
    </xf>
    <xf numFmtId="0" fontId="2" fillId="0" borderId="0" xfId="10"/>
    <xf numFmtId="0" fontId="2" fillId="32" borderId="82" xfId="10" applyFill="1" applyBorder="1"/>
    <xf numFmtId="0" fontId="2" fillId="32" borderId="83" xfId="10" applyFill="1" applyBorder="1"/>
    <xf numFmtId="0" fontId="2" fillId="32" borderId="84" xfId="10" quotePrefix="1" applyFill="1" applyBorder="1"/>
    <xf numFmtId="0" fontId="2" fillId="32" borderId="84" xfId="10" applyFill="1" applyBorder="1"/>
    <xf numFmtId="0" fontId="2" fillId="12" borderId="82" xfId="10" applyFill="1" applyBorder="1"/>
    <xf numFmtId="0" fontId="2" fillId="12" borderId="83" xfId="10" applyFill="1" applyBorder="1"/>
    <xf numFmtId="0" fontId="2" fillId="12" borderId="84" xfId="10" applyFill="1" applyBorder="1"/>
    <xf numFmtId="0" fontId="2" fillId="33" borderId="82" xfId="10" applyFill="1" applyBorder="1"/>
    <xf numFmtId="0" fontId="2" fillId="33" borderId="83" xfId="10" applyFill="1" applyBorder="1"/>
    <xf numFmtId="0" fontId="2" fillId="33" borderId="84" xfId="10" quotePrefix="1" applyFill="1" applyBorder="1"/>
    <xf numFmtId="0" fontId="2" fillId="33" borderId="84" xfId="10" applyFill="1" applyBorder="1"/>
    <xf numFmtId="0" fontId="2" fillId="11" borderId="82" xfId="10" applyFill="1" applyBorder="1"/>
    <xf numFmtId="0" fontId="2" fillId="11" borderId="83" xfId="10" applyFill="1" applyBorder="1"/>
    <xf numFmtId="0" fontId="2" fillId="11" borderId="84" xfId="10" applyFill="1" applyBorder="1"/>
    <xf numFmtId="0" fontId="2" fillId="0" borderId="0" xfId="10" applyAlignment="1">
      <alignment wrapText="1"/>
    </xf>
    <xf numFmtId="0" fontId="79" fillId="31" borderId="82" xfId="10" applyFont="1" applyFill="1" applyBorder="1" applyAlignment="1">
      <alignment horizontal="left" vertical="top"/>
    </xf>
    <xf numFmtId="0" fontId="79" fillId="31" borderId="83" xfId="10" applyFont="1" applyFill="1" applyBorder="1" applyAlignment="1">
      <alignment horizontal="left" vertical="top"/>
    </xf>
    <xf numFmtId="0" fontId="79" fillId="31" borderId="84" xfId="10" applyFont="1" applyFill="1" applyBorder="1" applyAlignment="1">
      <alignment horizontal="left" vertical="top"/>
    </xf>
    <xf numFmtId="0" fontId="2" fillId="0" borderId="0" xfId="10" applyAlignment="1">
      <alignment horizontal="left" vertical="top"/>
    </xf>
    <xf numFmtId="0" fontId="2" fillId="33" borderId="82" xfId="10" applyFill="1" applyBorder="1" applyAlignment="1">
      <alignment horizontal="left" vertical="top"/>
    </xf>
    <xf numFmtId="0" fontId="2" fillId="33" borderId="83" xfId="10" applyFill="1" applyBorder="1" applyAlignment="1">
      <alignment horizontal="left" vertical="top"/>
    </xf>
    <xf numFmtId="0" fontId="2" fillId="33" borderId="84" xfId="10" quotePrefix="1" applyFill="1" applyBorder="1" applyAlignment="1">
      <alignment horizontal="left" vertical="top"/>
    </xf>
    <xf numFmtId="0" fontId="2" fillId="33" borderId="84" xfId="10" applyFill="1" applyBorder="1" applyAlignment="1">
      <alignment horizontal="left" vertical="top"/>
    </xf>
    <xf numFmtId="0" fontId="2" fillId="0" borderId="0" xfId="10" applyAlignment="1">
      <alignment horizontal="left" vertical="top" wrapText="1"/>
    </xf>
    <xf numFmtId="0" fontId="2" fillId="11" borderId="82" xfId="10" applyFill="1" applyBorder="1" applyAlignment="1">
      <alignment horizontal="left" vertical="top"/>
    </xf>
    <xf numFmtId="0" fontId="2" fillId="11" borderId="83" xfId="10" applyFill="1" applyBorder="1" applyAlignment="1">
      <alignment horizontal="left" vertical="top"/>
    </xf>
    <xf numFmtId="0" fontId="2" fillId="11" borderId="84" xfId="10" applyFill="1" applyBorder="1" applyAlignment="1">
      <alignment horizontal="left" vertical="top"/>
    </xf>
    <xf numFmtId="0" fontId="2" fillId="12" borderId="82" xfId="10" applyFill="1" applyBorder="1" applyAlignment="1">
      <alignment horizontal="left" vertical="top"/>
    </xf>
    <xf numFmtId="0" fontId="2" fillId="12" borderId="83" xfId="10" applyFill="1" applyBorder="1" applyAlignment="1">
      <alignment horizontal="left" vertical="top"/>
    </xf>
    <xf numFmtId="0" fontId="2" fillId="32" borderId="84" xfId="10" quotePrefix="1" applyFill="1" applyBorder="1" applyAlignment="1">
      <alignment horizontal="left" vertical="top"/>
    </xf>
    <xf numFmtId="0" fontId="2" fillId="12" borderId="84" xfId="10" applyFill="1" applyBorder="1" applyAlignment="1">
      <alignment horizontal="left" vertical="top"/>
    </xf>
    <xf numFmtId="0" fontId="2" fillId="32" borderId="82" xfId="10" applyFill="1" applyBorder="1" applyAlignment="1">
      <alignment horizontal="left" vertical="top"/>
    </xf>
    <xf numFmtId="0" fontId="2" fillId="32" borderId="83" xfId="10" applyFill="1" applyBorder="1" applyAlignment="1">
      <alignment horizontal="left" vertical="top"/>
    </xf>
    <xf numFmtId="0" fontId="2" fillId="32" borderId="84" xfId="10" applyFill="1" applyBorder="1" applyAlignment="1">
      <alignment horizontal="left" vertical="top"/>
    </xf>
    <xf numFmtId="0" fontId="9" fillId="8" borderId="1" xfId="0" applyFont="1" applyFill="1" applyBorder="1" applyAlignment="1">
      <alignment horizontal="center" vertical="center" wrapText="1"/>
    </xf>
    <xf numFmtId="0" fontId="71" fillId="30" borderId="0" xfId="2" applyFont="1" applyFill="1" applyAlignment="1">
      <alignment horizontal="left" vertical="top"/>
    </xf>
    <xf numFmtId="0" fontId="33" fillId="0" borderId="1" xfId="0" applyFont="1" applyBorder="1" applyAlignment="1">
      <alignment horizontal="center" vertical="center"/>
    </xf>
    <xf numFmtId="0" fontId="33" fillId="0" borderId="1" xfId="0" applyFont="1" applyBorder="1"/>
    <xf numFmtId="0" fontId="10" fillId="11" borderId="1" xfId="0" applyFont="1" applyFill="1" applyBorder="1" applyAlignment="1">
      <alignment vertical="top" wrapText="1"/>
    </xf>
    <xf numFmtId="0" fontId="80" fillId="11" borderId="0" xfId="0" applyFont="1" applyFill="1" applyAlignment="1">
      <alignment horizontal="left" vertical="top"/>
    </xf>
    <xf numFmtId="0" fontId="83" fillId="34" borderId="85" xfId="0" applyFont="1" applyFill="1" applyBorder="1" applyAlignment="1">
      <alignment horizontal="left" vertical="top" wrapText="1"/>
    </xf>
    <xf numFmtId="0" fontId="83" fillId="34" borderId="86" xfId="0" applyFont="1" applyFill="1" applyBorder="1" applyAlignment="1">
      <alignment horizontal="left" vertical="top" wrapText="1"/>
    </xf>
    <xf numFmtId="0" fontId="83" fillId="34" borderId="87" xfId="0" applyFont="1" applyFill="1" applyBorder="1" applyAlignment="1">
      <alignment horizontal="left" vertical="top" wrapText="1"/>
    </xf>
    <xf numFmtId="0" fontId="84" fillId="35" borderId="88" xfId="0" applyFont="1" applyFill="1" applyBorder="1" applyAlignment="1">
      <alignment vertical="top" wrapText="1"/>
    </xf>
    <xf numFmtId="0" fontId="85" fillId="0" borderId="0" xfId="0" applyFont="1" applyAlignment="1">
      <alignment horizontal="left" vertical="center" wrapText="1" indent="1"/>
    </xf>
    <xf numFmtId="0" fontId="84" fillId="13" borderId="88" xfId="0" applyFont="1" applyFill="1" applyBorder="1" applyAlignment="1">
      <alignment horizontal="left" vertical="top" wrapText="1"/>
    </xf>
    <xf numFmtId="0" fontId="84" fillId="35" borderId="88" xfId="0" applyFont="1" applyFill="1" applyBorder="1" applyAlignment="1">
      <alignment horizontal="left" vertical="top" wrapText="1"/>
    </xf>
    <xf numFmtId="0" fontId="86" fillId="35" borderId="89" xfId="0" applyFont="1" applyFill="1" applyBorder="1" applyAlignment="1">
      <alignment horizontal="left" vertical="top" wrapText="1"/>
    </xf>
    <xf numFmtId="0" fontId="86" fillId="35" borderId="90" xfId="0" applyFont="1" applyFill="1" applyBorder="1" applyAlignment="1">
      <alignment horizontal="left" vertical="top" wrapText="1"/>
    </xf>
    <xf numFmtId="0" fontId="86" fillId="13" borderId="89" xfId="0" applyFont="1" applyFill="1" applyBorder="1" applyAlignment="1">
      <alignment horizontal="left" vertical="top" wrapText="1"/>
    </xf>
    <xf numFmtId="0" fontId="86" fillId="13" borderId="90" xfId="0" applyFont="1" applyFill="1" applyBorder="1" applyAlignment="1">
      <alignment horizontal="left" vertical="top" wrapText="1"/>
    </xf>
    <xf numFmtId="0" fontId="84" fillId="35" borderId="91" xfId="0" applyFont="1" applyFill="1" applyBorder="1" applyAlignment="1">
      <alignment horizontal="left" vertical="top" wrapText="1"/>
    </xf>
    <xf numFmtId="0" fontId="86" fillId="35" borderId="92" xfId="0" applyFont="1" applyFill="1" applyBorder="1" applyAlignment="1">
      <alignment horizontal="left" vertical="top" wrapText="1"/>
    </xf>
    <xf numFmtId="0" fontId="86" fillId="35" borderId="93" xfId="0" applyFont="1" applyFill="1" applyBorder="1" applyAlignment="1">
      <alignment horizontal="left" vertical="top" wrapText="1"/>
    </xf>
    <xf numFmtId="0" fontId="84" fillId="35" borderId="94" xfId="0" applyFont="1" applyFill="1" applyBorder="1" applyAlignment="1">
      <alignment horizontal="left" vertical="top" wrapText="1"/>
    </xf>
    <xf numFmtId="0" fontId="86" fillId="35" borderId="95" xfId="0" applyFont="1" applyFill="1" applyBorder="1" applyAlignment="1">
      <alignment horizontal="left" vertical="top" wrapText="1"/>
    </xf>
    <xf numFmtId="0" fontId="86" fillId="35" borderId="96" xfId="0" applyFont="1" applyFill="1" applyBorder="1" applyAlignment="1">
      <alignment horizontal="left" vertical="top" wrapText="1"/>
    </xf>
    <xf numFmtId="0" fontId="84" fillId="13" borderId="91" xfId="0" applyFont="1" applyFill="1" applyBorder="1" applyAlignment="1">
      <alignment horizontal="left" vertical="top" wrapText="1"/>
    </xf>
    <xf numFmtId="0" fontId="86" fillId="13" borderId="92" xfId="0" applyFont="1" applyFill="1" applyBorder="1" applyAlignment="1">
      <alignment horizontal="left" vertical="top" wrapText="1"/>
    </xf>
    <xf numFmtId="0" fontId="86" fillId="13" borderId="93" xfId="0" applyFont="1" applyFill="1" applyBorder="1" applyAlignment="1">
      <alignment horizontal="left" vertical="top" wrapText="1"/>
    </xf>
    <xf numFmtId="0" fontId="84" fillId="35" borderId="97" xfId="0" applyFont="1" applyFill="1" applyBorder="1" applyAlignment="1">
      <alignment horizontal="left" vertical="top" wrapText="1"/>
    </xf>
    <xf numFmtId="0" fontId="86" fillId="35" borderId="98" xfId="0" applyFont="1" applyFill="1" applyBorder="1" applyAlignment="1">
      <alignment horizontal="left" vertical="top" wrapText="1"/>
    </xf>
    <xf numFmtId="0" fontId="86" fillId="35" borderId="99" xfId="0" applyFont="1" applyFill="1" applyBorder="1" applyAlignment="1">
      <alignment horizontal="left" vertical="top" wrapText="1"/>
    </xf>
    <xf numFmtId="0" fontId="84" fillId="0" borderId="0" xfId="0" applyFont="1" applyAlignment="1">
      <alignment horizontal="left" vertical="top"/>
    </xf>
    <xf numFmtId="0" fontId="86" fillId="0" borderId="0" xfId="0" applyFont="1" applyAlignment="1">
      <alignment horizontal="left" vertical="top"/>
    </xf>
    <xf numFmtId="0" fontId="86" fillId="35" borderId="0" xfId="0" applyFont="1" applyFill="1" applyAlignment="1">
      <alignment horizontal="left" vertical="top" wrapText="1"/>
    </xf>
    <xf numFmtId="0" fontId="86" fillId="35" borderId="100" xfId="0" applyFont="1" applyFill="1" applyBorder="1" applyAlignment="1">
      <alignment horizontal="left" vertical="top" wrapText="1"/>
    </xf>
    <xf numFmtId="0" fontId="83" fillId="0" borderId="0" xfId="0" applyFont="1" applyAlignment="1">
      <alignment horizontal="left" vertical="top"/>
    </xf>
    <xf numFmtId="0" fontId="0" fillId="0" borderId="0" xfId="0" applyAlignment="1">
      <alignment horizontal="left" vertical="top" wrapText="1"/>
    </xf>
    <xf numFmtId="0" fontId="0" fillId="36" borderId="0" xfId="0" applyFill="1" applyAlignment="1">
      <alignment horizontal="left" vertical="top"/>
    </xf>
    <xf numFmtId="0" fontId="16" fillId="0" borderId="0" xfId="0" applyFont="1" applyAlignment="1">
      <alignment horizontal="left" vertical="top"/>
    </xf>
    <xf numFmtId="0" fontId="87" fillId="0" borderId="0" xfId="0" applyFont="1" applyAlignment="1">
      <alignment horizontal="center" vertical="top"/>
    </xf>
    <xf numFmtId="0" fontId="87" fillId="11" borderId="0" xfId="0" applyFont="1" applyFill="1" applyAlignment="1">
      <alignment horizontal="center" vertical="top" wrapText="1"/>
    </xf>
    <xf numFmtId="0" fontId="88" fillId="37" borderId="0" xfId="0" applyFont="1" applyFill="1" applyAlignment="1">
      <alignment horizontal="center" vertical="top"/>
    </xf>
    <xf numFmtId="0" fontId="89" fillId="37" borderId="0" xfId="0" applyFont="1" applyFill="1" applyAlignment="1">
      <alignment horizontal="center" vertical="top"/>
    </xf>
    <xf numFmtId="0" fontId="89" fillId="17" borderId="0" xfId="0" applyFont="1" applyFill="1" applyAlignment="1">
      <alignment horizontal="center" vertical="top"/>
    </xf>
    <xf numFmtId="0" fontId="89" fillId="17" borderId="0" xfId="0" applyFont="1" applyFill="1" applyAlignment="1">
      <alignment horizontal="center" vertical="top" wrapText="1"/>
    </xf>
    <xf numFmtId="0" fontId="0" fillId="36" borderId="101" xfId="0" applyFill="1" applyBorder="1" applyAlignment="1">
      <alignment horizontal="left" vertical="top"/>
    </xf>
    <xf numFmtId="0" fontId="0" fillId="36" borderId="101" xfId="0" applyFill="1" applyBorder="1" applyAlignment="1">
      <alignment horizontal="left" vertical="top" wrapText="1"/>
    </xf>
    <xf numFmtId="0" fontId="17" fillId="9" borderId="1" xfId="0" applyFont="1" applyFill="1" applyBorder="1" applyAlignment="1">
      <alignment horizontal="left" vertical="center" wrapText="1"/>
    </xf>
    <xf numFmtId="0" fontId="17" fillId="9" borderId="1" xfId="0" applyFont="1" applyFill="1" applyBorder="1" applyAlignment="1">
      <alignment horizontal="left" vertical="top" wrapText="1"/>
    </xf>
    <xf numFmtId="0" fontId="17" fillId="9" borderId="17" xfId="0" applyFont="1" applyFill="1" applyBorder="1"/>
    <xf numFmtId="0" fontId="17" fillId="38" borderId="23" xfId="0" applyFont="1" applyFill="1" applyBorder="1" applyAlignment="1">
      <alignment vertical="top" wrapText="1"/>
    </xf>
    <xf numFmtId="0" fontId="19" fillId="11" borderId="0" xfId="0" applyFont="1" applyFill="1" applyAlignment="1">
      <alignment vertical="top" wrapText="1"/>
    </xf>
    <xf numFmtId="0" fontId="41" fillId="39" borderId="1" xfId="0" applyFont="1" applyFill="1" applyBorder="1" applyAlignment="1">
      <alignment horizontal="left" vertical="top" wrapText="1"/>
    </xf>
    <xf numFmtId="0" fontId="71" fillId="39" borderId="1" xfId="2" applyFont="1" applyFill="1" applyBorder="1" applyAlignment="1">
      <alignment horizontal="left" vertical="top" wrapText="1"/>
    </xf>
    <xf numFmtId="0" fontId="83" fillId="12" borderId="87" xfId="0" applyFont="1" applyFill="1" applyBorder="1" applyAlignment="1">
      <alignment horizontal="left" vertical="top" wrapText="1"/>
    </xf>
    <xf numFmtId="0" fontId="0" fillId="12" borderId="1" xfId="0" applyFill="1" applyBorder="1"/>
    <xf numFmtId="0" fontId="86" fillId="13" borderId="0" xfId="0" applyFont="1" applyFill="1" applyAlignment="1">
      <alignment horizontal="left" vertical="top" wrapText="1"/>
    </xf>
    <xf numFmtId="0" fontId="2" fillId="11" borderId="0" xfId="5" applyFont="1" applyFill="1"/>
    <xf numFmtId="0" fontId="16" fillId="11" borderId="0" xfId="0" applyFont="1" applyFill="1" applyAlignment="1">
      <alignment horizontal="left" vertical="top"/>
    </xf>
    <xf numFmtId="0" fontId="16" fillId="0" borderId="0" xfId="0" applyFont="1" applyAlignment="1">
      <alignment horizontal="left" vertical="top" wrapText="1"/>
    </xf>
    <xf numFmtId="0" fontId="13" fillId="0" borderId="1" xfId="0" applyFont="1" applyBorder="1" applyAlignment="1">
      <alignment horizontal="left" vertical="top" wrapText="1"/>
    </xf>
    <xf numFmtId="0" fontId="90" fillId="11" borderId="1" xfId="0" applyFont="1" applyFill="1" applyBorder="1" applyAlignment="1">
      <alignment vertical="top" wrapText="1"/>
    </xf>
    <xf numFmtId="0" fontId="32" fillId="0" borderId="1" xfId="0" applyFont="1" applyBorder="1" applyAlignment="1">
      <alignment horizontal="left" vertical="top" wrapText="1"/>
    </xf>
    <xf numFmtId="0" fontId="35" fillId="0" borderId="1" xfId="0" applyFont="1" applyBorder="1" applyAlignment="1">
      <alignment horizontal="left" vertical="top" wrapText="1"/>
    </xf>
    <xf numFmtId="0" fontId="57" fillId="0" borderId="1" xfId="1" applyFont="1" applyFill="1" applyBorder="1" applyAlignment="1">
      <alignment horizontal="left" vertical="top" wrapText="1"/>
    </xf>
    <xf numFmtId="0" fontId="10" fillId="0" borderId="1" xfId="0" applyFont="1" applyBorder="1" applyAlignment="1">
      <alignment horizontal="left" vertical="top"/>
    </xf>
    <xf numFmtId="0" fontId="72" fillId="0" borderId="1" xfId="0" applyFont="1" applyBorder="1" applyAlignment="1">
      <alignment horizontal="left" vertical="top"/>
    </xf>
    <xf numFmtId="0" fontId="29" fillId="0" borderId="1" xfId="0" applyFont="1" applyBorder="1" applyAlignment="1">
      <alignment horizontal="left" vertical="top"/>
    </xf>
    <xf numFmtId="0" fontId="91" fillId="7" borderId="39" xfId="0" applyFont="1" applyFill="1" applyBorder="1"/>
    <xf numFmtId="0" fontId="6" fillId="12" borderId="77" xfId="0" applyFont="1" applyFill="1" applyBorder="1" applyAlignment="1">
      <alignment horizontal="center" vertical="center" wrapText="1"/>
    </xf>
    <xf numFmtId="0" fontId="33" fillId="0" borderId="0" xfId="0" applyFont="1"/>
    <xf numFmtId="0" fontId="0" fillId="11" borderId="1" xfId="0" applyFill="1" applyBorder="1" applyAlignment="1">
      <alignment horizontal="left" vertical="center"/>
    </xf>
    <xf numFmtId="49" fontId="10" fillId="11" borderId="1" xfId="1" applyNumberFormat="1" applyFont="1" applyFill="1" applyBorder="1" applyAlignment="1">
      <alignment horizontal="left" vertical="top" wrapText="1"/>
    </xf>
    <xf numFmtId="0" fontId="16" fillId="40" borderId="1" xfId="0" applyFont="1" applyFill="1" applyBorder="1"/>
    <xf numFmtId="0" fontId="84" fillId="40" borderId="97" xfId="0" applyFont="1" applyFill="1" applyBorder="1" applyAlignment="1">
      <alignment horizontal="left" vertical="top" wrapText="1"/>
    </xf>
    <xf numFmtId="0" fontId="92" fillId="0" borderId="1" xfId="0" applyFont="1" applyBorder="1" applyAlignment="1">
      <alignment horizontal="left" vertical="top" wrapText="1"/>
    </xf>
    <xf numFmtId="0" fontId="10" fillId="0" borderId="1" xfId="0" applyFont="1" applyBorder="1" applyAlignment="1">
      <alignment vertical="top" wrapText="1"/>
    </xf>
    <xf numFmtId="0" fontId="0" fillId="11" borderId="79" xfId="0" applyFill="1" applyBorder="1" applyAlignment="1">
      <alignment vertical="top"/>
    </xf>
    <xf numFmtId="0" fontId="1" fillId="11" borderId="13" xfId="0" applyFont="1" applyFill="1" applyBorder="1" applyAlignment="1">
      <alignment vertical="top"/>
    </xf>
    <xf numFmtId="0" fontId="1" fillId="11" borderId="14" xfId="0" applyFont="1" applyFill="1" applyBorder="1" applyAlignment="1">
      <alignment vertical="top"/>
    </xf>
    <xf numFmtId="14" fontId="1" fillId="11" borderId="14" xfId="0" applyNumberFormat="1" applyFont="1" applyFill="1" applyBorder="1" applyAlignment="1">
      <alignment vertical="top"/>
    </xf>
    <xf numFmtId="0" fontId="1" fillId="11" borderId="15" xfId="0" applyFont="1" applyFill="1" applyBorder="1" applyAlignment="1">
      <alignment vertical="top"/>
    </xf>
    <xf numFmtId="0" fontId="1" fillId="11" borderId="16" xfId="0" applyFont="1" applyFill="1" applyBorder="1" applyAlignment="1">
      <alignment vertical="top"/>
    </xf>
    <xf numFmtId="0" fontId="1" fillId="11" borderId="13" xfId="0" applyFont="1" applyFill="1" applyBorder="1" applyAlignment="1">
      <alignment horizontal="left" vertical="top"/>
    </xf>
    <xf numFmtId="0" fontId="1" fillId="11" borderId="14" xfId="0" applyFont="1" applyFill="1" applyBorder="1" applyAlignment="1">
      <alignment vertical="top" wrapText="1"/>
    </xf>
    <xf numFmtId="14" fontId="1" fillId="11" borderId="14" xfId="0" applyNumberFormat="1" applyFont="1" applyFill="1" applyBorder="1" applyAlignment="1">
      <alignment vertical="top" wrapText="1"/>
    </xf>
    <xf numFmtId="0" fontId="1" fillId="11" borderId="0" xfId="0" applyFont="1" applyFill="1" applyAlignment="1">
      <alignment vertical="top"/>
    </xf>
    <xf numFmtId="0" fontId="1" fillId="11" borderId="0" xfId="0" applyFont="1" applyFill="1" applyAlignment="1">
      <alignment vertical="top" wrapText="1"/>
    </xf>
    <xf numFmtId="0" fontId="1" fillId="11" borderId="0" xfId="0" applyFont="1" applyFill="1" applyAlignment="1">
      <alignment horizontal="left" vertical="top" wrapText="1"/>
    </xf>
    <xf numFmtId="0" fontId="1" fillId="11" borderId="35" xfId="0" applyFont="1" applyFill="1" applyBorder="1" applyAlignment="1">
      <alignment horizontal="left" vertical="top"/>
    </xf>
    <xf numFmtId="0" fontId="1" fillId="11" borderId="73" xfId="0" applyFont="1" applyFill="1" applyBorder="1" applyAlignment="1">
      <alignment horizontal="left" vertical="top"/>
    </xf>
    <xf numFmtId="0" fontId="1" fillId="11" borderId="1" xfId="0" applyFont="1" applyFill="1" applyBorder="1" applyAlignment="1">
      <alignment horizontal="center" vertical="top"/>
    </xf>
    <xf numFmtId="0" fontId="1" fillId="11" borderId="21" xfId="0" applyFont="1" applyFill="1" applyBorder="1" applyAlignment="1">
      <alignment horizontal="center" vertical="top"/>
    </xf>
    <xf numFmtId="0" fontId="1" fillId="11" borderId="0" xfId="0" applyFont="1" applyFill="1" applyAlignment="1">
      <alignment horizontal="center" vertical="top"/>
    </xf>
    <xf numFmtId="0" fontId="1" fillId="11" borderId="0" xfId="0" applyFont="1" applyFill="1"/>
    <xf numFmtId="0" fontId="1" fillId="11" borderId="0" xfId="0" applyFont="1" applyFill="1" applyAlignment="1">
      <alignment horizontal="left" vertical="center" wrapText="1"/>
    </xf>
    <xf numFmtId="0" fontId="1" fillId="21" borderId="28" xfId="0" applyFont="1" applyFill="1" applyBorder="1" applyAlignment="1">
      <alignment wrapText="1"/>
    </xf>
    <xf numFmtId="0" fontId="1" fillId="11" borderId="28" xfId="0" applyFont="1" applyFill="1" applyBorder="1"/>
    <xf numFmtId="0" fontId="1" fillId="21" borderId="28" xfId="0" applyFont="1" applyFill="1" applyBorder="1"/>
    <xf numFmtId="0" fontId="1" fillId="11" borderId="8" xfId="0" applyFont="1" applyFill="1" applyBorder="1"/>
    <xf numFmtId="0" fontId="1" fillId="21" borderId="14" xfId="0" applyFont="1" applyFill="1" applyBorder="1"/>
    <xf numFmtId="0" fontId="1" fillId="11" borderId="0" xfId="0" applyFont="1" applyFill="1" applyAlignment="1">
      <alignment horizontal="left" vertical="center"/>
    </xf>
    <xf numFmtId="0" fontId="1" fillId="21" borderId="8" xfId="0" applyFont="1" applyFill="1" applyBorder="1" applyAlignment="1">
      <alignment wrapText="1"/>
    </xf>
    <xf numFmtId="0" fontId="1" fillId="11" borderId="9" xfId="0" applyFont="1" applyFill="1" applyBorder="1" applyAlignment="1">
      <alignment wrapText="1"/>
    </xf>
    <xf numFmtId="0" fontId="1" fillId="21" borderId="9" xfId="0" applyFont="1" applyFill="1" applyBorder="1"/>
    <xf numFmtId="0" fontId="1" fillId="11" borderId="9" xfId="0" applyFont="1" applyFill="1" applyBorder="1"/>
    <xf numFmtId="0" fontId="1" fillId="11" borderId="59" xfId="0" applyFont="1" applyFill="1" applyBorder="1"/>
    <xf numFmtId="0" fontId="1" fillId="11" borderId="28" xfId="0" applyFont="1" applyFill="1" applyBorder="1" applyAlignment="1">
      <alignment wrapText="1"/>
    </xf>
    <xf numFmtId="0" fontId="1" fillId="11" borderId="63" xfId="0" applyFont="1" applyFill="1" applyBorder="1"/>
    <xf numFmtId="0" fontId="1" fillId="11" borderId="63" xfId="0" applyFont="1" applyFill="1" applyBorder="1" applyAlignment="1">
      <alignment wrapText="1"/>
    </xf>
    <xf numFmtId="0" fontId="1" fillId="21" borderId="0" xfId="0" applyFont="1" applyFill="1" applyAlignment="1">
      <alignment wrapText="1"/>
    </xf>
    <xf numFmtId="0" fontId="1" fillId="21" borderId="63" xfId="0" applyFont="1" applyFill="1" applyBorder="1"/>
    <xf numFmtId="0" fontId="1" fillId="11" borderId="8" xfId="0" applyFont="1" applyFill="1" applyBorder="1" applyAlignment="1">
      <alignment wrapText="1"/>
    </xf>
    <xf numFmtId="0" fontId="1" fillId="21" borderId="35" xfId="0" applyFont="1" applyFill="1" applyBorder="1" applyAlignment="1">
      <alignment wrapText="1"/>
    </xf>
    <xf numFmtId="0" fontId="1" fillId="21" borderId="73" xfId="0" applyFont="1" applyFill="1" applyBorder="1" applyAlignment="1">
      <alignment wrapText="1"/>
    </xf>
    <xf numFmtId="0" fontId="1" fillId="11" borderId="44" xfId="0" applyFont="1" applyFill="1" applyBorder="1" applyAlignment="1">
      <alignment wrapText="1"/>
    </xf>
    <xf numFmtId="0" fontId="1" fillId="21" borderId="0" xfId="0" applyFont="1" applyFill="1"/>
    <xf numFmtId="0" fontId="1" fillId="11" borderId="44" xfId="0" applyFont="1" applyFill="1" applyBorder="1"/>
    <xf numFmtId="0" fontId="1" fillId="11" borderId="64" xfId="0" applyFont="1" applyFill="1" applyBorder="1"/>
    <xf numFmtId="0" fontId="1" fillId="11" borderId="49" xfId="0" applyFont="1" applyFill="1" applyBorder="1" applyAlignment="1">
      <alignment wrapText="1"/>
    </xf>
    <xf numFmtId="0" fontId="1" fillId="21" borderId="34" xfId="0" applyFont="1" applyFill="1" applyBorder="1"/>
    <xf numFmtId="0" fontId="1" fillId="11" borderId="49" xfId="0" applyFont="1" applyFill="1" applyBorder="1"/>
    <xf numFmtId="0" fontId="1" fillId="11" borderId="76" xfId="0" applyFont="1" applyFill="1" applyBorder="1"/>
    <xf numFmtId="0" fontId="1" fillId="8" borderId="48" xfId="0" applyFont="1" applyFill="1" applyBorder="1" applyAlignment="1">
      <alignment wrapText="1"/>
    </xf>
    <xf numFmtId="0" fontId="29" fillId="0" borderId="5" xfId="0" applyFont="1" applyBorder="1" applyAlignment="1">
      <alignment wrapText="1" readingOrder="1"/>
    </xf>
    <xf numFmtId="0" fontId="1" fillId="11" borderId="1" xfId="0" applyFont="1" applyFill="1" applyBorder="1" applyAlignment="1">
      <alignment horizontal="left" vertical="top" wrapText="1"/>
    </xf>
    <xf numFmtId="0" fontId="1" fillId="8" borderId="1" xfId="0" applyFont="1" applyFill="1" applyBorder="1" applyAlignment="1">
      <alignment horizontal="center" vertical="center" wrapText="1"/>
    </xf>
    <xf numFmtId="0" fontId="29" fillId="0" borderId="104" xfId="0" applyFont="1" applyBorder="1" applyAlignment="1">
      <alignment wrapText="1" readingOrder="1"/>
    </xf>
    <xf numFmtId="0" fontId="62" fillId="11" borderId="1" xfId="0" applyFont="1" applyFill="1" applyBorder="1" applyAlignment="1">
      <alignment horizontal="left" vertical="top" wrapText="1"/>
    </xf>
    <xf numFmtId="0" fontId="13" fillId="0" borderId="5" xfId="0" applyFont="1" applyBorder="1" applyAlignment="1">
      <alignment readingOrder="1"/>
    </xf>
    <xf numFmtId="0" fontId="13" fillId="0" borderId="103" xfId="0" applyFont="1" applyBorder="1" applyAlignment="1">
      <alignment wrapText="1" readingOrder="1"/>
    </xf>
    <xf numFmtId="0" fontId="55" fillId="0" borderId="103" xfId="0" applyFont="1" applyBorder="1" applyAlignment="1">
      <alignment wrapText="1" readingOrder="1"/>
    </xf>
    <xf numFmtId="0" fontId="13" fillId="11" borderId="1" xfId="1" applyFont="1" applyFill="1" applyBorder="1" applyAlignment="1">
      <alignment horizontal="left" vertical="top" wrapText="1"/>
    </xf>
    <xf numFmtId="0" fontId="1" fillId="0" borderId="1" xfId="0" applyFont="1" applyBorder="1" applyAlignment="1">
      <alignment horizontal="left" vertical="top" wrapText="1"/>
    </xf>
    <xf numFmtId="0" fontId="1" fillId="13" borderId="1" xfId="0" applyFont="1" applyFill="1" applyBorder="1" applyAlignment="1">
      <alignment horizontal="left" vertical="top" wrapText="1"/>
    </xf>
    <xf numFmtId="0" fontId="29" fillId="0" borderId="104" xfId="0" applyFont="1" applyBorder="1" applyAlignment="1">
      <alignment readingOrder="1"/>
    </xf>
    <xf numFmtId="0" fontId="0" fillId="11" borderId="5" xfId="0" applyFill="1" applyBorder="1" applyAlignment="1">
      <alignment horizontal="left" vertical="top" wrapText="1"/>
    </xf>
    <xf numFmtId="0" fontId="0" fillId="11" borderId="5" xfId="0" applyFill="1" applyBorder="1" applyAlignment="1">
      <alignment wrapText="1"/>
    </xf>
    <xf numFmtId="0" fontId="41" fillId="39" borderId="37" xfId="0" applyFont="1" applyFill="1" applyBorder="1" applyAlignment="1">
      <alignment horizontal="left" vertical="top" wrapText="1"/>
    </xf>
    <xf numFmtId="0" fontId="71" fillId="39" borderId="37" xfId="2" applyFont="1" applyFill="1" applyBorder="1" applyAlignment="1">
      <alignment horizontal="left" vertical="top" wrapText="1"/>
    </xf>
    <xf numFmtId="0" fontId="95" fillId="0" borderId="1" xfId="1" applyFont="1" applyFill="1" applyBorder="1" applyAlignment="1">
      <alignment horizontal="left" vertical="top" wrapText="1"/>
    </xf>
    <xf numFmtId="0" fontId="95" fillId="11" borderId="1" xfId="0" applyFont="1" applyFill="1" applyBorder="1" applyAlignment="1">
      <alignment horizontal="left" vertical="top" wrapText="1"/>
    </xf>
    <xf numFmtId="0" fontId="98" fillId="0" borderId="5" xfId="0" applyFont="1" applyBorder="1"/>
    <xf numFmtId="0" fontId="0" fillId="11" borderId="2" xfId="0" applyFill="1" applyBorder="1" applyAlignment="1">
      <alignment horizontal="left" vertical="top" wrapText="1"/>
    </xf>
    <xf numFmtId="0" fontId="0" fillId="11" borderId="2" xfId="0" applyFill="1" applyBorder="1" applyAlignment="1">
      <alignment wrapText="1"/>
    </xf>
    <xf numFmtId="0" fontId="98" fillId="0" borderId="2" xfId="0" applyFont="1" applyBorder="1"/>
    <xf numFmtId="0" fontId="27" fillId="11" borderId="0" xfId="0" applyFont="1" applyFill="1" applyAlignment="1">
      <alignment horizontal="left" vertical="top"/>
    </xf>
    <xf numFmtId="0" fontId="46" fillId="11" borderId="0" xfId="0" applyFont="1" applyFill="1" applyAlignment="1">
      <alignment horizontal="center" vertical="top"/>
    </xf>
    <xf numFmtId="0" fontId="20" fillId="11" borderId="11" xfId="0" applyFont="1" applyFill="1" applyBorder="1" applyAlignment="1">
      <alignment horizontal="center" vertical="top"/>
    </xf>
    <xf numFmtId="0" fontId="20" fillId="11" borderId="12" xfId="0" applyFont="1" applyFill="1" applyBorder="1" applyAlignment="1">
      <alignment horizontal="center" vertical="top"/>
    </xf>
    <xf numFmtId="0" fontId="1" fillId="11" borderId="13" xfId="0" applyFont="1" applyFill="1" applyBorder="1" applyAlignment="1">
      <alignment horizontal="left" vertical="top"/>
    </xf>
    <xf numFmtId="0" fontId="1" fillId="11" borderId="15" xfId="0" applyFont="1" applyFill="1" applyBorder="1" applyAlignment="1">
      <alignment horizontal="left" vertical="top"/>
    </xf>
    <xf numFmtId="0" fontId="1" fillId="13" borderId="14" xfId="0" applyFont="1" applyFill="1" applyBorder="1" applyAlignment="1">
      <alignment horizontal="left" vertical="top" wrapText="1"/>
    </xf>
    <xf numFmtId="0" fontId="1" fillId="13" borderId="16" xfId="0" applyFont="1" applyFill="1" applyBorder="1" applyAlignment="1">
      <alignment horizontal="left" vertical="top" wrapText="1"/>
    </xf>
    <xf numFmtId="0" fontId="12" fillId="11" borderId="0" xfId="0" applyFont="1" applyFill="1" applyAlignment="1">
      <alignment horizontal="left" vertical="top"/>
    </xf>
    <xf numFmtId="0" fontId="13" fillId="11" borderId="0" xfId="0" applyFont="1" applyFill="1" applyAlignment="1">
      <alignment horizontal="left" vertical="top"/>
    </xf>
    <xf numFmtId="0" fontId="45" fillId="11" borderId="0" xfId="0" applyFont="1" applyFill="1" applyAlignment="1">
      <alignment horizontal="center" vertical="top"/>
    </xf>
    <xf numFmtId="0" fontId="48" fillId="11" borderId="0" xfId="0" applyFont="1" applyFill="1" applyAlignment="1">
      <alignment horizontal="center" vertical="top"/>
    </xf>
    <xf numFmtId="0" fontId="16" fillId="11" borderId="0" xfId="0" applyFont="1" applyFill="1" applyAlignment="1">
      <alignment horizontal="center" vertical="top"/>
    </xf>
    <xf numFmtId="0" fontId="1" fillId="11" borderId="0" xfId="0" applyFont="1" applyFill="1" applyAlignment="1">
      <alignment horizontal="left" vertical="top" wrapText="1"/>
    </xf>
    <xf numFmtId="0" fontId="11" fillId="11" borderId="0" xfId="0" applyFont="1" applyFill="1" applyAlignment="1">
      <alignment horizontal="center" vertical="top" wrapText="1"/>
    </xf>
    <xf numFmtId="0" fontId="20" fillId="11" borderId="13" xfId="0" applyFont="1" applyFill="1" applyBorder="1" applyAlignment="1">
      <alignment horizontal="center" vertical="top"/>
    </xf>
    <xf numFmtId="0" fontId="20" fillId="11" borderId="0" xfId="0" applyFont="1" applyFill="1" applyAlignment="1">
      <alignment horizontal="center" vertical="top"/>
    </xf>
    <xf numFmtId="0" fontId="20" fillId="11" borderId="14" xfId="0" applyFont="1" applyFill="1" applyBorder="1" applyAlignment="1">
      <alignment horizontal="center" vertical="top"/>
    </xf>
    <xf numFmtId="0" fontId="20" fillId="11" borderId="70" xfId="0" applyFont="1" applyFill="1" applyBorder="1" applyAlignment="1">
      <alignment horizontal="center" vertical="top"/>
    </xf>
    <xf numFmtId="0" fontId="20" fillId="11" borderId="71" xfId="0" applyFont="1" applyFill="1" applyBorder="1" applyAlignment="1">
      <alignment horizontal="center" vertical="top"/>
    </xf>
    <xf numFmtId="0" fontId="20" fillId="11" borderId="78" xfId="0" applyFont="1" applyFill="1" applyBorder="1" applyAlignment="1">
      <alignment horizontal="center" vertical="top"/>
    </xf>
    <xf numFmtId="0" fontId="1" fillId="11" borderId="0" xfId="0" applyFont="1" applyFill="1" applyAlignment="1">
      <alignment horizontal="left" vertical="top"/>
    </xf>
    <xf numFmtId="0" fontId="1" fillId="11" borderId="79" xfId="0" applyFont="1" applyFill="1" applyBorder="1" applyAlignment="1">
      <alignment horizontal="left" vertical="top"/>
    </xf>
    <xf numFmtId="0" fontId="1" fillId="11" borderId="79" xfId="0" applyFont="1" applyFill="1" applyBorder="1" applyAlignment="1">
      <alignment horizontal="left" vertical="top" wrapText="1"/>
    </xf>
    <xf numFmtId="14" fontId="1" fillId="11" borderId="0" xfId="0" applyNumberFormat="1" applyFont="1" applyFill="1" applyAlignment="1">
      <alignment horizontal="left" vertical="top" wrapText="1"/>
    </xf>
    <xf numFmtId="14" fontId="1" fillId="11" borderId="79" xfId="0" applyNumberFormat="1" applyFont="1" applyFill="1" applyBorder="1" applyAlignment="1">
      <alignment horizontal="left" vertical="top" wrapText="1"/>
    </xf>
    <xf numFmtId="0" fontId="1" fillId="13" borderId="74" xfId="0" applyFont="1" applyFill="1" applyBorder="1" applyAlignment="1">
      <alignment horizontal="left" vertical="top" wrapText="1"/>
    </xf>
    <xf numFmtId="0" fontId="1" fillId="13" borderId="77" xfId="0" applyFont="1" applyFill="1" applyBorder="1" applyAlignment="1">
      <alignment horizontal="left" vertical="top" wrapText="1"/>
    </xf>
    <xf numFmtId="0" fontId="21" fillId="11" borderId="0" xfId="0" applyFont="1" applyFill="1" applyAlignment="1">
      <alignment horizontal="left" vertical="top" wrapText="1"/>
    </xf>
    <xf numFmtId="0" fontId="17" fillId="9" borderId="17" xfId="0" applyFont="1" applyFill="1" applyBorder="1" applyAlignment="1">
      <alignment horizontal="center"/>
    </xf>
    <xf numFmtId="0" fontId="17" fillId="9" borderId="51" xfId="0" applyFont="1" applyFill="1" applyBorder="1" applyAlignment="1">
      <alignment horizontal="center"/>
    </xf>
    <xf numFmtId="0" fontId="0" fillId="11" borderId="38" xfId="0" applyFill="1" applyBorder="1" applyAlignment="1">
      <alignment horizontal="left" vertical="top" wrapText="1"/>
    </xf>
    <xf numFmtId="0" fontId="0" fillId="11" borderId="39" xfId="0" applyFill="1" applyBorder="1" applyAlignment="1">
      <alignment horizontal="left" vertical="top" wrapText="1"/>
    </xf>
    <xf numFmtId="0" fontId="0" fillId="11" borderId="53" xfId="0" applyFill="1" applyBorder="1" applyAlignment="1">
      <alignment horizontal="left" vertical="top" wrapText="1"/>
    </xf>
    <xf numFmtId="0" fontId="8" fillId="11" borderId="0" xfId="0" applyFont="1" applyFill="1" applyAlignment="1">
      <alignment horizontal="left" vertical="top" wrapText="1"/>
    </xf>
    <xf numFmtId="0" fontId="51" fillId="11" borderId="0" xfId="0" applyFont="1" applyFill="1" applyAlignment="1">
      <alignment horizontal="left" vertical="top" wrapText="1"/>
    </xf>
    <xf numFmtId="0" fontId="21" fillId="11" borderId="34" xfId="0" applyFont="1" applyFill="1" applyBorder="1" applyAlignment="1">
      <alignment horizontal="left" vertical="top" wrapText="1"/>
    </xf>
    <xf numFmtId="0" fontId="8" fillId="11" borderId="11" xfId="0" applyFont="1" applyFill="1" applyBorder="1" applyAlignment="1">
      <alignment horizontal="left" vertical="top" wrapText="1"/>
    </xf>
    <xf numFmtId="0" fontId="8" fillId="11" borderId="33" xfId="0" applyFont="1" applyFill="1" applyBorder="1" applyAlignment="1">
      <alignment horizontal="left" vertical="top" wrapText="1"/>
    </xf>
    <xf numFmtId="0" fontId="8" fillId="11" borderId="12" xfId="0" applyFont="1" applyFill="1" applyBorder="1" applyAlignment="1">
      <alignment horizontal="left" vertical="top" wrapText="1"/>
    </xf>
    <xf numFmtId="0" fontId="8" fillId="11" borderId="15" xfId="0" applyFont="1" applyFill="1" applyBorder="1" applyAlignment="1">
      <alignment horizontal="left" vertical="top" wrapText="1"/>
    </xf>
    <xf numFmtId="0" fontId="8" fillId="11" borderId="34" xfId="0" applyFont="1" applyFill="1" applyBorder="1" applyAlignment="1">
      <alignment horizontal="left" vertical="top" wrapText="1"/>
    </xf>
    <xf numFmtId="0" fontId="8" fillId="11" borderId="16" xfId="0" applyFont="1" applyFill="1" applyBorder="1" applyAlignment="1">
      <alignment horizontal="left" vertical="top" wrapText="1"/>
    </xf>
    <xf numFmtId="0" fontId="21" fillId="11" borderId="74" xfId="0" applyFont="1" applyFill="1" applyBorder="1" applyAlignment="1">
      <alignment horizontal="left" vertical="top" wrapText="1"/>
    </xf>
    <xf numFmtId="0" fontId="53" fillId="11" borderId="0" xfId="0" applyFont="1" applyFill="1" applyAlignment="1">
      <alignment horizontal="left" vertical="top" wrapText="1"/>
    </xf>
    <xf numFmtId="0" fontId="50" fillId="11" borderId="0" xfId="0" applyFont="1" applyFill="1" applyAlignment="1">
      <alignment horizontal="left" vertical="top" wrapText="1"/>
    </xf>
    <xf numFmtId="0" fontId="8" fillId="11" borderId="102" xfId="0" applyFont="1" applyFill="1" applyBorder="1" applyAlignment="1">
      <alignment horizontal="left" vertical="top" wrapText="1"/>
    </xf>
    <xf numFmtId="0" fontId="8" fillId="11" borderId="54" xfId="0" applyFont="1" applyFill="1" applyBorder="1" applyAlignment="1">
      <alignment horizontal="left" vertical="top" wrapText="1"/>
    </xf>
    <xf numFmtId="0" fontId="8" fillId="11" borderId="38" xfId="0" applyFont="1" applyFill="1" applyBorder="1" applyAlignment="1">
      <alignment horizontal="left" vertical="top" wrapText="1"/>
    </xf>
    <xf numFmtId="0" fontId="8" fillId="11" borderId="53" xfId="0" applyFont="1" applyFill="1" applyBorder="1" applyAlignment="1">
      <alignment horizontal="left" vertical="top" wrapText="1"/>
    </xf>
    <xf numFmtId="0" fontId="17" fillId="9" borderId="50" xfId="0" applyFont="1" applyFill="1" applyBorder="1" applyAlignment="1">
      <alignment horizontal="center" wrapText="1"/>
    </xf>
    <xf numFmtId="0" fontId="17" fillId="9" borderId="52" xfId="0" applyFont="1" applyFill="1" applyBorder="1" applyAlignment="1">
      <alignment horizontal="center" wrapText="1"/>
    </xf>
    <xf numFmtId="0" fontId="17" fillId="38" borderId="50" xfId="0" applyFont="1" applyFill="1" applyBorder="1" applyAlignment="1">
      <alignment horizontal="center" vertical="top" wrapText="1"/>
    </xf>
    <xf numFmtId="0" fontId="17" fillId="38" borderId="52" xfId="0" applyFont="1" applyFill="1" applyBorder="1" applyAlignment="1">
      <alignment horizontal="center" vertical="top" wrapText="1"/>
    </xf>
    <xf numFmtId="0" fontId="8" fillId="11" borderId="0" xfId="0" applyFont="1" applyFill="1" applyAlignment="1">
      <alignment horizontal="left" vertical="center"/>
    </xf>
    <xf numFmtId="0" fontId="20" fillId="0" borderId="45" xfId="0" applyFont="1" applyBorder="1" applyAlignment="1">
      <alignment horizontal="center" vertical="center" textRotation="90"/>
    </xf>
    <xf numFmtId="0" fontId="20" fillId="0" borderId="46" xfId="0" applyFont="1" applyBorder="1" applyAlignment="1">
      <alignment horizontal="center" vertical="center" textRotation="90"/>
    </xf>
    <xf numFmtId="0" fontId="20" fillId="0" borderId="68" xfId="0" applyFont="1" applyBorder="1" applyAlignment="1">
      <alignment horizontal="center" vertical="center" textRotation="90"/>
    </xf>
    <xf numFmtId="0" fontId="54" fillId="11" borderId="0" xfId="0" applyFont="1" applyFill="1" applyAlignment="1">
      <alignment horizontal="left"/>
    </xf>
    <xf numFmtId="0" fontId="1" fillId="11" borderId="0" xfId="0" applyFont="1" applyFill="1" applyAlignment="1">
      <alignment horizontal="left"/>
    </xf>
    <xf numFmtId="0" fontId="1" fillId="11" borderId="0" xfId="0" applyFont="1" applyFill="1" applyAlignment="1">
      <alignment horizontal="left" wrapText="1"/>
    </xf>
    <xf numFmtId="0" fontId="30" fillId="11" borderId="0" xfId="0" applyFont="1" applyFill="1" applyAlignment="1">
      <alignment horizontal="left" vertical="top" wrapText="1"/>
    </xf>
    <xf numFmtId="0" fontId="20" fillId="0" borderId="13" xfId="0" applyFont="1" applyBorder="1" applyAlignment="1">
      <alignment horizontal="center" vertical="center" textRotation="90" wrapText="1"/>
    </xf>
    <xf numFmtId="0" fontId="20" fillId="0" borderId="13" xfId="0" applyFont="1" applyBorder="1" applyAlignment="1">
      <alignment horizontal="center" vertical="center" textRotation="90"/>
    </xf>
    <xf numFmtId="0" fontId="20" fillId="0" borderId="62" xfId="0" applyFont="1" applyBorder="1" applyAlignment="1">
      <alignment horizontal="center" vertical="center" textRotation="90"/>
    </xf>
    <xf numFmtId="0" fontId="20" fillId="0" borderId="55" xfId="0" applyFont="1" applyBorder="1" applyAlignment="1">
      <alignment horizontal="center" vertical="center" textRotation="90"/>
    </xf>
    <xf numFmtId="0" fontId="20" fillId="0" borderId="15" xfId="0" applyFont="1" applyBorder="1" applyAlignment="1">
      <alignment horizontal="center" vertical="center" textRotation="90"/>
    </xf>
    <xf numFmtId="0" fontId="20" fillId="0" borderId="47" xfId="0" applyFont="1" applyBorder="1" applyAlignment="1">
      <alignment horizontal="center" vertical="center" textRotation="90"/>
    </xf>
    <xf numFmtId="0" fontId="20" fillId="0" borderId="58" xfId="0" applyFont="1" applyBorder="1" applyAlignment="1">
      <alignment horizontal="center" vertical="center" textRotation="90"/>
    </xf>
    <xf numFmtId="0" fontId="20" fillId="0" borderId="60" xfId="0" applyFont="1" applyBorder="1" applyAlignment="1">
      <alignment horizontal="center" vertical="center" textRotation="90"/>
    </xf>
    <xf numFmtId="0" fontId="20" fillId="0" borderId="61" xfId="0" applyFont="1" applyBorder="1" applyAlignment="1">
      <alignment horizontal="center" vertical="center" textRotation="90"/>
    </xf>
    <xf numFmtId="0" fontId="20" fillId="0" borderId="65" xfId="0" applyFont="1" applyBorder="1" applyAlignment="1">
      <alignment horizontal="center" vertical="center" textRotation="90"/>
    </xf>
    <xf numFmtId="0" fontId="16" fillId="0" borderId="62" xfId="0" applyFont="1" applyBorder="1" applyAlignment="1">
      <alignment horizontal="center" vertical="center" textRotation="90"/>
    </xf>
    <xf numFmtId="0" fontId="16" fillId="0" borderId="13" xfId="0" applyFont="1" applyBorder="1" applyAlignment="1">
      <alignment horizontal="center" vertical="center" textRotation="90"/>
    </xf>
    <xf numFmtId="0" fontId="13" fillId="0" borderId="0" xfId="0" applyFont="1" applyAlignment="1">
      <alignment horizontal="left"/>
    </xf>
    <xf numFmtId="0" fontId="6" fillId="5" borderId="0" xfId="0" applyFont="1" applyFill="1" applyAlignment="1">
      <alignment horizontal="left" vertical="center"/>
    </xf>
    <xf numFmtId="0" fontId="10" fillId="5" borderId="0" xfId="0" applyFont="1" applyFill="1" applyAlignment="1">
      <alignment horizontal="left" vertical="top" wrapText="1"/>
    </xf>
    <xf numFmtId="0" fontId="10" fillId="0" borderId="0" xfId="0" applyFont="1" applyAlignment="1">
      <alignment horizontal="left" vertical="center"/>
    </xf>
    <xf numFmtId="0" fontId="6" fillId="6" borderId="3" xfId="0" applyFont="1" applyFill="1" applyBorder="1" applyAlignment="1">
      <alignment horizontal="left" vertical="center" wrapText="1"/>
    </xf>
    <xf numFmtId="0" fontId="13" fillId="0" borderId="3" xfId="0" applyFont="1" applyBorder="1" applyAlignment="1">
      <alignment horizontal="left" vertical="center"/>
    </xf>
    <xf numFmtId="0" fontId="13" fillId="0" borderId="9" xfId="0" applyFont="1" applyBorder="1" applyAlignment="1">
      <alignment horizontal="left" vertical="center"/>
    </xf>
    <xf numFmtId="0" fontId="36" fillId="11" borderId="0" xfId="0" applyFont="1" applyFill="1" applyAlignment="1">
      <alignment horizontal="right" vertical="top" wrapText="1"/>
    </xf>
    <xf numFmtId="0" fontId="36" fillId="11" borderId="0" xfId="0" applyFont="1" applyFill="1" applyAlignment="1">
      <alignment horizontal="right" vertical="center" wrapText="1"/>
    </xf>
    <xf numFmtId="0" fontId="16" fillId="0" borderId="42" xfId="0" applyFont="1" applyBorder="1" applyAlignment="1">
      <alignment horizontal="center"/>
    </xf>
    <xf numFmtId="0" fontId="16" fillId="0" borderId="43" xfId="0" applyFont="1" applyBorder="1" applyAlignment="1">
      <alignment horizontal="center"/>
    </xf>
    <xf numFmtId="0" fontId="16" fillId="0" borderId="11" xfId="0" applyFont="1" applyBorder="1" applyAlignment="1">
      <alignment horizontal="center"/>
    </xf>
    <xf numFmtId="0" fontId="16" fillId="0" borderId="12" xfId="0" applyFont="1" applyBorder="1" applyAlignment="1">
      <alignment horizontal="center"/>
    </xf>
    <xf numFmtId="0" fontId="89" fillId="37" borderId="0" xfId="0" applyFont="1" applyFill="1" applyAlignment="1">
      <alignment horizontal="center" vertical="top"/>
    </xf>
    <xf numFmtId="0" fontId="9" fillId="0" borderId="0" xfId="0" applyFont="1" applyAlignment="1"/>
    <xf numFmtId="0" fontId="0" fillId="0" borderId="0" xfId="0" applyAlignment="1"/>
    <xf numFmtId="0" fontId="9" fillId="0" borderId="4" xfId="0" applyFont="1" applyBorder="1" applyAlignment="1"/>
    <xf numFmtId="0" fontId="9" fillId="0" borderId="10" xfId="0" applyFont="1" applyBorder="1" applyAlignment="1"/>
  </cellXfs>
  <cellStyles count="13">
    <cellStyle name="Good 2" xfId="1" xr:uid="{55C32B6D-1419-4326-ACFB-7862B711F63B}"/>
    <cellStyle name="Hyperlink" xfId="2" builtinId="8"/>
    <cellStyle name="Normal" xfId="0" builtinId="0"/>
    <cellStyle name="Normal 2" xfId="3" xr:uid="{85F4DEE0-8AD6-4C0C-936B-0279935FD677}"/>
    <cellStyle name="Normal 2 2" xfId="9" xr:uid="{7C02026E-C095-4034-BD79-96EF857EE452}"/>
    <cellStyle name="Normal 2 3" xfId="12" xr:uid="{9B0B2AF5-1507-4257-B301-2D710C02D380}"/>
    <cellStyle name="Normal 3" xfId="4" xr:uid="{C1C39CE6-5CA5-4CDC-803B-FBCCDEE46F87}"/>
    <cellStyle name="Normal 4" xfId="5" xr:uid="{332E83F0-6269-4194-A3B6-CFB3714F1C94}"/>
    <cellStyle name="Normal 5" xfId="6" xr:uid="{F72FF304-C6A8-4F8B-98BB-A9AF84E3E202}"/>
    <cellStyle name="Normal 5 2" xfId="8" xr:uid="{F3CDDDED-D137-4D35-8E36-B1067E23BFC6}"/>
    <cellStyle name="Normal 6" xfId="7" xr:uid="{D1CFB201-4E4F-4699-9313-DB6C6614289D}"/>
    <cellStyle name="Normal 7" xfId="10" xr:uid="{D39C7CC7-911F-41B8-8777-C233ABD5A6C4}"/>
    <cellStyle name="Normal 8" xfId="11" xr:uid="{5D337240-886F-4C53-B5CA-F3986C1FDD69}"/>
  </cellStyles>
  <dxfs count="11">
    <dxf>
      <font>
        <b/>
        <i val="0"/>
        <color rgb="FFFF0000"/>
      </font>
      <fill>
        <patternFill patternType="none">
          <bgColor auto="1"/>
        </patternFill>
      </fill>
    </dxf>
    <dxf>
      <font>
        <b/>
        <i val="0"/>
        <color theme="0"/>
      </font>
      <fill>
        <patternFill>
          <bgColor rgb="FF00B050"/>
        </patternFill>
      </fill>
    </dxf>
    <dxf>
      <font>
        <b/>
        <i val="0"/>
      </font>
      <fill>
        <patternFill>
          <bgColor rgb="FFFFFF00"/>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colors>
    <mruColors>
      <color rgb="FFFF00FF"/>
      <color rgb="FF423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107950</xdr:rowOff>
    </xdr:from>
    <xdr:to>
      <xdr:col>0</xdr:col>
      <xdr:colOff>577850</xdr:colOff>
      <xdr:row>3</xdr:row>
      <xdr:rowOff>165100</xdr:rowOff>
    </xdr:to>
    <xdr:sp macro="" textlink="">
      <xdr:nvSpPr>
        <xdr:cNvPr id="26627" name="Object 3" descr="SCR_Bulkupload_TestDataConditions V1.0_Approved" hidden="1">
          <a:extLst>
            <a:ext uri="{63B3BB69-23CF-44E3-9099-C40C66FF867C}">
              <a14:compatExt xmlns:a14="http://schemas.microsoft.com/office/drawing/2010/main" spid="_x0000_s26627"/>
            </a:ext>
            <a:ext uri="{FF2B5EF4-FFF2-40B4-BE49-F238E27FC236}">
              <a16:creationId xmlns:a16="http://schemas.microsoft.com/office/drawing/2014/main" id="{00000000-0008-0000-0C00-00000368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mc:AlternateContent xmlns:mc="http://schemas.openxmlformats.org/markup-compatibility/2006">
    <mc:Choice xmlns:a14="http://schemas.microsoft.com/office/drawing/2010/main" Requires="a14">
      <xdr:twoCellAnchor editAs="oneCell">
        <xdr:from>
          <xdr:col>0</xdr:col>
          <xdr:colOff>63500</xdr:colOff>
          <xdr:row>1</xdr:row>
          <xdr:rowOff>114300</xdr:rowOff>
        </xdr:from>
        <xdr:to>
          <xdr:col>0</xdr:col>
          <xdr:colOff>584200</xdr:colOff>
          <xdr:row>3</xdr:row>
          <xdr:rowOff>165100</xdr:rowOff>
        </xdr:to>
        <xdr:sp macro="" textlink="">
          <xdr:nvSpPr>
            <xdr:cNvPr id="2" name="Object 3" descr="SCR_Bulkupload_TestDataConditions V1.0_Approved" hidden="1">
              <a:extLst>
                <a:ext uri="{63B3BB69-23CF-44E3-9099-C40C66FF867C}">
                  <a14:compatExt spid="_x0000_s26627"/>
                </a:ext>
                <a:ext uri="{FF2B5EF4-FFF2-40B4-BE49-F238E27FC236}">
                  <a16:creationId xmlns:a16="http://schemas.microsoft.com/office/drawing/2014/main" id="{00000000-0008-0000-0C00-000002000000}"/>
                </a:ext>
              </a:extLst>
            </xdr:cNvPr>
            <xdr:cNvSpPr/>
          </xdr:nvSpPr>
          <xdr:spPr bwMode="auto">
            <a:xfrm>
              <a:off x="0" y="0"/>
              <a:ext cx="0" cy="0"/>
            </a:xfrm>
            <a:prstGeom prst="rect">
              <a:avLst/>
            </a:prstGeom>
            <a:solidFill>
              <a:srgbClr val="FFFFFF"/>
            </a:solidFill>
            <a:ln w="9525">
              <a:solidFill>
                <a:srgbClr val="000000"/>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microsoft.com/office/2019/04/relationships/externalLinkLongPath" Target="https://hscic365.sharepoint.com/sites/SARiskAssessments/Shared%20Documents/General/GPIT%20Futures%20New%20Market%20Entrants/SCR/Source%20Risk%20Log%20for%20Supplier%20Response/SCR%20Test%20Data%20Definitions/GPITF%20NME%20SCR%20Bulk%20Upload%20Test%20Data%20Definition%20v0%20(version%201)%20(version%201).xlsb.xlsx?FF76B34F" TargetMode="External"/><Relationship Id="rId1" Type="http://schemas.openxmlformats.org/officeDocument/2006/relationships/externalLinkPath" Target="file:///\\FF76B34F\GPITF%20NME%20SCR%20Bulk%20Upload%20Test%20Data%20Definition%20v0%20(version%201)%20(version%201).xls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lkUploadTestDataConditions"/>
      <sheetName val="TestPatients"/>
      <sheetName val="Title"/>
      <sheetName val="Summary"/>
      <sheetName val="Registration Groups.old"/>
      <sheetName val="Test Details"/>
      <sheetName val="Registration Groups"/>
      <sheetName val="Local Clinical Groups"/>
      <sheetName val="PSIS Summary Groups"/>
      <sheetName val="Glossary"/>
      <sheetName val="Requirement-TestData Mapping"/>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digital.nhs.uk/developer/api-catalogue/summary-care-record-fhir" TargetMode="External"/><Relationship Id="rId1" Type="http://schemas.openxmlformats.org/officeDocument/2006/relationships/hyperlink" Target="https://nhsconnect.github.io/FHIR-SpineCore/resources_error_handling.html"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9.bin"/><Relationship Id="rId5" Type="http://schemas.openxmlformats.org/officeDocument/2006/relationships/image" Target="../media/image1.png"/><Relationship Id="rId4" Type="http://schemas.openxmlformats.org/officeDocument/2006/relationships/package" Target="../embeddings/Microsoft_Excel_Worksheet.xlsx"/></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nhsconnect.github.io/FHIR-SpineCore/resources_error_handling.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8" Type="http://schemas.openxmlformats.org/officeDocument/2006/relationships/hyperlink" Target="https://digital.nhs.uk/developer/api-catalogue/summary-care-record-fhir" TargetMode="External"/><Relationship Id="rId13" Type="http://schemas.openxmlformats.org/officeDocument/2006/relationships/hyperlink" Target="../../gija/:w:/r/sites/SCRFHIRAPIServicereadiness/_layouts/15/Doc.aspx" TargetMode="External"/><Relationship Id="rId3" Type="http://schemas.openxmlformats.org/officeDocument/2006/relationships/hyperlink" Target="../../gija/:w:/r/sites/SCRFHIRAPIServicereadiness/_layouts/15/Doc.aspx" TargetMode="External"/><Relationship Id="rId7" Type="http://schemas.openxmlformats.org/officeDocument/2006/relationships/hyperlink" Target="../../gija/:w:/r/sites/SCRFHIRAPIServicereadiness/_layouts/15/Doc.aspx%3fsourcedoc=%7bDBB1DB69-5EE7-49EA-8721-7EFEEFF3980D%7d&amp;file=Guidance%20and%20special%20considerations%201.2.docx&amp;action=default&amp;mobileredirect=true&amp;cid=1ec99a06-d0aa-4f1a-a056-3a793b085cbc" TargetMode="External"/><Relationship Id="rId12" Type="http://schemas.openxmlformats.org/officeDocument/2006/relationships/hyperlink" Target="../../gija/:x:/r/sites/SCRFHIRAPIServicereadiness/Shared%20Documents/General/SCAL%20Development,%20NWR%20and%20Requirements/Requirements%20Refactor/Refactor%20-%20final%20requirements%20docs/GP%20Summary%20Presentation%20Text%20Specification%20Refactored%20for%20SCR%20FHIR%20API%20v4.1.xlsx" TargetMode="External"/><Relationship Id="rId2" Type="http://schemas.openxmlformats.org/officeDocument/2006/relationships/hyperlink" Target="../../gija/:w:/r/sites/SCRFHIRAPIServicereadiness/Shared%20Documents/General/SCAL%20Development,%20NWR%20and%20Requirements/Requirements%20Refactor/Refactor%20-%20final%20requirements%20docs/GP%20Summary%20Requirements%20Refactored%20for%20SCR%20FHIR%20API%20v6.1.docx" TargetMode="External"/><Relationship Id="rId16" Type="http://schemas.openxmlformats.org/officeDocument/2006/relationships/printerSettings" Target="../printerSettings/printerSettings6.bin"/><Relationship Id="rId1" Type="http://schemas.openxmlformats.org/officeDocument/2006/relationships/hyperlink" Target="https://gpitbjss.atlassian.net/wiki/download/attachments/12186911097/Specification%20for%20author%20element%20and%20access%20mode.docx" TargetMode="External"/><Relationship Id="rId6" Type="http://schemas.openxmlformats.org/officeDocument/2006/relationships/hyperlink" Target="https://digital.nhs.uk/developer/api-catalogue/summary-care-record-fhir?api=v2" TargetMode="External"/><Relationship Id="rId11" Type="http://schemas.openxmlformats.org/officeDocument/2006/relationships/hyperlink" Target="https://gpitbjss.atlassian.net/wiki/download/attachments/11982372917/Generic%20Hazard%20Log%20to%20Support%20NME%20Connecting%20Systems%20for%20SCR%20FHIR%20API.xls" TargetMode="External"/><Relationship Id="rId5" Type="http://schemas.openxmlformats.org/officeDocument/2006/relationships/hyperlink" Target="https://gbr01.safelinks.protection.outlook.com/?api=v2" TargetMode="External"/><Relationship Id="rId15" Type="http://schemas.openxmlformats.org/officeDocument/2006/relationships/hyperlink" Target="../../gija/:w:/r/sites/SCRFHIRAPIServicereadiness/Shared%20Documents/General/SCAL%20Development,%20NWR%20and%20Requirements/Requirements%20Refactor/Refactor%20-%20final%20requirements%20docs/SCR%20Viewing%20Requirements%20Refactored%20for%20SCR%20FHIR%20API%20v5.1.docx" TargetMode="External"/><Relationship Id="rId10" Type="http://schemas.openxmlformats.org/officeDocument/2006/relationships/hyperlink" Target="https://gbr01.safelinks.protection.outlook.com/?url=https%3A%2F%2Fnhsd-confluence.digital.nhs.uk%2Fpages%2Fviewpage.action%3FspaceKey%3DAPM%26title%3DPrivacy%2BAlerts%2B-%2BAuditEvent%2Bendpoint&amp;data=05%7C01%7Csivasuryaprasand.arivalagan1%40nhs.net%7C5c5fcb0d74ae483d03f608dafa17bfcd%7C37c354b285b047f5b22207b48d774ee3%7C0%7C0%7C638097277141404795%7CUnknown%7CTWFpbGZsb3d8eyJWIjoiMC4wLjAwMDAiLCJQIjoiV2luMzIiLCJBTiI6Ik1haWwiLCJXVCI6Mn0%3D%7C3000%7C%7C%7C&amp;sdata=aRrbJ1fCdfkECBrq%2FIqqGpvtIG%2B8jnCQPXza3CueoXI%3D&amp;reserved=0" TargetMode="External"/><Relationship Id="rId4" Type="http://schemas.openxmlformats.org/officeDocument/2006/relationships/hyperlink" Target="https://digital.nhs.uk/developer/api-catalogue/summary-care-record-fhir" TargetMode="External"/><Relationship Id="rId9" Type="http://schemas.openxmlformats.org/officeDocument/2006/relationships/hyperlink" Target="https://nhsconnect.github.io/FHIR-SpineCore/resources_error_handling.html?url=https%3A%2F%2Fnhsd-confluence.digital.nhs.uk%2Fpages%2Fviewpage.action%3FspaceKey%3DAPM%26title%3DPrivacy%2BAlerts%2B-%2BAuditEvent%2Bendpoint&amp;data=05%7C01%7Csivasuryaprasand.arivalagan1%40nhs.net%7C5c5fcb0d74ae483d03f608dafa17bfcd%7C37c354b285b047f5b22207b48d774ee3%7C0%7C0%7C638097277141404795%7CUnknown%7CTWFpbGZsb3d8eyJWIjoiMC4wLjAwMDAiLCJQIjoiV2luMzIiLCJBTiI6Ik1haWwiLCJXVCI6Mn0%3D%7C3000%7C%7C%7C&amp;sdata=aRrbJ1fCdfkECBrq%2FIqqGpvtIG%2B8jnCQPXza3CueoXI%3D&amp;reserved=0" TargetMode="External"/><Relationship Id="rId14" Type="http://schemas.openxmlformats.org/officeDocument/2006/relationships/hyperlink" Target="https://nhsconnect.github.io/FHIR-SpineCore/resources_error_handling.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5D1CB-EE20-4C79-96C0-9FA536DCB572}">
  <sheetPr codeName="Sheet1" filterMode="1"/>
  <dimension ref="A1:M28"/>
  <sheetViews>
    <sheetView zoomScale="85" zoomScaleNormal="85" workbookViewId="0">
      <selection activeCell="A9" sqref="A9"/>
    </sheetView>
  </sheetViews>
  <sheetFormatPr defaultColWidth="8.5" defaultRowHeight="15.6"/>
  <cols>
    <col min="1" max="1" width="16" style="404" bestFit="1" customWidth="1"/>
    <col min="2" max="2" width="56" style="404" bestFit="1" customWidth="1"/>
    <col min="3" max="3" width="80.375" style="404" customWidth="1"/>
    <col min="4" max="4" width="32.5" style="404" bestFit="1" customWidth="1"/>
    <col min="5" max="5" width="11" style="404" bestFit="1" customWidth="1"/>
    <col min="6" max="6" width="8.625" style="404" customWidth="1"/>
    <col min="7" max="7" width="24.875" style="404" customWidth="1"/>
    <col min="8" max="8" width="15.5" style="404" bestFit="1" customWidth="1"/>
    <col min="9" max="9" width="19.875" style="404" bestFit="1" customWidth="1"/>
    <col min="10" max="10" width="16" style="404" bestFit="1" customWidth="1"/>
    <col min="11" max="13" width="9" customWidth="1"/>
    <col min="14" max="16384" width="8.5" style="404"/>
  </cols>
  <sheetData>
    <row r="1" spans="1:10">
      <c r="A1" s="403" t="s">
        <v>0</v>
      </c>
      <c r="B1" s="403" t="s">
        <v>1</v>
      </c>
      <c r="C1" s="403" t="s">
        <v>2</v>
      </c>
      <c r="D1" s="401" t="s">
        <v>3</v>
      </c>
      <c r="E1" s="402" t="s">
        <v>4</v>
      </c>
      <c r="F1" s="402" t="s">
        <v>5</v>
      </c>
      <c r="G1" s="402" t="s">
        <v>6</v>
      </c>
      <c r="H1" s="402" t="s">
        <v>7</v>
      </c>
      <c r="I1" s="402" t="s">
        <v>8</v>
      </c>
      <c r="J1" s="403" t="s">
        <v>9</v>
      </c>
    </row>
    <row r="2" spans="1:10" s="385" customFormat="1" ht="14.45" hidden="1">
      <c r="A2" s="396" t="s">
        <v>10</v>
      </c>
      <c r="B2" s="385" t="s">
        <v>11</v>
      </c>
      <c r="C2" s="385" t="s">
        <v>12</v>
      </c>
      <c r="D2" s="393" t="s">
        <v>13</v>
      </c>
      <c r="E2" s="394">
        <v>20220413</v>
      </c>
      <c r="F2" s="394">
        <v>0</v>
      </c>
      <c r="G2" s="395" t="s">
        <v>14</v>
      </c>
      <c r="H2" s="395" t="s">
        <v>15</v>
      </c>
      <c r="I2" s="395" t="s">
        <v>16</v>
      </c>
      <c r="J2" s="396" t="s">
        <v>10</v>
      </c>
    </row>
    <row r="3" spans="1:10" s="385" customFormat="1" ht="14.45" hidden="1">
      <c r="A3" s="399" t="s">
        <v>10</v>
      </c>
      <c r="B3" s="385" t="s">
        <v>11</v>
      </c>
      <c r="C3" s="385" t="s">
        <v>12</v>
      </c>
      <c r="D3" s="397" t="s">
        <v>17</v>
      </c>
      <c r="E3" s="398">
        <v>20200513</v>
      </c>
      <c r="F3" s="398">
        <v>1</v>
      </c>
      <c r="G3" s="395" t="s">
        <v>14</v>
      </c>
      <c r="H3" s="395" t="s">
        <v>15</v>
      </c>
      <c r="I3" s="395" t="s">
        <v>16</v>
      </c>
      <c r="J3" s="399" t="s">
        <v>10</v>
      </c>
    </row>
    <row r="4" spans="1:10" s="385" customFormat="1" ht="14.45" hidden="1">
      <c r="A4" s="399" t="s">
        <v>10</v>
      </c>
      <c r="B4" s="385" t="s">
        <v>11</v>
      </c>
      <c r="C4" s="385" t="s">
        <v>12</v>
      </c>
      <c r="D4" s="397" t="s">
        <v>18</v>
      </c>
      <c r="E4" s="398">
        <v>20200513</v>
      </c>
      <c r="F4" s="398">
        <v>1</v>
      </c>
      <c r="G4" s="395" t="s">
        <v>14</v>
      </c>
      <c r="H4" s="395" t="s">
        <v>15</v>
      </c>
      <c r="I4" s="395" t="s">
        <v>19</v>
      </c>
      <c r="J4" s="399" t="s">
        <v>10</v>
      </c>
    </row>
    <row r="5" spans="1:10" s="385" customFormat="1" ht="14.45" hidden="1">
      <c r="A5" s="396" t="s">
        <v>10</v>
      </c>
      <c r="B5" s="385" t="s">
        <v>11</v>
      </c>
      <c r="C5" s="385" t="s">
        <v>12</v>
      </c>
      <c r="D5" s="393" t="s">
        <v>20</v>
      </c>
      <c r="E5" s="394">
        <v>20200513</v>
      </c>
      <c r="F5" s="394">
        <v>1</v>
      </c>
      <c r="G5" s="395" t="s">
        <v>14</v>
      </c>
      <c r="H5" s="395" t="s">
        <v>15</v>
      </c>
      <c r="I5" s="395">
        <v>138444006</v>
      </c>
      <c r="J5" s="396" t="s">
        <v>10</v>
      </c>
    </row>
    <row r="6" spans="1:10" s="385" customFormat="1" ht="57.95">
      <c r="A6" s="395" t="s">
        <v>21</v>
      </c>
      <c r="B6" s="385" t="s">
        <v>22</v>
      </c>
      <c r="C6" s="400" t="s">
        <v>23</v>
      </c>
      <c r="D6" s="393" t="s">
        <v>24</v>
      </c>
      <c r="E6" s="394">
        <v>20210512</v>
      </c>
      <c r="F6" s="394">
        <v>1</v>
      </c>
      <c r="G6" s="395" t="s">
        <v>14</v>
      </c>
      <c r="H6" s="395" t="s">
        <v>15</v>
      </c>
      <c r="I6" s="395">
        <v>265094007</v>
      </c>
      <c r="J6" s="396" t="s">
        <v>21</v>
      </c>
    </row>
    <row r="7" spans="1:10" s="385" customFormat="1" ht="57.95">
      <c r="A7" s="395" t="s">
        <v>21</v>
      </c>
      <c r="B7" s="385" t="s">
        <v>22</v>
      </c>
      <c r="C7" s="400" t="s">
        <v>23</v>
      </c>
      <c r="D7" s="397" t="s">
        <v>25</v>
      </c>
      <c r="E7" s="398">
        <v>20200513</v>
      </c>
      <c r="F7" s="398">
        <v>1</v>
      </c>
      <c r="G7" s="395" t="s">
        <v>14</v>
      </c>
      <c r="H7" s="395" t="s">
        <v>15</v>
      </c>
      <c r="I7" s="395">
        <v>10009007</v>
      </c>
      <c r="J7" s="399" t="s">
        <v>21</v>
      </c>
    </row>
    <row r="8" spans="1:10" s="385" customFormat="1" ht="57.95">
      <c r="A8" s="395" t="s">
        <v>26</v>
      </c>
      <c r="B8" s="385" t="s">
        <v>22</v>
      </c>
      <c r="C8" s="400" t="s">
        <v>27</v>
      </c>
      <c r="D8" s="393" t="s">
        <v>28</v>
      </c>
      <c r="E8" s="394">
        <v>20220216</v>
      </c>
      <c r="F8" s="394">
        <v>1</v>
      </c>
      <c r="G8" s="395" t="s">
        <v>14</v>
      </c>
      <c r="H8" s="395" t="s">
        <v>15</v>
      </c>
      <c r="I8" s="395" t="s">
        <v>16</v>
      </c>
      <c r="J8" s="395" t="s">
        <v>26</v>
      </c>
    </row>
    <row r="9" spans="1:10" s="385" customFormat="1" ht="57.95">
      <c r="A9" s="395" t="s">
        <v>26</v>
      </c>
      <c r="B9" s="385" t="s">
        <v>22</v>
      </c>
      <c r="C9" s="400" t="s">
        <v>27</v>
      </c>
      <c r="D9" s="393" t="s">
        <v>29</v>
      </c>
      <c r="E9" s="394">
        <v>20201028</v>
      </c>
      <c r="F9" s="394">
        <v>1</v>
      </c>
      <c r="G9" s="395" t="s">
        <v>14</v>
      </c>
      <c r="H9" s="395" t="s">
        <v>15</v>
      </c>
      <c r="I9" s="395" t="s">
        <v>16</v>
      </c>
      <c r="J9" s="396" t="s">
        <v>26</v>
      </c>
    </row>
    <row r="10" spans="1:10" ht="57.95" hidden="1">
      <c r="A10" s="408" t="s">
        <v>30</v>
      </c>
      <c r="B10" s="404" t="s">
        <v>31</v>
      </c>
      <c r="C10" s="409" t="s">
        <v>32</v>
      </c>
      <c r="D10" s="405" t="s">
        <v>33</v>
      </c>
      <c r="E10" s="406">
        <v>20220216</v>
      </c>
      <c r="F10" s="406">
        <v>1</v>
      </c>
      <c r="G10" s="407" t="s">
        <v>14</v>
      </c>
      <c r="H10" s="407" t="s">
        <v>15</v>
      </c>
      <c r="I10" s="407" t="s">
        <v>34</v>
      </c>
      <c r="J10" s="408" t="s">
        <v>30</v>
      </c>
    </row>
    <row r="11" spans="1:10" ht="57.95" hidden="1">
      <c r="A11" s="412" t="s">
        <v>30</v>
      </c>
      <c r="B11" s="404" t="s">
        <v>31</v>
      </c>
      <c r="C11" s="409" t="s">
        <v>32</v>
      </c>
      <c r="D11" s="410" t="s">
        <v>33</v>
      </c>
      <c r="E11" s="411">
        <v>20220413</v>
      </c>
      <c r="F11" s="411">
        <v>0</v>
      </c>
      <c r="G11" s="407" t="s">
        <v>14</v>
      </c>
      <c r="H11" s="407" t="s">
        <v>15</v>
      </c>
      <c r="I11" s="407" t="s">
        <v>35</v>
      </c>
      <c r="J11" s="412" t="s">
        <v>30</v>
      </c>
    </row>
    <row r="12" spans="1:10" ht="57.95" hidden="1">
      <c r="A12" s="408" t="s">
        <v>30</v>
      </c>
      <c r="B12" s="404" t="s">
        <v>31</v>
      </c>
      <c r="C12" s="409" t="s">
        <v>32</v>
      </c>
      <c r="D12" s="405" t="s">
        <v>36</v>
      </c>
      <c r="E12" s="406">
        <v>20220216</v>
      </c>
      <c r="F12" s="406">
        <v>1</v>
      </c>
      <c r="G12" s="407" t="s">
        <v>14</v>
      </c>
      <c r="H12" s="407" t="s">
        <v>15</v>
      </c>
      <c r="I12" s="407" t="s">
        <v>35</v>
      </c>
      <c r="J12" s="408" t="s">
        <v>30</v>
      </c>
    </row>
    <row r="13" spans="1:10" ht="57.95" hidden="1">
      <c r="A13" s="416" t="s">
        <v>30</v>
      </c>
      <c r="B13" s="404" t="s">
        <v>31</v>
      </c>
      <c r="C13" s="409" t="s">
        <v>32</v>
      </c>
      <c r="D13" s="413" t="s">
        <v>36</v>
      </c>
      <c r="E13" s="414">
        <v>20220413</v>
      </c>
      <c r="F13" s="414">
        <v>0</v>
      </c>
      <c r="G13" s="415" t="s">
        <v>14</v>
      </c>
      <c r="H13" s="415" t="s">
        <v>15</v>
      </c>
      <c r="I13" s="415" t="s">
        <v>37</v>
      </c>
      <c r="J13" s="416" t="s">
        <v>30</v>
      </c>
    </row>
    <row r="14" spans="1:10" ht="57.95" hidden="1">
      <c r="A14" s="419" t="s">
        <v>30</v>
      </c>
      <c r="B14" s="404" t="s">
        <v>31</v>
      </c>
      <c r="C14" s="409" t="s">
        <v>32</v>
      </c>
      <c r="D14" s="417" t="s">
        <v>38</v>
      </c>
      <c r="E14" s="418">
        <v>20220216</v>
      </c>
      <c r="F14" s="418">
        <v>1</v>
      </c>
      <c r="G14" s="415" t="s">
        <v>14</v>
      </c>
      <c r="H14" s="415" t="s">
        <v>15</v>
      </c>
      <c r="I14" s="415" t="s">
        <v>39</v>
      </c>
      <c r="J14" s="419" t="s">
        <v>30</v>
      </c>
    </row>
    <row r="15" spans="1:10" ht="57.95" hidden="1">
      <c r="A15" s="416" t="s">
        <v>30</v>
      </c>
      <c r="B15" s="404" t="s">
        <v>31</v>
      </c>
      <c r="C15" s="409" t="s">
        <v>32</v>
      </c>
      <c r="D15" s="413" t="s">
        <v>38</v>
      </c>
      <c r="E15" s="414">
        <v>20220413</v>
      </c>
      <c r="F15" s="414">
        <v>0</v>
      </c>
      <c r="G15" s="415" t="s">
        <v>14</v>
      </c>
      <c r="H15" s="415" t="s">
        <v>15</v>
      </c>
      <c r="I15" s="415" t="s">
        <v>39</v>
      </c>
      <c r="J15" s="416" t="s">
        <v>30</v>
      </c>
    </row>
    <row r="16" spans="1:10" s="385" customFormat="1" ht="14.45" hidden="1">
      <c r="A16" s="389" t="s">
        <v>40</v>
      </c>
      <c r="B16" s="385" t="s">
        <v>41</v>
      </c>
      <c r="C16" s="385" t="s">
        <v>12</v>
      </c>
      <c r="D16" s="386" t="s">
        <v>42</v>
      </c>
      <c r="E16" s="387">
        <v>20201028</v>
      </c>
      <c r="F16" s="387">
        <v>1</v>
      </c>
      <c r="G16" s="388" t="s">
        <v>14</v>
      </c>
      <c r="H16" s="388" t="s">
        <v>15</v>
      </c>
      <c r="I16" s="388" t="s">
        <v>16</v>
      </c>
      <c r="J16" s="389" t="s">
        <v>40</v>
      </c>
    </row>
    <row r="17" spans="1:10" s="385" customFormat="1" ht="14.45" hidden="1">
      <c r="A17" s="389" t="s">
        <v>40</v>
      </c>
      <c r="B17" s="385" t="s">
        <v>41</v>
      </c>
      <c r="C17" s="385" t="s">
        <v>12</v>
      </c>
      <c r="D17" s="390" t="s">
        <v>43</v>
      </c>
      <c r="E17" s="391">
        <v>20201028</v>
      </c>
      <c r="F17" s="391">
        <v>1</v>
      </c>
      <c r="G17" s="388" t="s">
        <v>14</v>
      </c>
      <c r="H17" s="388" t="s">
        <v>15</v>
      </c>
      <c r="I17" s="388" t="s">
        <v>16</v>
      </c>
      <c r="J17" s="392" t="s">
        <v>40</v>
      </c>
    </row>
    <row r="18" spans="1:10" s="385" customFormat="1" ht="14.45" hidden="1">
      <c r="A18" s="389" t="s">
        <v>40</v>
      </c>
      <c r="B18" s="385" t="s">
        <v>41</v>
      </c>
      <c r="C18" s="385" t="s">
        <v>12</v>
      </c>
      <c r="D18" s="386" t="s">
        <v>44</v>
      </c>
      <c r="E18" s="387">
        <v>20201028</v>
      </c>
      <c r="F18" s="387">
        <v>1</v>
      </c>
      <c r="G18" s="388" t="s">
        <v>14</v>
      </c>
      <c r="H18" s="388" t="s">
        <v>15</v>
      </c>
      <c r="I18" s="388" t="s">
        <v>45</v>
      </c>
      <c r="J18" s="389" t="s">
        <v>40</v>
      </c>
    </row>
    <row r="19" spans="1:10" s="385" customFormat="1" ht="14.45" hidden="1">
      <c r="A19" s="389" t="s">
        <v>40</v>
      </c>
      <c r="B19" s="385" t="s">
        <v>41</v>
      </c>
      <c r="C19" s="385" t="s">
        <v>12</v>
      </c>
      <c r="D19" s="390" t="s">
        <v>46</v>
      </c>
      <c r="E19" s="391">
        <v>20201028</v>
      </c>
      <c r="F19" s="391">
        <v>1</v>
      </c>
      <c r="G19" s="388" t="s">
        <v>14</v>
      </c>
      <c r="H19" s="388" t="s">
        <v>15</v>
      </c>
      <c r="I19" s="388" t="s">
        <v>47</v>
      </c>
      <c r="J19" s="392" t="s">
        <v>40</v>
      </c>
    </row>
    <row r="20" spans="1:10" s="385" customFormat="1" ht="29.1" hidden="1">
      <c r="A20" s="389" t="s">
        <v>48</v>
      </c>
      <c r="B20" s="400" t="s">
        <v>49</v>
      </c>
      <c r="C20" s="385" t="s">
        <v>12</v>
      </c>
      <c r="D20" s="386" t="s">
        <v>50</v>
      </c>
      <c r="E20" s="387">
        <v>20201028</v>
      </c>
      <c r="F20" s="387">
        <v>1</v>
      </c>
      <c r="G20" s="388" t="s">
        <v>14</v>
      </c>
      <c r="H20" s="388" t="s">
        <v>15</v>
      </c>
      <c r="I20" s="388" t="s">
        <v>51</v>
      </c>
      <c r="J20" s="389" t="s">
        <v>48</v>
      </c>
    </row>
    <row r="21" spans="1:10" s="385" customFormat="1" ht="29.1" hidden="1">
      <c r="A21" s="389" t="s">
        <v>48</v>
      </c>
      <c r="B21" s="400" t="s">
        <v>49</v>
      </c>
      <c r="C21" s="385" t="s">
        <v>12</v>
      </c>
      <c r="D21" s="390" t="s">
        <v>52</v>
      </c>
      <c r="E21" s="391">
        <v>20201028</v>
      </c>
      <c r="F21" s="391">
        <v>1</v>
      </c>
      <c r="G21" s="388" t="s">
        <v>14</v>
      </c>
      <c r="H21" s="388" t="s">
        <v>15</v>
      </c>
      <c r="I21" s="388" t="s">
        <v>53</v>
      </c>
      <c r="J21" s="392" t="s">
        <v>48</v>
      </c>
    </row>
    <row r="22" spans="1:10" s="385" customFormat="1" ht="29.1" hidden="1">
      <c r="A22" s="389" t="s">
        <v>48</v>
      </c>
      <c r="B22" s="400" t="s">
        <v>49</v>
      </c>
      <c r="C22" s="385" t="s">
        <v>12</v>
      </c>
      <c r="D22" s="390" t="s">
        <v>54</v>
      </c>
      <c r="E22" s="391">
        <v>20201028</v>
      </c>
      <c r="F22" s="391">
        <v>1</v>
      </c>
      <c r="G22" s="388" t="s">
        <v>14</v>
      </c>
      <c r="H22" s="388" t="s">
        <v>15</v>
      </c>
      <c r="I22" s="388" t="s">
        <v>55</v>
      </c>
      <c r="J22" s="392" t="s">
        <v>48</v>
      </c>
    </row>
    <row r="23" spans="1:10" s="385" customFormat="1" ht="29.1" hidden="1">
      <c r="A23" s="389" t="s">
        <v>48</v>
      </c>
      <c r="B23" s="400" t="s">
        <v>49</v>
      </c>
      <c r="C23" s="385" t="s">
        <v>12</v>
      </c>
      <c r="D23" s="390" t="s">
        <v>56</v>
      </c>
      <c r="E23" s="391">
        <v>20201028</v>
      </c>
      <c r="F23" s="391">
        <v>1</v>
      </c>
      <c r="G23" s="388" t="s">
        <v>14</v>
      </c>
      <c r="H23" s="388" t="s">
        <v>15</v>
      </c>
      <c r="I23" s="388" t="s">
        <v>16</v>
      </c>
      <c r="J23" s="392" t="s">
        <v>48</v>
      </c>
    </row>
    <row r="24" spans="1:10" s="385" customFormat="1" ht="29.1" hidden="1">
      <c r="A24" s="389" t="s">
        <v>48</v>
      </c>
      <c r="B24" s="400" t="s">
        <v>49</v>
      </c>
      <c r="C24" s="385" t="s">
        <v>12</v>
      </c>
      <c r="D24" s="390" t="s">
        <v>57</v>
      </c>
      <c r="E24" s="391">
        <v>20201028</v>
      </c>
      <c r="F24" s="391">
        <v>1</v>
      </c>
      <c r="G24" s="388" t="s">
        <v>14</v>
      </c>
      <c r="H24" s="388" t="s">
        <v>15</v>
      </c>
      <c r="I24" s="388" t="s">
        <v>58</v>
      </c>
      <c r="J24" s="392" t="s">
        <v>48</v>
      </c>
    </row>
    <row r="25" spans="1:10" s="385" customFormat="1" ht="29.1" hidden="1">
      <c r="A25" s="389" t="s">
        <v>48</v>
      </c>
      <c r="B25" s="400" t="s">
        <v>49</v>
      </c>
      <c r="C25" s="385" t="s">
        <v>12</v>
      </c>
      <c r="D25" s="386" t="s">
        <v>59</v>
      </c>
      <c r="E25" s="387">
        <v>20201028</v>
      </c>
      <c r="F25" s="387">
        <v>1</v>
      </c>
      <c r="G25" s="388" t="s">
        <v>14</v>
      </c>
      <c r="H25" s="388" t="s">
        <v>15</v>
      </c>
      <c r="I25" s="388" t="s">
        <v>60</v>
      </c>
      <c r="J25" s="389" t="s">
        <v>48</v>
      </c>
    </row>
    <row r="26" spans="1:10" s="385" customFormat="1" ht="29.1" hidden="1">
      <c r="A26" s="389" t="s">
        <v>48</v>
      </c>
      <c r="B26" s="400" t="s">
        <v>49</v>
      </c>
      <c r="C26" s="385" t="s">
        <v>12</v>
      </c>
      <c r="D26" s="386" t="s">
        <v>61</v>
      </c>
      <c r="E26" s="387">
        <v>20211124</v>
      </c>
      <c r="F26" s="387">
        <v>1</v>
      </c>
      <c r="G26" s="388" t="s">
        <v>14</v>
      </c>
      <c r="H26" s="388" t="s">
        <v>15</v>
      </c>
      <c r="I26" s="388" t="s">
        <v>62</v>
      </c>
      <c r="J26" s="389" t="s">
        <v>48</v>
      </c>
    </row>
    <row r="27" spans="1:10" s="385" customFormat="1" ht="29.1" hidden="1">
      <c r="A27" s="389" t="s">
        <v>48</v>
      </c>
      <c r="B27" s="400" t="s">
        <v>49</v>
      </c>
      <c r="C27" s="385" t="s">
        <v>12</v>
      </c>
      <c r="D27" s="390" t="s">
        <v>63</v>
      </c>
      <c r="E27" s="391">
        <v>20211124</v>
      </c>
      <c r="F27" s="391">
        <v>1</v>
      </c>
      <c r="G27" s="388" t="s">
        <v>14</v>
      </c>
      <c r="H27" s="388" t="s">
        <v>15</v>
      </c>
      <c r="I27" s="388" t="s">
        <v>64</v>
      </c>
      <c r="J27" s="392" t="s">
        <v>48</v>
      </c>
    </row>
    <row r="28" spans="1:10" s="385" customFormat="1" ht="29.1" hidden="1">
      <c r="A28" s="389" t="s">
        <v>48</v>
      </c>
      <c r="B28" s="400" t="s">
        <v>49</v>
      </c>
      <c r="C28" s="385" t="s">
        <v>12</v>
      </c>
      <c r="D28" s="386" t="s">
        <v>65</v>
      </c>
      <c r="E28" s="387">
        <v>20211124</v>
      </c>
      <c r="F28" s="387">
        <v>1</v>
      </c>
      <c r="G28" s="388" t="s">
        <v>14</v>
      </c>
      <c r="H28" s="388" t="s">
        <v>15</v>
      </c>
      <c r="I28" s="388" t="s">
        <v>66</v>
      </c>
      <c r="J28" s="389" t="s">
        <v>48</v>
      </c>
    </row>
  </sheetData>
  <autoFilter ref="A1:J28" xr:uid="{0FE5D1CB-EE20-4C79-96C0-9FA536DCB572}">
    <filterColumn colId="1">
      <filters>
        <filter val="Procedures - care record element (record artifact)"/>
      </filters>
    </filterColumn>
  </autoFilter>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0239B-36F1-4D38-A2A5-5D5A426AC5AD}">
  <sheetPr codeName="Sheet10">
    <tabColor theme="0" tint="-0.499984740745262"/>
  </sheetPr>
  <dimension ref="A1:AK679"/>
  <sheetViews>
    <sheetView topLeftCell="A165" zoomScale="60" zoomScaleNormal="60" workbookViewId="0">
      <pane xSplit="1" topLeftCell="B238" activePane="topRight" state="frozen"/>
      <selection pane="topRight" activeCell="A239" sqref="A239"/>
      <selection activeCell="A7" sqref="A7"/>
    </sheetView>
  </sheetViews>
  <sheetFormatPr defaultColWidth="13" defaultRowHeight="15.6"/>
  <cols>
    <col min="1" max="1" width="15.375" customWidth="1"/>
    <col min="2" max="2" width="11" customWidth="1"/>
    <col min="3" max="3" width="67" style="18" customWidth="1"/>
    <col min="4" max="4" width="12.375" customWidth="1"/>
    <col min="5" max="5" width="8" customWidth="1"/>
    <col min="6" max="6" width="8.375" customWidth="1"/>
    <col min="7" max="7" width="35.5" style="10" customWidth="1"/>
    <col min="8" max="8" width="18.5" customWidth="1"/>
    <col min="9" max="9" width="25" customWidth="1"/>
    <col min="10" max="11" width="14.5" customWidth="1"/>
    <col min="12" max="12" width="42" customWidth="1"/>
    <col min="13" max="13" width="26.875" customWidth="1"/>
    <col min="14" max="14" width="10.5" customWidth="1"/>
    <col min="15" max="15" width="14.375" customWidth="1"/>
    <col min="16" max="16" width="34" customWidth="1"/>
    <col min="17" max="17" width="49" customWidth="1"/>
    <col min="18" max="18" width="72.375" customWidth="1"/>
    <col min="19" max="19" width="45.875" customWidth="1"/>
    <col min="20" max="20" width="13" style="36" customWidth="1"/>
    <col min="21" max="21" width="51.5" customWidth="1"/>
    <col min="22" max="22" width="9" customWidth="1"/>
    <col min="23" max="23" width="15" customWidth="1"/>
    <col min="24" max="24" width="26.375" customWidth="1"/>
    <col min="25" max="25" width="25.375" customWidth="1"/>
    <col min="26" max="26" width="15" customWidth="1"/>
    <col min="27" max="27" width="10.625" customWidth="1"/>
    <col min="28" max="28" width="11.875" style="86" customWidth="1"/>
    <col min="29" max="29" width="41.875" customWidth="1"/>
    <col min="30" max="30" width="11.5" style="488" customWidth="1"/>
    <col min="38" max="16384" width="13" style="229"/>
  </cols>
  <sheetData>
    <row r="1" spans="1:37" ht="15.95" hidden="1" thickBot="1">
      <c r="A1" s="47"/>
      <c r="B1" s="47"/>
      <c r="C1" s="239"/>
      <c r="D1" s="47"/>
      <c r="E1" s="47"/>
      <c r="F1" s="47"/>
      <c r="G1" s="74"/>
      <c r="H1" s="47"/>
      <c r="I1" s="47"/>
      <c r="J1" s="47"/>
      <c r="K1" s="47"/>
      <c r="L1" s="47"/>
      <c r="M1" s="47"/>
      <c r="N1" s="47"/>
      <c r="O1" s="247"/>
      <c r="P1" s="248"/>
      <c r="Q1" s="248"/>
      <c r="R1" s="248"/>
      <c r="S1" s="248"/>
      <c r="T1" s="249"/>
      <c r="U1" s="47"/>
      <c r="V1" s="47"/>
      <c r="W1" s="47"/>
      <c r="X1" s="47"/>
      <c r="Y1" s="47"/>
      <c r="Z1" s="47"/>
      <c r="AA1" s="47"/>
      <c r="AB1" s="79"/>
      <c r="AC1" s="229"/>
      <c r="AD1" s="95"/>
      <c r="AE1" s="47"/>
      <c r="AF1" s="47"/>
      <c r="AG1" s="47"/>
      <c r="AH1" s="47"/>
      <c r="AI1" s="47"/>
      <c r="AJ1" s="47"/>
      <c r="AK1" s="47"/>
    </row>
    <row r="2" spans="1:37" ht="21.6" hidden="1" thickBot="1">
      <c r="A2" s="645" t="s">
        <v>861</v>
      </c>
      <c r="B2" s="645"/>
      <c r="C2" s="240">
        <v>0</v>
      </c>
      <c r="D2" s="47"/>
      <c r="E2" s="47"/>
      <c r="F2" s="47"/>
      <c r="G2" s="74"/>
      <c r="H2" s="47"/>
      <c r="I2" s="47"/>
      <c r="J2" s="47"/>
      <c r="K2" s="47"/>
      <c r="L2" s="47"/>
      <c r="M2" s="47"/>
      <c r="N2" s="47"/>
      <c r="O2" s="250"/>
      <c r="P2" s="47"/>
      <c r="Q2" s="47"/>
      <c r="R2" s="47"/>
      <c r="S2" s="47"/>
      <c r="T2" s="251"/>
      <c r="U2" s="73"/>
      <c r="V2" s="47"/>
      <c r="W2" s="47"/>
      <c r="X2" s="47"/>
      <c r="Y2" s="47"/>
      <c r="Z2" s="47"/>
      <c r="AA2" s="229"/>
      <c r="AB2" s="79"/>
      <c r="AC2" s="229"/>
      <c r="AD2" s="95"/>
      <c r="AE2" s="229"/>
      <c r="AF2" s="229"/>
      <c r="AG2" s="229"/>
      <c r="AH2" s="229"/>
      <c r="AI2" s="229"/>
      <c r="AJ2" s="229"/>
      <c r="AK2" s="229"/>
    </row>
    <row r="3" spans="1:37" ht="21.6" hidden="1" thickBot="1">
      <c r="A3" s="645" t="s">
        <v>862</v>
      </c>
      <c r="B3" s="645"/>
      <c r="C3" s="240">
        <v>0</v>
      </c>
      <c r="D3" s="47"/>
      <c r="E3" s="47"/>
      <c r="F3" s="47"/>
      <c r="G3" s="74"/>
      <c r="H3" s="47"/>
      <c r="I3" s="47"/>
      <c r="J3" s="47"/>
      <c r="K3" s="47"/>
      <c r="L3" s="47"/>
      <c r="M3" s="47"/>
      <c r="N3" s="47"/>
      <c r="O3" s="250"/>
      <c r="P3" s="47"/>
      <c r="Q3" s="47"/>
      <c r="R3" s="47"/>
      <c r="S3" s="47"/>
      <c r="T3" s="251"/>
      <c r="U3" s="73"/>
      <c r="V3" s="47"/>
      <c r="W3" s="47"/>
      <c r="X3" s="47"/>
      <c r="Y3" s="47"/>
      <c r="Z3" s="47"/>
      <c r="AA3" s="229"/>
      <c r="AB3" s="79"/>
      <c r="AC3" s="229"/>
      <c r="AD3" s="95"/>
      <c r="AE3" s="229"/>
      <c r="AF3" s="229"/>
      <c r="AG3" s="229"/>
      <c r="AH3" s="229"/>
      <c r="AI3" s="229"/>
      <c r="AJ3" s="229"/>
      <c r="AK3" s="229"/>
    </row>
    <row r="4" spans="1:37" ht="35.450000000000003" hidden="1" thickBot="1">
      <c r="A4" s="645" t="s">
        <v>863</v>
      </c>
      <c r="B4" s="645"/>
      <c r="C4" s="241" t="str">
        <f>'RAW Governance (NHSE) '!C21</f>
        <v>GPITF NME</v>
      </c>
      <c r="D4" s="47"/>
      <c r="E4" s="47"/>
      <c r="F4" s="242"/>
      <c r="G4" s="74"/>
      <c r="H4" s="47"/>
      <c r="I4" s="47"/>
      <c r="J4" s="47"/>
      <c r="K4" s="47"/>
      <c r="L4" s="47"/>
      <c r="M4" s="47"/>
      <c r="N4" s="47"/>
      <c r="O4" s="250"/>
      <c r="P4" s="47"/>
      <c r="Q4" s="47"/>
      <c r="R4" s="47"/>
      <c r="S4" s="47"/>
      <c r="T4" s="251"/>
      <c r="U4" s="73"/>
      <c r="V4" s="47"/>
      <c r="W4" s="47"/>
      <c r="X4" s="47"/>
      <c r="Y4" s="47"/>
      <c r="Z4" s="47"/>
      <c r="AA4" s="229"/>
      <c r="AB4" s="79"/>
      <c r="AC4" s="229"/>
      <c r="AD4" s="95"/>
      <c r="AE4" s="229"/>
      <c r="AF4" s="229"/>
      <c r="AG4" s="229"/>
      <c r="AH4" s="229"/>
      <c r="AI4" s="229"/>
      <c r="AJ4" s="229"/>
      <c r="AK4" s="229"/>
    </row>
    <row r="5" spans="1:37" ht="35.450000000000003" hidden="1" thickBot="1">
      <c r="A5" s="646" t="s">
        <v>864</v>
      </c>
      <c r="B5" s="646"/>
      <c r="C5" s="240" t="s">
        <v>462</v>
      </c>
      <c r="D5" s="47"/>
      <c r="E5" s="47"/>
      <c r="F5" s="243"/>
      <c r="G5" s="74"/>
      <c r="H5" s="47"/>
      <c r="I5" s="47"/>
      <c r="J5" s="47"/>
      <c r="K5" s="47"/>
      <c r="L5" s="47"/>
      <c r="M5" s="47"/>
      <c r="N5" s="47"/>
      <c r="O5" s="250"/>
      <c r="P5" s="47"/>
      <c r="Q5" s="47"/>
      <c r="R5" s="47"/>
      <c r="S5" s="47"/>
      <c r="T5" s="251"/>
      <c r="U5" s="73"/>
      <c r="V5" s="47"/>
      <c r="W5" s="47"/>
      <c r="X5" s="47"/>
      <c r="Y5" s="47"/>
      <c r="Z5" s="47"/>
      <c r="AA5" s="229"/>
      <c r="AB5" s="79"/>
      <c r="AC5" s="229"/>
      <c r="AD5" s="95"/>
      <c r="AE5" s="229"/>
      <c r="AF5" s="229"/>
      <c r="AG5" s="229"/>
      <c r="AH5" s="229"/>
      <c r="AI5" s="229"/>
      <c r="AJ5" s="229"/>
      <c r="AK5" s="229"/>
    </row>
    <row r="6" spans="1:37" ht="35.450000000000003" hidden="1" thickBot="1">
      <c r="A6" s="244"/>
      <c r="B6" s="245"/>
      <c r="C6" s="246"/>
      <c r="D6" s="47"/>
      <c r="E6" s="47"/>
      <c r="F6" s="243"/>
      <c r="G6" s="74"/>
      <c r="H6" s="47"/>
      <c r="I6" s="47"/>
      <c r="J6" s="47"/>
      <c r="K6" s="47"/>
      <c r="L6" s="47"/>
      <c r="M6" s="47"/>
      <c r="N6" s="47"/>
      <c r="O6" s="250"/>
      <c r="P6" s="47"/>
      <c r="Q6" s="47"/>
      <c r="R6" s="47"/>
      <c r="S6" s="47"/>
      <c r="T6" s="251"/>
      <c r="U6" s="73"/>
      <c r="V6" s="47"/>
      <c r="W6" s="47"/>
      <c r="X6" s="47"/>
      <c r="Y6" s="47"/>
      <c r="Z6" s="47"/>
      <c r="AA6" s="244"/>
      <c r="AB6" s="79"/>
      <c r="AC6" s="229"/>
      <c r="AD6" s="95"/>
      <c r="AE6" s="229"/>
      <c r="AF6" s="229"/>
      <c r="AG6" s="229"/>
      <c r="AH6" s="229"/>
      <c r="AI6" s="229"/>
      <c r="AJ6" s="229"/>
      <c r="AK6" s="229"/>
    </row>
    <row r="7" spans="1:37" ht="15.95" thickBot="1">
      <c r="A7" s="258"/>
      <c r="B7" s="56"/>
      <c r="C7" s="56" t="s">
        <v>865</v>
      </c>
      <c r="D7" s="259"/>
      <c r="E7" s="259"/>
      <c r="F7" s="260"/>
      <c r="G7" s="255"/>
      <c r="H7" s="256"/>
      <c r="I7" s="256"/>
      <c r="J7" s="261"/>
      <c r="K7" s="261" t="s">
        <v>866</v>
      </c>
      <c r="L7" s="256"/>
      <c r="M7" s="256"/>
      <c r="N7" s="257"/>
      <c r="O7" s="252"/>
      <c r="P7" s="253"/>
      <c r="Q7" s="253" t="s">
        <v>867</v>
      </c>
      <c r="R7" s="253"/>
      <c r="S7" s="253"/>
      <c r="T7" s="254"/>
      <c r="U7" s="78"/>
      <c r="V7" s="55"/>
      <c r="W7" s="55"/>
      <c r="X7" s="55"/>
      <c r="Y7" s="56"/>
      <c r="Z7" s="55"/>
      <c r="AA7" s="258"/>
      <c r="AB7" s="80"/>
      <c r="AC7" s="328"/>
      <c r="AD7" s="486"/>
      <c r="AE7" s="229"/>
      <c r="AF7" s="229"/>
      <c r="AG7" s="229"/>
      <c r="AH7" s="229"/>
      <c r="AI7" s="229"/>
      <c r="AJ7" s="229"/>
      <c r="AK7" s="229"/>
    </row>
    <row r="8" spans="1:37" s="273" customFormat="1" ht="51.75" customHeight="1">
      <c r="A8" t="s">
        <v>868</v>
      </c>
      <c r="B8" s="31" t="s">
        <v>213</v>
      </c>
      <c r="C8" s="32" t="s">
        <v>216</v>
      </c>
      <c r="D8" s="32" t="s">
        <v>218</v>
      </c>
      <c r="E8" s="32" t="s">
        <v>220</v>
      </c>
      <c r="F8" s="32" t="s">
        <v>869</v>
      </c>
      <c r="G8" s="33" t="s">
        <v>224</v>
      </c>
      <c r="H8" s="33" t="s">
        <v>870</v>
      </c>
      <c r="I8" s="33" t="s">
        <v>871</v>
      </c>
      <c r="J8" s="34" t="s">
        <v>872</v>
      </c>
      <c r="K8" s="34" t="s">
        <v>873</v>
      </c>
      <c r="L8" s="34" t="s">
        <v>235</v>
      </c>
      <c r="M8" s="34" t="s">
        <v>238</v>
      </c>
      <c r="N8" s="34" t="s">
        <v>874</v>
      </c>
      <c r="O8" s="238" t="s">
        <v>875</v>
      </c>
      <c r="P8" s="238" t="s">
        <v>244</v>
      </c>
      <c r="Q8" s="238" t="s">
        <v>246</v>
      </c>
      <c r="R8" s="238" t="s">
        <v>876</v>
      </c>
      <c r="S8" s="275" t="s">
        <v>877</v>
      </c>
      <c r="T8" s="238" t="s">
        <v>250</v>
      </c>
      <c r="U8" s="41" t="s">
        <v>878</v>
      </c>
      <c r="V8" s="41" t="s">
        <v>879</v>
      </c>
      <c r="W8" s="41" t="s">
        <v>880</v>
      </c>
      <c r="X8" s="41" t="s">
        <v>881</v>
      </c>
      <c r="Y8" s="41" t="s">
        <v>693</v>
      </c>
      <c r="Z8" s="41" t="s">
        <v>882</v>
      </c>
      <c r="AA8" s="31" t="s">
        <v>883</v>
      </c>
      <c r="AB8" s="81" t="s">
        <v>884</v>
      </c>
      <c r="AC8" s="272" t="s">
        <v>885</v>
      </c>
      <c r="AD8" s="487"/>
      <c r="AE8" s="271"/>
      <c r="AF8" s="271"/>
      <c r="AG8" s="271"/>
      <c r="AH8" s="271"/>
      <c r="AI8" s="271"/>
      <c r="AJ8" s="271"/>
      <c r="AK8" s="271"/>
    </row>
    <row r="9" spans="1:37" ht="101.45">
      <c r="A9" s="483" t="s">
        <v>886</v>
      </c>
      <c r="B9" s="542" t="s">
        <v>887</v>
      </c>
      <c r="C9" s="323" t="s">
        <v>888</v>
      </c>
      <c r="D9" s="53" t="s">
        <v>385</v>
      </c>
      <c r="E9" s="51">
        <v>4</v>
      </c>
      <c r="F9" s="51" t="s">
        <v>430</v>
      </c>
      <c r="G9" s="53" t="s">
        <v>889</v>
      </c>
      <c r="H9" s="53"/>
      <c r="I9" s="543"/>
      <c r="J9" s="544">
        <f>IF(H9="N/A","N/A",E9*H9)</f>
        <v>0</v>
      </c>
      <c r="K9" s="544" t="str">
        <f>IF(J9&gt;('Risk Log'!$C$3-1),"Y","N")</f>
        <v>Y</v>
      </c>
      <c r="L9" s="543"/>
      <c r="M9" s="543"/>
      <c r="N9" s="544">
        <f>IF(COUNTIF(M9,"N/A"),"N/A",IF(COUNTIF(H9, "N/A"),"N/A",E9*M9))</f>
        <v>0</v>
      </c>
      <c r="O9" s="544" t="str">
        <f>IF(K10="N","N",(IF(F10="Y", "Y",(IF(J10&gt;($C$2-1),"Y","N")))))</f>
        <v>Y</v>
      </c>
      <c r="P9" s="543"/>
      <c r="Q9" s="543"/>
      <c r="R9" s="53" t="s">
        <v>890</v>
      </c>
      <c r="S9" s="87" t="s">
        <v>891</v>
      </c>
      <c r="T9" s="54"/>
      <c r="U9" s="58"/>
      <c r="V9" s="43" t="s">
        <v>892</v>
      </c>
      <c r="W9" s="43" t="s">
        <v>893</v>
      </c>
      <c r="X9" s="43"/>
      <c r="Y9" s="489" t="s">
        <v>894</v>
      </c>
      <c r="Z9" s="305" t="s">
        <v>895</v>
      </c>
      <c r="AA9" s="483" t="s">
        <v>896</v>
      </c>
      <c r="AB9" s="82"/>
      <c r="AC9" s="358"/>
      <c r="AD9" s="357"/>
      <c r="AE9" s="47"/>
      <c r="AF9" s="47"/>
      <c r="AG9" s="47"/>
      <c r="AH9" s="47"/>
      <c r="AI9" s="47"/>
      <c r="AJ9" s="47"/>
      <c r="AK9" s="47"/>
    </row>
    <row r="10" spans="1:37" ht="101.45">
      <c r="A10" s="483" t="s">
        <v>897</v>
      </c>
      <c r="B10" s="545" t="s">
        <v>887</v>
      </c>
      <c r="C10" s="323" t="s">
        <v>898</v>
      </c>
      <c r="D10" s="53" t="s">
        <v>385</v>
      </c>
      <c r="E10" s="51">
        <v>4</v>
      </c>
      <c r="F10" s="51" t="s">
        <v>430</v>
      </c>
      <c r="G10" s="53" t="s">
        <v>889</v>
      </c>
      <c r="H10" s="53"/>
      <c r="I10" s="543"/>
      <c r="J10" s="544">
        <f t="shared" ref="J10:J73" si="0">IF(H10="N/A","N/A",E10*H10)</f>
        <v>0</v>
      </c>
      <c r="K10" s="544" t="str">
        <f>IF(J10&gt;('Risk Log'!$C$3-1),"Y","N")</f>
        <v>Y</v>
      </c>
      <c r="L10" s="543"/>
      <c r="M10" s="543"/>
      <c r="N10" s="544">
        <f t="shared" ref="N10:N73" si="1">IF(COUNTIF(M10,"N/A"),"N/A",IF(COUNTIF(H10, "N/A"),"N/A",E10*M10))</f>
        <v>0</v>
      </c>
      <c r="O10" s="544" t="str">
        <f t="shared" ref="O10:O73" si="2">IF(K11="N","N",(IF(F11="Y", "Y",(IF(J11&gt;($C$2-1),"Y","N")))))</f>
        <v>Y</v>
      </c>
      <c r="P10" s="543"/>
      <c r="Q10" s="543"/>
      <c r="R10" s="87" t="s">
        <v>899</v>
      </c>
      <c r="S10" s="87" t="s">
        <v>900</v>
      </c>
      <c r="T10" s="54"/>
      <c r="U10" s="58"/>
      <c r="V10" s="43" t="s">
        <v>892</v>
      </c>
      <c r="W10" s="43" t="s">
        <v>893</v>
      </c>
      <c r="X10" s="43"/>
      <c r="Y10" s="489" t="s">
        <v>901</v>
      </c>
      <c r="Z10" s="305" t="s">
        <v>902</v>
      </c>
      <c r="AA10" s="483" t="s">
        <v>896</v>
      </c>
      <c r="AB10" s="82"/>
      <c r="AC10" s="358"/>
      <c r="AD10" s="357"/>
      <c r="AE10" s="47"/>
      <c r="AF10" s="47"/>
      <c r="AG10" s="47"/>
      <c r="AH10" s="47"/>
      <c r="AI10" s="47"/>
      <c r="AJ10" s="47"/>
      <c r="AK10" s="47"/>
    </row>
    <row r="11" spans="1:37" s="47" customFormat="1" ht="261" customHeight="1">
      <c r="A11" s="485" t="s">
        <v>903</v>
      </c>
      <c r="B11" s="545" t="s">
        <v>887</v>
      </c>
      <c r="C11" s="323" t="s">
        <v>904</v>
      </c>
      <c r="D11" s="53" t="s">
        <v>385</v>
      </c>
      <c r="E11" s="51">
        <v>4</v>
      </c>
      <c r="F11" s="51" t="s">
        <v>430</v>
      </c>
      <c r="G11" s="53" t="s">
        <v>905</v>
      </c>
      <c r="H11" s="53"/>
      <c r="I11" s="543"/>
      <c r="J11" s="544">
        <f t="shared" si="0"/>
        <v>0</v>
      </c>
      <c r="K11" s="544" t="str">
        <f>IF(J11&gt;('Risk Log'!$C$3-1),"Y","N")</f>
        <v>Y</v>
      </c>
      <c r="L11" s="543"/>
      <c r="M11" s="543"/>
      <c r="N11" s="544">
        <f t="shared" si="1"/>
        <v>0</v>
      </c>
      <c r="O11" s="544" t="str">
        <f t="shared" si="2"/>
        <v>Y</v>
      </c>
      <c r="P11" s="543"/>
      <c r="Q11" s="543"/>
      <c r="R11" s="87" t="s">
        <v>906</v>
      </c>
      <c r="S11" s="87" t="s">
        <v>907</v>
      </c>
      <c r="T11" s="54"/>
      <c r="U11" s="58"/>
      <c r="V11" s="51" t="s">
        <v>739</v>
      </c>
      <c r="W11" s="51" t="s">
        <v>740</v>
      </c>
      <c r="X11" s="51"/>
      <c r="Y11" s="49" t="s">
        <v>737</v>
      </c>
      <c r="Z11" s="306"/>
      <c r="AA11" s="485" t="s">
        <v>908</v>
      </c>
      <c r="AB11" s="82"/>
      <c r="AC11" s="359"/>
      <c r="AD11" s="357"/>
    </row>
    <row r="12" spans="1:37" s="47" customFormat="1" ht="99.95">
      <c r="A12" s="485" t="s">
        <v>745</v>
      </c>
      <c r="B12" s="545" t="s">
        <v>887</v>
      </c>
      <c r="C12" s="323" t="s">
        <v>909</v>
      </c>
      <c r="D12" s="53" t="s">
        <v>385</v>
      </c>
      <c r="E12" s="51">
        <v>4</v>
      </c>
      <c r="F12" s="51" t="s">
        <v>199</v>
      </c>
      <c r="G12" s="53" t="s">
        <v>905</v>
      </c>
      <c r="H12" s="53"/>
      <c r="I12" s="543"/>
      <c r="J12" s="544">
        <f t="shared" si="0"/>
        <v>0</v>
      </c>
      <c r="K12" s="544" t="str">
        <f>IF(J12&gt;('Risk Log'!$C$3-1),"Y","N")</f>
        <v>Y</v>
      </c>
      <c r="L12" s="543"/>
      <c r="M12" s="543"/>
      <c r="N12" s="544">
        <f t="shared" si="1"/>
        <v>0</v>
      </c>
      <c r="O12" s="544" t="str">
        <f t="shared" si="2"/>
        <v>Y</v>
      </c>
      <c r="P12" s="543"/>
      <c r="Q12" s="543"/>
      <c r="R12" s="87" t="s">
        <v>910</v>
      </c>
      <c r="S12" s="53" t="s">
        <v>911</v>
      </c>
      <c r="T12" s="54"/>
      <c r="U12" s="58"/>
      <c r="V12" s="43" t="s">
        <v>739</v>
      </c>
      <c r="W12" s="43" t="s">
        <v>740</v>
      </c>
      <c r="X12" s="43"/>
      <c r="Y12" s="49" t="s">
        <v>743</v>
      </c>
      <c r="Z12" s="305"/>
      <c r="AA12" s="485" t="s">
        <v>908</v>
      </c>
      <c r="AB12" s="82"/>
      <c r="AC12" s="359"/>
      <c r="AD12" s="357"/>
    </row>
    <row r="13" spans="1:37" ht="76.5">
      <c r="A13" s="483" t="s">
        <v>912</v>
      </c>
      <c r="B13" s="545" t="s">
        <v>887</v>
      </c>
      <c r="C13" s="57" t="s">
        <v>913</v>
      </c>
      <c r="D13" s="53" t="s">
        <v>449</v>
      </c>
      <c r="E13" s="51">
        <v>5</v>
      </c>
      <c r="F13" s="51" t="s">
        <v>430</v>
      </c>
      <c r="G13" s="53" t="s">
        <v>889</v>
      </c>
      <c r="H13" s="53"/>
      <c r="I13" s="543"/>
      <c r="J13" s="544">
        <f t="shared" si="0"/>
        <v>0</v>
      </c>
      <c r="K13" s="544" t="str">
        <f>IF(J13&gt;('Risk Log'!$C$3-1),"Y","N")</f>
        <v>Y</v>
      </c>
      <c r="L13" s="543"/>
      <c r="M13" s="543"/>
      <c r="N13" s="544">
        <f t="shared" si="1"/>
        <v>0</v>
      </c>
      <c r="O13" s="544" t="str">
        <f t="shared" si="2"/>
        <v>Y</v>
      </c>
      <c r="P13" s="543"/>
      <c r="Q13" s="543"/>
      <c r="R13" s="53" t="s">
        <v>914</v>
      </c>
      <c r="S13" s="87" t="s">
        <v>915</v>
      </c>
      <c r="T13" s="54"/>
      <c r="U13" s="58"/>
      <c r="V13" s="43" t="s">
        <v>892</v>
      </c>
      <c r="W13" s="43" t="s">
        <v>893</v>
      </c>
      <c r="X13" s="43"/>
      <c r="Y13" s="49" t="s">
        <v>916</v>
      </c>
      <c r="Z13" s="305" t="s">
        <v>917</v>
      </c>
      <c r="AA13" s="483" t="s">
        <v>896</v>
      </c>
      <c r="AB13" s="82"/>
      <c r="AC13" s="358"/>
      <c r="AD13" s="357"/>
      <c r="AE13" s="47"/>
      <c r="AF13" s="47"/>
      <c r="AG13" s="47"/>
      <c r="AH13" s="47"/>
      <c r="AI13" s="47"/>
      <c r="AJ13" s="47"/>
      <c r="AK13" s="47"/>
    </row>
    <row r="14" spans="1:37" ht="63.6">
      <c r="A14" s="483" t="s">
        <v>918</v>
      </c>
      <c r="B14" s="545" t="s">
        <v>887</v>
      </c>
      <c r="C14" s="323" t="s">
        <v>919</v>
      </c>
      <c r="D14" s="53" t="s">
        <v>385</v>
      </c>
      <c r="E14" s="51">
        <v>4</v>
      </c>
      <c r="F14" s="51" t="s">
        <v>430</v>
      </c>
      <c r="G14" s="53" t="s">
        <v>889</v>
      </c>
      <c r="H14" s="53"/>
      <c r="I14" s="543"/>
      <c r="J14" s="544">
        <f t="shared" si="0"/>
        <v>0</v>
      </c>
      <c r="K14" s="544" t="str">
        <f>IF(J14&gt;('Risk Log'!$C$3-1),"Y","N")</f>
        <v>Y</v>
      </c>
      <c r="L14" s="543"/>
      <c r="M14" s="543"/>
      <c r="N14" s="544">
        <f t="shared" si="1"/>
        <v>0</v>
      </c>
      <c r="O14" s="544" t="str">
        <f t="shared" si="2"/>
        <v>Y</v>
      </c>
      <c r="P14" s="543"/>
      <c r="Q14" s="543"/>
      <c r="R14" s="53" t="s">
        <v>920</v>
      </c>
      <c r="S14" s="87" t="s">
        <v>921</v>
      </c>
      <c r="T14" s="54"/>
      <c r="U14" s="58"/>
      <c r="V14" s="43" t="s">
        <v>892</v>
      </c>
      <c r="W14" s="43" t="s">
        <v>893</v>
      </c>
      <c r="X14" s="43"/>
      <c r="Y14" s="49" t="s">
        <v>922</v>
      </c>
      <c r="Z14" s="305" t="s">
        <v>923</v>
      </c>
      <c r="AA14" s="483" t="s">
        <v>896</v>
      </c>
      <c r="AB14" s="82"/>
      <c r="AC14" s="358"/>
      <c r="AD14" s="357"/>
      <c r="AE14" s="47"/>
      <c r="AF14" s="47"/>
      <c r="AG14" s="47"/>
      <c r="AH14" s="47"/>
      <c r="AI14" s="47"/>
      <c r="AJ14" s="47"/>
      <c r="AK14" s="47"/>
    </row>
    <row r="15" spans="1:37" ht="63.6">
      <c r="A15" s="483" t="s">
        <v>924</v>
      </c>
      <c r="B15" s="545" t="s">
        <v>887</v>
      </c>
      <c r="C15" s="323" t="s">
        <v>925</v>
      </c>
      <c r="D15" s="53" t="s">
        <v>385</v>
      </c>
      <c r="E15" s="51">
        <v>4</v>
      </c>
      <c r="F15" s="51" t="s">
        <v>430</v>
      </c>
      <c r="G15" s="53" t="s">
        <v>926</v>
      </c>
      <c r="H15" s="53"/>
      <c r="I15" s="543"/>
      <c r="J15" s="544">
        <f t="shared" si="0"/>
        <v>0</v>
      </c>
      <c r="K15" s="544" t="str">
        <f>IF(J15&gt;('Risk Log'!$C$3-1),"Y","N")</f>
        <v>Y</v>
      </c>
      <c r="L15" s="543"/>
      <c r="M15" s="543"/>
      <c r="N15" s="544">
        <f t="shared" si="1"/>
        <v>0</v>
      </c>
      <c r="O15" s="544" t="str">
        <f t="shared" si="2"/>
        <v>Y</v>
      </c>
      <c r="P15" s="543"/>
      <c r="Q15" s="543"/>
      <c r="R15" s="53" t="s">
        <v>927</v>
      </c>
      <c r="S15" s="87" t="s">
        <v>928</v>
      </c>
      <c r="T15" s="54"/>
      <c r="U15" s="58"/>
      <c r="V15" s="43" t="s">
        <v>892</v>
      </c>
      <c r="W15" s="43" t="s">
        <v>929</v>
      </c>
      <c r="X15" s="43"/>
      <c r="Y15" s="49" t="s">
        <v>930</v>
      </c>
      <c r="Z15" s="305" t="s">
        <v>931</v>
      </c>
      <c r="AA15" s="483" t="s">
        <v>896</v>
      </c>
      <c r="AB15" s="82"/>
      <c r="AC15" s="358"/>
      <c r="AD15" s="357"/>
      <c r="AE15" s="47"/>
      <c r="AF15" s="47"/>
      <c r="AG15" s="47"/>
      <c r="AH15" s="47"/>
      <c r="AI15" s="47"/>
      <c r="AJ15" s="47"/>
      <c r="AK15" s="47"/>
    </row>
    <row r="16" spans="1:37" ht="75">
      <c r="A16" s="483" t="s">
        <v>932</v>
      </c>
      <c r="B16" s="545" t="s">
        <v>887</v>
      </c>
      <c r="C16" s="57" t="s">
        <v>933</v>
      </c>
      <c r="D16" s="53" t="s">
        <v>385</v>
      </c>
      <c r="E16" s="51">
        <v>4</v>
      </c>
      <c r="F16" s="51" t="s">
        <v>430</v>
      </c>
      <c r="G16" s="53" t="s">
        <v>934</v>
      </c>
      <c r="H16" s="53"/>
      <c r="I16" s="543"/>
      <c r="J16" s="544">
        <f t="shared" si="0"/>
        <v>0</v>
      </c>
      <c r="K16" s="544" t="str">
        <f>IF(J16&gt;('Risk Log'!$C$3-1),"Y","N")</f>
        <v>Y</v>
      </c>
      <c r="L16" s="543"/>
      <c r="M16" s="543"/>
      <c r="N16" s="544">
        <f t="shared" si="1"/>
        <v>0</v>
      </c>
      <c r="O16" s="544" t="str">
        <f t="shared" si="2"/>
        <v>Y</v>
      </c>
      <c r="P16" s="543"/>
      <c r="Q16" s="543"/>
      <c r="R16" s="53" t="s">
        <v>935</v>
      </c>
      <c r="S16" s="87" t="s">
        <v>928</v>
      </c>
      <c r="T16" s="54"/>
      <c r="U16" s="58"/>
      <c r="V16" s="43" t="s">
        <v>892</v>
      </c>
      <c r="W16" s="43" t="s">
        <v>936</v>
      </c>
      <c r="X16" s="43"/>
      <c r="Y16" s="49" t="s">
        <v>937</v>
      </c>
      <c r="Z16" s="305" t="s">
        <v>938</v>
      </c>
      <c r="AA16" s="483" t="s">
        <v>896</v>
      </c>
      <c r="AB16" s="82"/>
      <c r="AC16" s="358"/>
      <c r="AD16" s="357"/>
      <c r="AE16" s="47"/>
      <c r="AF16" s="47"/>
      <c r="AG16" s="47"/>
      <c r="AH16" s="47"/>
      <c r="AI16" s="47"/>
      <c r="AJ16" s="47"/>
      <c r="AK16" s="47"/>
    </row>
    <row r="17" spans="1:37" ht="75.95">
      <c r="A17" s="483" t="s">
        <v>939</v>
      </c>
      <c r="B17" s="545" t="s">
        <v>887</v>
      </c>
      <c r="C17" s="57" t="s">
        <v>940</v>
      </c>
      <c r="D17" s="53" t="s">
        <v>385</v>
      </c>
      <c r="E17" s="51">
        <v>4</v>
      </c>
      <c r="F17" s="51" t="s">
        <v>430</v>
      </c>
      <c r="G17" s="53" t="s">
        <v>941</v>
      </c>
      <c r="H17" s="53"/>
      <c r="I17" s="543"/>
      <c r="J17" s="544">
        <f t="shared" si="0"/>
        <v>0</v>
      </c>
      <c r="K17" s="544" t="str">
        <f>IF(J17&gt;('Risk Log'!$C$3-1),"Y","N")</f>
        <v>Y</v>
      </c>
      <c r="L17" s="543"/>
      <c r="M17" s="543"/>
      <c r="N17" s="544">
        <f t="shared" si="1"/>
        <v>0</v>
      </c>
      <c r="O17" s="544" t="str">
        <f t="shared" si="2"/>
        <v>Y</v>
      </c>
      <c r="P17" s="543"/>
      <c r="Q17" s="543"/>
      <c r="R17" s="53" t="s">
        <v>942</v>
      </c>
      <c r="S17" s="87" t="s">
        <v>943</v>
      </c>
      <c r="T17" s="54"/>
      <c r="U17" s="58"/>
      <c r="V17" s="43" t="s">
        <v>892</v>
      </c>
      <c r="W17" s="43" t="s">
        <v>944</v>
      </c>
      <c r="X17" s="43"/>
      <c r="Y17" s="49" t="s">
        <v>945</v>
      </c>
      <c r="Z17" s="305" t="s">
        <v>946</v>
      </c>
      <c r="AA17" s="483" t="s">
        <v>896</v>
      </c>
      <c r="AB17" s="82"/>
      <c r="AC17" s="358"/>
      <c r="AD17" s="357"/>
      <c r="AE17" s="47"/>
      <c r="AF17" s="47"/>
      <c r="AG17" s="47"/>
      <c r="AH17" s="47"/>
      <c r="AI17" s="47"/>
      <c r="AJ17" s="47"/>
      <c r="AK17" s="47"/>
    </row>
    <row r="18" spans="1:37" ht="113.45">
      <c r="A18" s="483" t="s">
        <v>947</v>
      </c>
      <c r="B18" s="545" t="s">
        <v>887</v>
      </c>
      <c r="C18" s="323" t="s">
        <v>948</v>
      </c>
      <c r="D18" s="53" t="s">
        <v>366</v>
      </c>
      <c r="E18" s="51">
        <v>4</v>
      </c>
      <c r="F18" s="51" t="s">
        <v>430</v>
      </c>
      <c r="G18" s="53" t="s">
        <v>926</v>
      </c>
      <c r="H18" s="53"/>
      <c r="I18" s="543"/>
      <c r="J18" s="544">
        <f t="shared" si="0"/>
        <v>0</v>
      </c>
      <c r="K18" s="544" t="str">
        <f>IF(J18&gt;('Risk Log'!$C$3-1),"Y","N")</f>
        <v>Y</v>
      </c>
      <c r="L18" s="543"/>
      <c r="M18" s="543"/>
      <c r="N18" s="544">
        <f t="shared" si="1"/>
        <v>0</v>
      </c>
      <c r="O18" s="544" t="str">
        <f t="shared" si="2"/>
        <v>Y</v>
      </c>
      <c r="P18" s="543"/>
      <c r="Q18" s="543"/>
      <c r="R18" s="87" t="s">
        <v>949</v>
      </c>
      <c r="S18" s="87" t="s">
        <v>950</v>
      </c>
      <c r="T18" s="54"/>
      <c r="U18" s="58"/>
      <c r="V18" s="43" t="s">
        <v>892</v>
      </c>
      <c r="W18" s="43" t="s">
        <v>929</v>
      </c>
      <c r="X18" s="43"/>
      <c r="Y18" s="49" t="s">
        <v>951</v>
      </c>
      <c r="Z18" s="305" t="s">
        <v>952</v>
      </c>
      <c r="AA18" s="483" t="s">
        <v>896</v>
      </c>
      <c r="AB18" s="82"/>
      <c r="AC18" s="358"/>
      <c r="AD18" s="357"/>
      <c r="AE18" s="47"/>
      <c r="AF18" s="47"/>
      <c r="AG18" s="47"/>
      <c r="AH18" s="47"/>
      <c r="AI18" s="47"/>
      <c r="AJ18" s="47"/>
      <c r="AK18" s="47"/>
    </row>
    <row r="19" spans="1:37" ht="64.5">
      <c r="A19" s="483" t="s">
        <v>953</v>
      </c>
      <c r="B19" s="545" t="s">
        <v>887</v>
      </c>
      <c r="C19" s="323" t="s">
        <v>954</v>
      </c>
      <c r="D19" s="53" t="s">
        <v>449</v>
      </c>
      <c r="E19" s="51">
        <v>5</v>
      </c>
      <c r="F19" s="51" t="s">
        <v>430</v>
      </c>
      <c r="G19" s="53" t="s">
        <v>955</v>
      </c>
      <c r="H19" s="53"/>
      <c r="I19" s="543"/>
      <c r="J19" s="544">
        <f t="shared" si="0"/>
        <v>0</v>
      </c>
      <c r="K19" s="544" t="str">
        <f>IF(J19&gt;('Risk Log'!$C$3-1),"Y","N")</f>
        <v>Y</v>
      </c>
      <c r="L19" s="543"/>
      <c r="M19" s="543"/>
      <c r="N19" s="544">
        <f t="shared" si="1"/>
        <v>0</v>
      </c>
      <c r="O19" s="544" t="str">
        <f t="shared" si="2"/>
        <v>Y</v>
      </c>
      <c r="P19" s="543"/>
      <c r="Q19" s="543"/>
      <c r="R19" s="87" t="s">
        <v>956</v>
      </c>
      <c r="S19" s="87" t="s">
        <v>957</v>
      </c>
      <c r="T19" s="54"/>
      <c r="U19" s="58"/>
      <c r="V19" s="43" t="s">
        <v>892</v>
      </c>
      <c r="W19" s="43" t="s">
        <v>958</v>
      </c>
      <c r="X19" s="43"/>
      <c r="Y19" s="49" t="s">
        <v>959</v>
      </c>
      <c r="Z19" s="305" t="s">
        <v>960</v>
      </c>
      <c r="AA19" s="483" t="s">
        <v>896</v>
      </c>
      <c r="AB19" s="82"/>
      <c r="AC19" s="358"/>
      <c r="AD19" s="357"/>
      <c r="AE19" s="47"/>
      <c r="AF19" s="47"/>
      <c r="AG19" s="47"/>
      <c r="AH19" s="47"/>
      <c r="AI19" s="47"/>
      <c r="AJ19" s="47"/>
      <c r="AK19" s="47"/>
    </row>
    <row r="20" spans="1:37" ht="77.45">
      <c r="A20" s="483" t="s">
        <v>961</v>
      </c>
      <c r="B20" s="545" t="s">
        <v>887</v>
      </c>
      <c r="C20" s="323" t="s">
        <v>962</v>
      </c>
      <c r="D20" s="53" t="s">
        <v>449</v>
      </c>
      <c r="E20" s="51">
        <v>5</v>
      </c>
      <c r="F20" s="51" t="s">
        <v>430</v>
      </c>
      <c r="G20" s="53" t="s">
        <v>955</v>
      </c>
      <c r="H20" s="53"/>
      <c r="I20" s="543"/>
      <c r="J20" s="544">
        <f t="shared" si="0"/>
        <v>0</v>
      </c>
      <c r="K20" s="544" t="str">
        <f>IF(J20&gt;('Risk Log'!$C$3-1),"Y","N")</f>
        <v>Y</v>
      </c>
      <c r="L20" s="543"/>
      <c r="M20" s="543"/>
      <c r="N20" s="544">
        <f t="shared" si="1"/>
        <v>0</v>
      </c>
      <c r="O20" s="544" t="str">
        <f t="shared" si="2"/>
        <v>Y</v>
      </c>
      <c r="P20" s="543"/>
      <c r="Q20" s="543"/>
      <c r="R20" s="87" t="s">
        <v>963</v>
      </c>
      <c r="S20" s="87" t="s">
        <v>957</v>
      </c>
      <c r="T20" s="54"/>
      <c r="U20" s="58"/>
      <c r="V20" s="43" t="s">
        <v>892</v>
      </c>
      <c r="W20" s="43" t="s">
        <v>958</v>
      </c>
      <c r="X20" s="43"/>
      <c r="Y20" s="49" t="s">
        <v>964</v>
      </c>
      <c r="Z20" s="305" t="s">
        <v>965</v>
      </c>
      <c r="AA20" s="483" t="s">
        <v>896</v>
      </c>
      <c r="AB20" s="82"/>
      <c r="AC20" s="358"/>
      <c r="AD20" s="357"/>
      <c r="AE20" s="47"/>
      <c r="AF20" s="47"/>
      <c r="AG20" s="47"/>
      <c r="AH20" s="47"/>
      <c r="AI20" s="47"/>
      <c r="AJ20" s="47"/>
      <c r="AK20" s="47"/>
    </row>
    <row r="21" spans="1:37" ht="102.6">
      <c r="A21" s="483" t="s">
        <v>966</v>
      </c>
      <c r="B21" s="545" t="s">
        <v>887</v>
      </c>
      <c r="C21" s="323" t="s">
        <v>967</v>
      </c>
      <c r="D21" s="53" t="s">
        <v>366</v>
      </c>
      <c r="E21" s="51">
        <v>5</v>
      </c>
      <c r="F21" s="51" t="s">
        <v>430</v>
      </c>
      <c r="G21" s="53" t="s">
        <v>955</v>
      </c>
      <c r="H21" s="53"/>
      <c r="I21" s="543"/>
      <c r="J21" s="544">
        <f t="shared" si="0"/>
        <v>0</v>
      </c>
      <c r="K21" s="544" t="str">
        <f>IF(J21&gt;('Risk Log'!$C$3-1),"Y","N")</f>
        <v>Y</v>
      </c>
      <c r="L21" s="543"/>
      <c r="M21" s="543"/>
      <c r="N21" s="544">
        <f t="shared" si="1"/>
        <v>0</v>
      </c>
      <c r="O21" s="544" t="str">
        <f t="shared" si="2"/>
        <v>Y</v>
      </c>
      <c r="P21" s="543"/>
      <c r="Q21" s="543"/>
      <c r="R21" s="53" t="s">
        <v>968</v>
      </c>
      <c r="S21" s="87" t="s">
        <v>957</v>
      </c>
      <c r="T21" s="54"/>
      <c r="U21" s="58"/>
      <c r="V21" s="43" t="s">
        <v>892</v>
      </c>
      <c r="W21" s="43" t="s">
        <v>958</v>
      </c>
      <c r="X21" s="43"/>
      <c r="Y21" s="49" t="s">
        <v>969</v>
      </c>
      <c r="Z21" s="305" t="s">
        <v>970</v>
      </c>
      <c r="AA21" s="483" t="s">
        <v>896</v>
      </c>
      <c r="AB21" s="82"/>
      <c r="AC21" s="358"/>
      <c r="AD21" s="357"/>
      <c r="AE21" s="47"/>
      <c r="AF21" s="47"/>
      <c r="AG21" s="47"/>
      <c r="AH21" s="47"/>
      <c r="AI21" s="47"/>
      <c r="AJ21" s="47"/>
      <c r="AK21" s="47"/>
    </row>
    <row r="22" spans="1:37" ht="89.45">
      <c r="A22" s="483" t="s">
        <v>971</v>
      </c>
      <c r="B22" s="545" t="s">
        <v>887</v>
      </c>
      <c r="C22" s="323" t="s">
        <v>972</v>
      </c>
      <c r="D22" s="53" t="s">
        <v>366</v>
      </c>
      <c r="E22" s="51">
        <v>5</v>
      </c>
      <c r="F22" s="51" t="s">
        <v>430</v>
      </c>
      <c r="G22" s="53" t="s">
        <v>955</v>
      </c>
      <c r="H22" s="53"/>
      <c r="I22" s="543"/>
      <c r="J22" s="544">
        <f t="shared" si="0"/>
        <v>0</v>
      </c>
      <c r="K22" s="544" t="str">
        <f>IF(J22&gt;('Risk Log'!$C$3-1),"Y","N")</f>
        <v>Y</v>
      </c>
      <c r="L22" s="543"/>
      <c r="M22" s="543"/>
      <c r="N22" s="544">
        <f t="shared" si="1"/>
        <v>0</v>
      </c>
      <c r="O22" s="544" t="str">
        <f t="shared" si="2"/>
        <v>Y</v>
      </c>
      <c r="P22" s="543"/>
      <c r="Q22" s="543"/>
      <c r="R22" s="53" t="s">
        <v>973</v>
      </c>
      <c r="S22" s="87" t="s">
        <v>957</v>
      </c>
      <c r="T22" s="54"/>
      <c r="U22" s="58"/>
      <c r="V22" s="43" t="s">
        <v>892</v>
      </c>
      <c r="W22" s="43" t="s">
        <v>958</v>
      </c>
      <c r="X22" s="43"/>
      <c r="Y22" s="49" t="s">
        <v>974</v>
      </c>
      <c r="Z22" s="305" t="s">
        <v>975</v>
      </c>
      <c r="AA22" s="483" t="s">
        <v>896</v>
      </c>
      <c r="AB22" s="82"/>
      <c r="AC22" s="358"/>
      <c r="AD22" s="357"/>
      <c r="AE22" s="47"/>
      <c r="AF22" s="47"/>
      <c r="AG22" s="47"/>
      <c r="AH22" s="47"/>
      <c r="AI22" s="47"/>
      <c r="AJ22" s="47"/>
      <c r="AK22" s="47"/>
    </row>
    <row r="23" spans="1:37" ht="104.45" customHeight="1">
      <c r="A23" s="483" t="s">
        <v>976</v>
      </c>
      <c r="B23" s="545" t="s">
        <v>887</v>
      </c>
      <c r="C23" s="323" t="s">
        <v>977</v>
      </c>
      <c r="D23" s="53" t="s">
        <v>366</v>
      </c>
      <c r="E23" s="51">
        <v>5</v>
      </c>
      <c r="F23" s="51" t="s">
        <v>430</v>
      </c>
      <c r="G23" s="53" t="s">
        <v>955</v>
      </c>
      <c r="H23" s="53"/>
      <c r="I23" s="543"/>
      <c r="J23" s="544">
        <f t="shared" si="0"/>
        <v>0</v>
      </c>
      <c r="K23" s="544" t="str">
        <f>IF(J23&gt;('Risk Log'!$C$3-1),"Y","N")</f>
        <v>Y</v>
      </c>
      <c r="L23" s="543"/>
      <c r="M23" s="543"/>
      <c r="N23" s="544">
        <f t="shared" si="1"/>
        <v>0</v>
      </c>
      <c r="O23" s="544" t="str">
        <f t="shared" si="2"/>
        <v>Y</v>
      </c>
      <c r="P23" s="543"/>
      <c r="Q23" s="543"/>
      <c r="R23" s="53" t="s">
        <v>978</v>
      </c>
      <c r="S23" s="87" t="s">
        <v>979</v>
      </c>
      <c r="T23" s="54"/>
      <c r="U23" s="58"/>
      <c r="V23" s="43" t="s">
        <v>892</v>
      </c>
      <c r="W23" s="43" t="s">
        <v>958</v>
      </c>
      <c r="X23" s="43"/>
      <c r="Y23" s="49" t="s">
        <v>980</v>
      </c>
      <c r="Z23" s="305" t="s">
        <v>981</v>
      </c>
      <c r="AA23" s="483" t="s">
        <v>896</v>
      </c>
      <c r="AB23" s="82"/>
      <c r="AC23" s="358"/>
      <c r="AD23" s="357"/>
      <c r="AE23" s="47"/>
      <c r="AF23" s="47"/>
      <c r="AG23" s="47"/>
      <c r="AH23" s="47"/>
      <c r="AI23" s="47"/>
      <c r="AJ23" s="47"/>
      <c r="AK23" s="47"/>
    </row>
    <row r="24" spans="1:37" ht="213.6">
      <c r="A24" s="483" t="s">
        <v>982</v>
      </c>
      <c r="B24" s="545" t="s">
        <v>983</v>
      </c>
      <c r="C24" s="57" t="s">
        <v>984</v>
      </c>
      <c r="D24" s="53" t="s">
        <v>385</v>
      </c>
      <c r="E24" s="51">
        <v>5</v>
      </c>
      <c r="F24" s="51" t="s">
        <v>430</v>
      </c>
      <c r="G24" s="53" t="s">
        <v>985</v>
      </c>
      <c r="H24" s="53"/>
      <c r="I24" s="543"/>
      <c r="J24" s="544">
        <f t="shared" si="0"/>
        <v>0</v>
      </c>
      <c r="K24" s="544" t="str">
        <f>IF(J24&gt;('Risk Log'!$C$3-1),"Y","N")</f>
        <v>Y</v>
      </c>
      <c r="L24" s="543"/>
      <c r="M24" s="543"/>
      <c r="N24" s="544">
        <f t="shared" si="1"/>
        <v>0</v>
      </c>
      <c r="O24" s="544" t="str">
        <f t="shared" si="2"/>
        <v>Y</v>
      </c>
      <c r="P24" s="543"/>
      <c r="Q24" s="543"/>
      <c r="R24" s="87" t="s">
        <v>986</v>
      </c>
      <c r="S24" s="87" t="s">
        <v>987</v>
      </c>
      <c r="T24" s="54"/>
      <c r="U24" s="58"/>
      <c r="V24" s="43" t="s">
        <v>988</v>
      </c>
      <c r="W24" s="43" t="s">
        <v>724</v>
      </c>
      <c r="X24" s="43"/>
      <c r="Y24" s="49" t="s">
        <v>989</v>
      </c>
      <c r="Z24" s="305" t="s">
        <v>990</v>
      </c>
      <c r="AA24" s="483" t="s">
        <v>896</v>
      </c>
      <c r="AB24" s="82"/>
      <c r="AC24" s="358"/>
      <c r="AD24" s="357"/>
      <c r="AE24" s="47"/>
      <c r="AF24" s="47"/>
      <c r="AG24" s="47"/>
      <c r="AH24" s="47"/>
      <c r="AI24" s="47"/>
      <c r="AJ24" s="47"/>
      <c r="AK24" s="47"/>
    </row>
    <row r="25" spans="1:37" ht="165">
      <c r="A25" s="483" t="s">
        <v>991</v>
      </c>
      <c r="B25" s="545" t="s">
        <v>983</v>
      </c>
      <c r="C25" s="57" t="s">
        <v>992</v>
      </c>
      <c r="D25" s="53" t="s">
        <v>385</v>
      </c>
      <c r="E25" s="51">
        <v>5</v>
      </c>
      <c r="F25" s="51" t="s">
        <v>430</v>
      </c>
      <c r="G25" s="53" t="s">
        <v>993</v>
      </c>
      <c r="H25" s="53"/>
      <c r="I25" s="543"/>
      <c r="J25" s="544">
        <f t="shared" si="0"/>
        <v>0</v>
      </c>
      <c r="K25" s="544" t="str">
        <f>IF(J25&gt;('Risk Log'!$C$3-1),"Y","N")</f>
        <v>Y</v>
      </c>
      <c r="L25" s="543"/>
      <c r="M25" s="543"/>
      <c r="N25" s="544">
        <f t="shared" si="1"/>
        <v>0</v>
      </c>
      <c r="O25" s="544" t="str">
        <f t="shared" si="2"/>
        <v>Y</v>
      </c>
      <c r="P25" s="543"/>
      <c r="Q25" s="543"/>
      <c r="R25" s="87" t="s">
        <v>994</v>
      </c>
      <c r="S25" s="87" t="s">
        <v>995</v>
      </c>
      <c r="T25" s="54"/>
      <c r="U25" s="58"/>
      <c r="V25" s="43" t="s">
        <v>996</v>
      </c>
      <c r="W25" s="43" t="s">
        <v>997</v>
      </c>
      <c r="X25" s="43"/>
      <c r="Y25" s="49" t="s">
        <v>998</v>
      </c>
      <c r="Z25" s="305" t="s">
        <v>999</v>
      </c>
      <c r="AA25" s="483" t="s">
        <v>896</v>
      </c>
      <c r="AB25" s="82"/>
      <c r="AC25" s="358"/>
      <c r="AD25" s="357"/>
      <c r="AE25" s="47"/>
      <c r="AF25" s="47"/>
      <c r="AG25" s="47"/>
      <c r="AH25" s="47"/>
      <c r="AI25" s="47"/>
      <c r="AJ25" s="47"/>
      <c r="AK25" s="47"/>
    </row>
    <row r="26" spans="1:37" ht="99.95">
      <c r="A26" s="483" t="s">
        <v>1000</v>
      </c>
      <c r="B26" s="545" t="s">
        <v>983</v>
      </c>
      <c r="C26" s="57" t="s">
        <v>1001</v>
      </c>
      <c r="D26" s="53" t="s">
        <v>385</v>
      </c>
      <c r="E26" s="51">
        <v>5</v>
      </c>
      <c r="F26" s="51" t="s">
        <v>199</v>
      </c>
      <c r="G26" s="53" t="s">
        <v>1002</v>
      </c>
      <c r="H26" s="53"/>
      <c r="I26" s="543"/>
      <c r="J26" s="544">
        <f t="shared" si="0"/>
        <v>0</v>
      </c>
      <c r="K26" s="544" t="str">
        <f>IF(J26&gt;('Risk Log'!$C$3-1),"Y","N")</f>
        <v>Y</v>
      </c>
      <c r="L26" s="543"/>
      <c r="M26" s="543"/>
      <c r="N26" s="544">
        <f t="shared" si="1"/>
        <v>0</v>
      </c>
      <c r="O26" s="544" t="str">
        <f t="shared" si="2"/>
        <v>Y</v>
      </c>
      <c r="P26" s="543"/>
      <c r="Q26" s="543"/>
      <c r="R26" s="53" t="s">
        <v>1003</v>
      </c>
      <c r="S26" s="87" t="s">
        <v>1004</v>
      </c>
      <c r="T26" s="54"/>
      <c r="U26" s="58"/>
      <c r="V26" s="43" t="s">
        <v>996</v>
      </c>
      <c r="W26" s="43" t="s">
        <v>997</v>
      </c>
      <c r="X26" s="43"/>
      <c r="Y26" s="49" t="s">
        <v>1005</v>
      </c>
      <c r="Z26" s="305" t="s">
        <v>1006</v>
      </c>
      <c r="AA26" s="483" t="s">
        <v>896</v>
      </c>
      <c r="AB26" s="82"/>
      <c r="AC26" s="358"/>
      <c r="AD26" s="357"/>
      <c r="AE26" s="47"/>
      <c r="AF26" s="47"/>
      <c r="AG26" s="47"/>
      <c r="AH26" s="47"/>
      <c r="AI26" s="47"/>
      <c r="AJ26" s="47"/>
      <c r="AK26" s="47"/>
    </row>
    <row r="27" spans="1:37" ht="114.6">
      <c r="A27" s="483" t="s">
        <v>1007</v>
      </c>
      <c r="B27" s="545" t="s">
        <v>983</v>
      </c>
      <c r="C27" s="57" t="s">
        <v>1008</v>
      </c>
      <c r="D27" s="53" t="s">
        <v>385</v>
      </c>
      <c r="E27" s="51">
        <v>5</v>
      </c>
      <c r="F27" s="51" t="s">
        <v>430</v>
      </c>
      <c r="G27" s="53" t="s">
        <v>1009</v>
      </c>
      <c r="H27" s="53"/>
      <c r="I27" s="543"/>
      <c r="J27" s="544">
        <f t="shared" si="0"/>
        <v>0</v>
      </c>
      <c r="K27" s="544" t="str">
        <f>IF(J27&gt;('Risk Log'!$C$3-1),"Y","N")</f>
        <v>Y</v>
      </c>
      <c r="L27" s="543"/>
      <c r="M27" s="543"/>
      <c r="N27" s="544">
        <f t="shared" si="1"/>
        <v>0</v>
      </c>
      <c r="O27" s="544" t="str">
        <f t="shared" si="2"/>
        <v>Y</v>
      </c>
      <c r="P27" s="543"/>
      <c r="Q27" s="543"/>
      <c r="R27" s="53" t="s">
        <v>1010</v>
      </c>
      <c r="S27" s="87" t="s">
        <v>1011</v>
      </c>
      <c r="T27" s="54"/>
      <c r="U27" s="58"/>
      <c r="V27" s="43" t="s">
        <v>988</v>
      </c>
      <c r="W27" s="43" t="s">
        <v>724</v>
      </c>
      <c r="X27" s="43"/>
      <c r="Y27" s="49" t="s">
        <v>1012</v>
      </c>
      <c r="Z27" s="305" t="s">
        <v>1013</v>
      </c>
      <c r="AA27" s="483" t="s">
        <v>896</v>
      </c>
      <c r="AB27" s="82"/>
      <c r="AC27" s="358"/>
      <c r="AD27" s="357"/>
      <c r="AE27" s="47"/>
      <c r="AF27" s="47"/>
      <c r="AG27" s="47"/>
      <c r="AH27" s="47"/>
      <c r="AI27" s="47"/>
      <c r="AJ27" s="47"/>
      <c r="AK27" s="47"/>
    </row>
    <row r="28" spans="1:37" ht="367.5">
      <c r="A28" s="483" t="s">
        <v>1014</v>
      </c>
      <c r="B28" s="545" t="s">
        <v>983</v>
      </c>
      <c r="C28" s="57" t="s">
        <v>1015</v>
      </c>
      <c r="D28" s="53" t="s">
        <v>385</v>
      </c>
      <c r="E28" s="51">
        <v>5</v>
      </c>
      <c r="F28" s="51" t="s">
        <v>430</v>
      </c>
      <c r="G28" s="53" t="s">
        <v>1016</v>
      </c>
      <c r="H28" s="53"/>
      <c r="I28" s="543"/>
      <c r="J28" s="544">
        <f t="shared" si="0"/>
        <v>0</v>
      </c>
      <c r="K28" s="544" t="str">
        <f>IF(J28&gt;('Risk Log'!$C$3-1),"Y","N")</f>
        <v>Y</v>
      </c>
      <c r="L28" s="543"/>
      <c r="M28" s="543"/>
      <c r="N28" s="544">
        <f t="shared" si="1"/>
        <v>0</v>
      </c>
      <c r="O28" s="544" t="str">
        <f t="shared" si="2"/>
        <v>Y</v>
      </c>
      <c r="P28" s="543"/>
      <c r="Q28" s="543"/>
      <c r="R28" s="87" t="s">
        <v>1017</v>
      </c>
      <c r="S28" s="87" t="s">
        <v>1018</v>
      </c>
      <c r="T28" s="54"/>
      <c r="U28" s="58"/>
      <c r="V28" s="43" t="s">
        <v>988</v>
      </c>
      <c r="W28" s="43" t="s">
        <v>724</v>
      </c>
      <c r="X28" s="43"/>
      <c r="Y28" s="49" t="s">
        <v>1019</v>
      </c>
      <c r="Z28" s="305" t="s">
        <v>1020</v>
      </c>
      <c r="AA28" s="483" t="s">
        <v>896</v>
      </c>
      <c r="AB28" s="82"/>
      <c r="AC28" s="358"/>
      <c r="AD28" s="357"/>
      <c r="AE28" s="47"/>
      <c r="AF28" s="47"/>
      <c r="AG28" s="47"/>
      <c r="AH28" s="47"/>
      <c r="AI28" s="47"/>
      <c r="AJ28" s="47"/>
      <c r="AK28" s="47"/>
    </row>
    <row r="29" spans="1:37" ht="113.45">
      <c r="A29" s="483" t="s">
        <v>1021</v>
      </c>
      <c r="B29" s="545" t="s">
        <v>983</v>
      </c>
      <c r="C29" s="323" t="s">
        <v>1022</v>
      </c>
      <c r="D29" s="53" t="s">
        <v>385</v>
      </c>
      <c r="E29" s="51">
        <v>5</v>
      </c>
      <c r="F29" s="51" t="s">
        <v>430</v>
      </c>
      <c r="G29" s="53" t="s">
        <v>985</v>
      </c>
      <c r="H29" s="53"/>
      <c r="I29" s="543"/>
      <c r="J29" s="544">
        <f t="shared" si="0"/>
        <v>0</v>
      </c>
      <c r="K29" s="544" t="str">
        <f>IF(J29&gt;('Risk Log'!$C$3-1),"Y","N")</f>
        <v>Y</v>
      </c>
      <c r="L29" s="543"/>
      <c r="M29" s="543"/>
      <c r="N29" s="544">
        <f t="shared" si="1"/>
        <v>0</v>
      </c>
      <c r="O29" s="544" t="str">
        <f t="shared" si="2"/>
        <v>Y</v>
      </c>
      <c r="P29" s="543"/>
      <c r="Q29" s="543"/>
      <c r="R29" s="87" t="s">
        <v>1023</v>
      </c>
      <c r="S29" s="87" t="s">
        <v>1024</v>
      </c>
      <c r="T29" s="54"/>
      <c r="U29" s="58"/>
      <c r="V29" s="43" t="s">
        <v>988</v>
      </c>
      <c r="W29" s="43" t="s">
        <v>724</v>
      </c>
      <c r="X29" s="43"/>
      <c r="Y29" s="49" t="s">
        <v>1025</v>
      </c>
      <c r="Z29" s="305" t="s">
        <v>1026</v>
      </c>
      <c r="AA29" s="483" t="s">
        <v>896</v>
      </c>
      <c r="AB29" s="82"/>
      <c r="AC29" s="358"/>
      <c r="AD29" s="357"/>
      <c r="AE29" s="47"/>
      <c r="AF29" s="47"/>
      <c r="AG29" s="47"/>
      <c r="AH29" s="47"/>
      <c r="AI29" s="47"/>
      <c r="AJ29" s="47"/>
      <c r="AK29" s="47"/>
    </row>
    <row r="30" spans="1:37" s="47" customFormat="1" ht="186">
      <c r="A30" s="483" t="s">
        <v>726</v>
      </c>
      <c r="B30" s="545" t="s">
        <v>983</v>
      </c>
      <c r="C30" s="323" t="s">
        <v>1027</v>
      </c>
      <c r="D30" s="53" t="s">
        <v>385</v>
      </c>
      <c r="E30" s="51">
        <v>5</v>
      </c>
      <c r="F30" s="51" t="s">
        <v>430</v>
      </c>
      <c r="G30" s="53" t="s">
        <v>1028</v>
      </c>
      <c r="H30" s="53"/>
      <c r="I30" s="543"/>
      <c r="J30" s="544">
        <f t="shared" si="0"/>
        <v>0</v>
      </c>
      <c r="K30" s="544" t="str">
        <f>IF(J30&gt;('Risk Log'!$C$3-1),"Y","N")</f>
        <v>Y</v>
      </c>
      <c r="L30" s="543"/>
      <c r="M30" s="543"/>
      <c r="N30" s="544">
        <f t="shared" si="1"/>
        <v>0</v>
      </c>
      <c r="O30" s="544" t="str">
        <f t="shared" si="2"/>
        <v>Y</v>
      </c>
      <c r="P30" s="543"/>
      <c r="Q30" s="53"/>
      <c r="R30" s="546" t="s">
        <v>1029</v>
      </c>
      <c r="S30" s="87" t="s">
        <v>1030</v>
      </c>
      <c r="T30" s="54"/>
      <c r="U30" s="59"/>
      <c r="V30" s="43" t="s">
        <v>988</v>
      </c>
      <c r="W30" s="43" t="s">
        <v>724</v>
      </c>
      <c r="X30" s="43"/>
      <c r="Y30" s="294" t="s">
        <v>1031</v>
      </c>
      <c r="Z30" s="305" t="s">
        <v>1032</v>
      </c>
      <c r="AA30" s="483" t="s">
        <v>908</v>
      </c>
      <c r="AB30" s="83"/>
      <c r="AC30" s="359"/>
      <c r="AD30" s="357"/>
    </row>
    <row r="31" spans="1:37" s="47" customFormat="1" ht="279">
      <c r="A31" s="485" t="s">
        <v>731</v>
      </c>
      <c r="B31" s="545" t="s">
        <v>1033</v>
      </c>
      <c r="C31" s="323" t="s">
        <v>1034</v>
      </c>
      <c r="D31" s="53" t="s">
        <v>385</v>
      </c>
      <c r="E31" s="51">
        <v>5</v>
      </c>
      <c r="F31" s="51" t="s">
        <v>430</v>
      </c>
      <c r="G31" s="53" t="s">
        <v>1035</v>
      </c>
      <c r="H31" s="53"/>
      <c r="I31" s="543"/>
      <c r="J31" s="544">
        <f t="shared" si="0"/>
        <v>0</v>
      </c>
      <c r="K31" s="544" t="str">
        <f>IF(J31&gt;('Risk Log'!$C$3-1),"Y","N")</f>
        <v>Y</v>
      </c>
      <c r="L31" s="543"/>
      <c r="M31" s="543"/>
      <c r="N31" s="544">
        <f t="shared" si="1"/>
        <v>0</v>
      </c>
      <c r="O31" s="544" t="str">
        <f t="shared" si="2"/>
        <v>Y</v>
      </c>
      <c r="P31" s="543"/>
      <c r="Q31" s="53"/>
      <c r="R31" s="546" t="s">
        <v>1036</v>
      </c>
      <c r="S31" s="87" t="s">
        <v>1037</v>
      </c>
      <c r="T31" s="54"/>
      <c r="U31" s="59"/>
      <c r="V31" s="43" t="s">
        <v>728</v>
      </c>
      <c r="W31" s="43" t="s">
        <v>729</v>
      </c>
      <c r="X31" s="43"/>
      <c r="Y31" s="294" t="s">
        <v>1031</v>
      </c>
      <c r="Z31" s="305"/>
      <c r="AA31" s="485" t="s">
        <v>908</v>
      </c>
      <c r="AB31" s="83"/>
      <c r="AC31" s="359"/>
      <c r="AD31" s="357"/>
    </row>
    <row r="32" spans="1:37" s="47" customFormat="1" ht="170.45">
      <c r="A32" s="485" t="s">
        <v>736</v>
      </c>
      <c r="B32" s="545" t="s">
        <v>1033</v>
      </c>
      <c r="C32" s="323" t="s">
        <v>1038</v>
      </c>
      <c r="D32" s="53" t="s">
        <v>385</v>
      </c>
      <c r="E32" s="51">
        <v>5</v>
      </c>
      <c r="F32" s="51" t="s">
        <v>430</v>
      </c>
      <c r="G32" s="53" t="s">
        <v>1039</v>
      </c>
      <c r="H32" s="53"/>
      <c r="I32" s="543"/>
      <c r="J32" s="544">
        <f t="shared" si="0"/>
        <v>0</v>
      </c>
      <c r="K32" s="544" t="str">
        <f>IF(J32&gt;('Risk Log'!$C$3-1),"Y","N")</f>
        <v>Y</v>
      </c>
      <c r="L32" s="543"/>
      <c r="M32" s="543"/>
      <c r="N32" s="544">
        <f t="shared" si="1"/>
        <v>0</v>
      </c>
      <c r="O32" s="544" t="str">
        <f t="shared" si="2"/>
        <v>Y</v>
      </c>
      <c r="P32" s="543"/>
      <c r="Q32" s="53"/>
      <c r="R32" s="546" t="s">
        <v>1040</v>
      </c>
      <c r="S32" s="87" t="s">
        <v>1041</v>
      </c>
      <c r="T32" s="54"/>
      <c r="U32" s="58"/>
      <c r="V32" s="43" t="s">
        <v>728</v>
      </c>
      <c r="W32" s="43" t="s">
        <v>729</v>
      </c>
      <c r="X32" s="43"/>
      <c r="Y32" s="294" t="s">
        <v>1031</v>
      </c>
      <c r="Z32" s="305"/>
      <c r="AA32" s="485" t="s">
        <v>908</v>
      </c>
      <c r="AB32" s="83"/>
      <c r="AC32" s="359"/>
      <c r="AD32" s="357"/>
    </row>
    <row r="33" spans="1:37" ht="126">
      <c r="A33" s="483" t="s">
        <v>1042</v>
      </c>
      <c r="B33" s="545" t="s">
        <v>983</v>
      </c>
      <c r="C33" s="57" t="s">
        <v>1043</v>
      </c>
      <c r="D33" s="53" t="s">
        <v>385</v>
      </c>
      <c r="E33" s="51">
        <v>5</v>
      </c>
      <c r="F33" s="51" t="s">
        <v>430</v>
      </c>
      <c r="G33" s="53" t="s">
        <v>1044</v>
      </c>
      <c r="H33" s="53"/>
      <c r="I33" s="543"/>
      <c r="J33" s="544">
        <f t="shared" si="0"/>
        <v>0</v>
      </c>
      <c r="K33" s="544" t="str">
        <f>IF(J33&gt;('Risk Log'!$C$3-1),"Y","N")</f>
        <v>Y</v>
      </c>
      <c r="L33" s="543"/>
      <c r="M33" s="543"/>
      <c r="N33" s="544">
        <f t="shared" si="1"/>
        <v>0</v>
      </c>
      <c r="O33" s="544" t="str">
        <f t="shared" si="2"/>
        <v>Y</v>
      </c>
      <c r="P33" s="543"/>
      <c r="Q33" s="543"/>
      <c r="R33" s="53" t="s">
        <v>1045</v>
      </c>
      <c r="S33" s="53" t="s">
        <v>1046</v>
      </c>
      <c r="T33" s="54"/>
      <c r="U33" s="58"/>
      <c r="V33" s="43" t="s">
        <v>988</v>
      </c>
      <c r="W33" s="43" t="s">
        <v>1047</v>
      </c>
      <c r="X33" s="43"/>
      <c r="Y33" s="49" t="s">
        <v>1048</v>
      </c>
      <c r="Z33" s="305" t="s">
        <v>1049</v>
      </c>
      <c r="AA33" s="483" t="s">
        <v>896</v>
      </c>
      <c r="AB33" s="82"/>
      <c r="AC33" s="358"/>
      <c r="AD33" s="357"/>
      <c r="AE33" s="47"/>
      <c r="AF33" s="47"/>
      <c r="AG33" s="47"/>
      <c r="AH33" s="47"/>
      <c r="AI33" s="47"/>
      <c r="AJ33" s="47"/>
      <c r="AK33" s="47"/>
    </row>
    <row r="34" spans="1:37" ht="126">
      <c r="A34" s="483" t="s">
        <v>1050</v>
      </c>
      <c r="B34" s="545" t="s">
        <v>983</v>
      </c>
      <c r="C34" s="57" t="s">
        <v>1051</v>
      </c>
      <c r="D34" s="53" t="s">
        <v>311</v>
      </c>
      <c r="E34" s="51">
        <v>4</v>
      </c>
      <c r="F34" s="51" t="s">
        <v>430</v>
      </c>
      <c r="G34" s="53" t="s">
        <v>1052</v>
      </c>
      <c r="H34" s="53"/>
      <c r="I34" s="543"/>
      <c r="J34" s="544">
        <f t="shared" si="0"/>
        <v>0</v>
      </c>
      <c r="K34" s="544" t="str">
        <f>IF(J34&gt;('Risk Log'!$C$3-1),"Y","N")</f>
        <v>Y</v>
      </c>
      <c r="L34" s="543"/>
      <c r="M34" s="543"/>
      <c r="N34" s="544">
        <f t="shared" si="1"/>
        <v>0</v>
      </c>
      <c r="O34" s="544" t="str">
        <f t="shared" si="2"/>
        <v>Y</v>
      </c>
      <c r="P34" s="543"/>
      <c r="Q34" s="543"/>
      <c r="R34" s="53" t="s">
        <v>1053</v>
      </c>
      <c r="S34" s="53" t="s">
        <v>1046</v>
      </c>
      <c r="T34" s="54"/>
      <c r="U34" s="58"/>
      <c r="V34" s="43" t="s">
        <v>988</v>
      </c>
      <c r="W34" s="43" t="s">
        <v>1054</v>
      </c>
      <c r="X34" s="43"/>
      <c r="Y34" s="49" t="s">
        <v>1055</v>
      </c>
      <c r="Z34" s="305" t="s">
        <v>1056</v>
      </c>
      <c r="AA34" s="483" t="s">
        <v>896</v>
      </c>
      <c r="AB34" s="82"/>
      <c r="AC34" s="358"/>
      <c r="AD34" s="357"/>
      <c r="AE34" s="47"/>
      <c r="AF34" s="47"/>
      <c r="AG34" s="47"/>
      <c r="AH34" s="47"/>
      <c r="AI34" s="47"/>
      <c r="AJ34" s="47"/>
      <c r="AK34" s="47"/>
    </row>
    <row r="35" spans="1:37" ht="126">
      <c r="A35" s="483" t="s">
        <v>1057</v>
      </c>
      <c r="B35" s="545" t="s">
        <v>983</v>
      </c>
      <c r="C35" s="57" t="s">
        <v>1058</v>
      </c>
      <c r="D35" s="53" t="s">
        <v>385</v>
      </c>
      <c r="E35" s="51">
        <v>4</v>
      </c>
      <c r="F35" s="51" t="s">
        <v>430</v>
      </c>
      <c r="G35" s="53" t="s">
        <v>1059</v>
      </c>
      <c r="H35" s="53"/>
      <c r="I35" s="543"/>
      <c r="J35" s="544">
        <f t="shared" si="0"/>
        <v>0</v>
      </c>
      <c r="K35" s="544" t="str">
        <f>IF(J35&gt;('Risk Log'!$C$3-1),"Y","N")</f>
        <v>Y</v>
      </c>
      <c r="L35" s="543"/>
      <c r="M35" s="543"/>
      <c r="N35" s="544">
        <f t="shared" si="1"/>
        <v>0</v>
      </c>
      <c r="O35" s="544" t="str">
        <f t="shared" si="2"/>
        <v>Y</v>
      </c>
      <c r="P35" s="543"/>
      <c r="Q35" s="543"/>
      <c r="R35" s="53" t="s">
        <v>1060</v>
      </c>
      <c r="S35" s="53" t="s">
        <v>1046</v>
      </c>
      <c r="T35" s="54"/>
      <c r="U35" s="58"/>
      <c r="V35" s="43" t="s">
        <v>988</v>
      </c>
      <c r="W35" s="43" t="s">
        <v>1047</v>
      </c>
      <c r="X35" s="43"/>
      <c r="Y35" s="49" t="s">
        <v>1061</v>
      </c>
      <c r="Z35" s="305" t="s">
        <v>1062</v>
      </c>
      <c r="AA35" s="483" t="s">
        <v>896</v>
      </c>
      <c r="AB35" s="82"/>
      <c r="AC35" s="358"/>
      <c r="AD35" s="357"/>
      <c r="AE35" s="47"/>
      <c r="AF35" s="47"/>
      <c r="AG35" s="47"/>
      <c r="AH35" s="47"/>
      <c r="AI35" s="47"/>
      <c r="AJ35" s="47"/>
      <c r="AK35" s="47"/>
    </row>
    <row r="36" spans="1:37" ht="126">
      <c r="A36" s="483" t="s">
        <v>1063</v>
      </c>
      <c r="B36" s="545" t="s">
        <v>983</v>
      </c>
      <c r="C36" s="57" t="s">
        <v>1064</v>
      </c>
      <c r="D36" s="53" t="s">
        <v>385</v>
      </c>
      <c r="E36" s="51">
        <v>4</v>
      </c>
      <c r="F36" s="51" t="s">
        <v>430</v>
      </c>
      <c r="G36" s="53" t="s">
        <v>1059</v>
      </c>
      <c r="H36" s="53"/>
      <c r="I36" s="543"/>
      <c r="J36" s="544">
        <f t="shared" si="0"/>
        <v>0</v>
      </c>
      <c r="K36" s="544" t="str">
        <f>IF(J36&gt;('Risk Log'!$C$3-1),"Y","N")</f>
        <v>Y</v>
      </c>
      <c r="L36" s="543"/>
      <c r="M36" s="543"/>
      <c r="N36" s="544">
        <f t="shared" si="1"/>
        <v>0</v>
      </c>
      <c r="O36" s="544" t="str">
        <f t="shared" si="2"/>
        <v>Y</v>
      </c>
      <c r="P36" s="543"/>
      <c r="Q36" s="543"/>
      <c r="R36" s="53" t="s">
        <v>1065</v>
      </c>
      <c r="S36" s="53" t="s">
        <v>1046</v>
      </c>
      <c r="T36" s="54"/>
      <c r="U36" s="58"/>
      <c r="V36" s="43" t="s">
        <v>988</v>
      </c>
      <c r="W36" s="43" t="s">
        <v>1047</v>
      </c>
      <c r="X36" s="43"/>
      <c r="Y36" s="49" t="s">
        <v>1066</v>
      </c>
      <c r="Z36" s="305" t="s">
        <v>1067</v>
      </c>
      <c r="AA36" s="483" t="s">
        <v>896</v>
      </c>
      <c r="AB36" s="82"/>
      <c r="AC36" s="358"/>
      <c r="AD36" s="357"/>
      <c r="AE36" s="47"/>
      <c r="AF36" s="47"/>
      <c r="AG36" s="47"/>
      <c r="AH36" s="47"/>
      <c r="AI36" s="47"/>
      <c r="AJ36" s="47"/>
      <c r="AK36" s="47"/>
    </row>
    <row r="37" spans="1:37" ht="126">
      <c r="A37" s="483" t="s">
        <v>1068</v>
      </c>
      <c r="B37" s="545" t="s">
        <v>983</v>
      </c>
      <c r="C37" s="323" t="s">
        <v>1069</v>
      </c>
      <c r="D37" s="53" t="s">
        <v>385</v>
      </c>
      <c r="E37" s="51">
        <v>5</v>
      </c>
      <c r="F37" s="51" t="s">
        <v>430</v>
      </c>
      <c r="G37" s="53" t="s">
        <v>1044</v>
      </c>
      <c r="H37" s="53"/>
      <c r="I37" s="543"/>
      <c r="J37" s="544">
        <f t="shared" si="0"/>
        <v>0</v>
      </c>
      <c r="K37" s="544" t="str">
        <f>IF(J37&gt;('Risk Log'!$C$3-1),"Y","N")</f>
        <v>Y</v>
      </c>
      <c r="L37" s="543"/>
      <c r="M37" s="543"/>
      <c r="N37" s="544">
        <f t="shared" si="1"/>
        <v>0</v>
      </c>
      <c r="O37" s="544" t="str">
        <f t="shared" si="2"/>
        <v>Y</v>
      </c>
      <c r="P37" s="543"/>
      <c r="Q37" s="543"/>
      <c r="R37" s="87" t="s">
        <v>1070</v>
      </c>
      <c r="S37" s="87" t="s">
        <v>1071</v>
      </c>
      <c r="T37" s="54"/>
      <c r="U37" s="58"/>
      <c r="V37" s="43" t="s">
        <v>988</v>
      </c>
      <c r="W37" s="43" t="s">
        <v>1047</v>
      </c>
      <c r="X37" s="43"/>
      <c r="Y37" s="49" t="s">
        <v>1072</v>
      </c>
      <c r="Z37" s="305" t="s">
        <v>1073</v>
      </c>
      <c r="AA37" s="483" t="s">
        <v>896</v>
      </c>
      <c r="AB37" s="82"/>
      <c r="AC37" s="358"/>
      <c r="AD37" s="357"/>
      <c r="AE37" s="47"/>
      <c r="AF37" s="47"/>
      <c r="AG37" s="47"/>
      <c r="AH37" s="47"/>
      <c r="AI37" s="47"/>
      <c r="AJ37" s="47"/>
      <c r="AK37" s="47"/>
    </row>
    <row r="38" spans="1:37" ht="113.45">
      <c r="A38" s="483" t="s">
        <v>1074</v>
      </c>
      <c r="B38" s="545" t="s">
        <v>983</v>
      </c>
      <c r="C38" s="323" t="s">
        <v>1075</v>
      </c>
      <c r="D38" s="53" t="s">
        <v>385</v>
      </c>
      <c r="E38" s="51">
        <v>4</v>
      </c>
      <c r="F38" s="51" t="s">
        <v>430</v>
      </c>
      <c r="G38" s="53" t="s">
        <v>1076</v>
      </c>
      <c r="H38" s="53"/>
      <c r="I38" s="543"/>
      <c r="J38" s="544">
        <f t="shared" si="0"/>
        <v>0</v>
      </c>
      <c r="K38" s="544" t="str">
        <f>IF(J38&gt;('Risk Log'!$C$3-1),"Y","N")</f>
        <v>Y</v>
      </c>
      <c r="L38" s="543"/>
      <c r="M38" s="543"/>
      <c r="N38" s="544">
        <f t="shared" si="1"/>
        <v>0</v>
      </c>
      <c r="O38" s="544" t="str">
        <f t="shared" si="2"/>
        <v>Y</v>
      </c>
      <c r="P38" s="543"/>
      <c r="Q38" s="543"/>
      <c r="R38" s="53" t="s">
        <v>1077</v>
      </c>
      <c r="S38" s="87" t="s">
        <v>1078</v>
      </c>
      <c r="T38" s="54"/>
      <c r="U38" s="58"/>
      <c r="V38" s="43" t="s">
        <v>988</v>
      </c>
      <c r="W38" s="43" t="s">
        <v>1047</v>
      </c>
      <c r="X38" s="43"/>
      <c r="Y38" s="49" t="s">
        <v>1079</v>
      </c>
      <c r="Z38" s="305" t="s">
        <v>1080</v>
      </c>
      <c r="AA38" s="483" t="s">
        <v>896</v>
      </c>
      <c r="AB38" s="82"/>
      <c r="AC38" s="358"/>
      <c r="AD38" s="357"/>
      <c r="AE38" s="47"/>
      <c r="AF38" s="47"/>
      <c r="AG38" s="47"/>
      <c r="AH38" s="47"/>
      <c r="AI38" s="47"/>
      <c r="AJ38" s="47"/>
      <c r="AK38" s="47"/>
    </row>
    <row r="39" spans="1:37" ht="126">
      <c r="A39" s="483" t="s">
        <v>1081</v>
      </c>
      <c r="B39" s="545" t="s">
        <v>1082</v>
      </c>
      <c r="C39" s="57" t="s">
        <v>1083</v>
      </c>
      <c r="D39" s="53" t="s">
        <v>385</v>
      </c>
      <c r="E39" s="51">
        <v>4</v>
      </c>
      <c r="F39" s="51" t="s">
        <v>430</v>
      </c>
      <c r="G39" s="53" t="s">
        <v>1084</v>
      </c>
      <c r="H39" s="53"/>
      <c r="I39" s="543"/>
      <c r="J39" s="544">
        <f t="shared" si="0"/>
        <v>0</v>
      </c>
      <c r="K39" s="544" t="str">
        <f>IF(J39&gt;('Risk Log'!$C$3-1),"Y","N")</f>
        <v>Y</v>
      </c>
      <c r="L39" s="543"/>
      <c r="M39" s="543"/>
      <c r="N39" s="544">
        <f t="shared" si="1"/>
        <v>0</v>
      </c>
      <c r="O39" s="544" t="str">
        <f t="shared" si="2"/>
        <v>Y</v>
      </c>
      <c r="P39" s="543"/>
      <c r="Q39" s="543"/>
      <c r="R39" s="53" t="s">
        <v>1085</v>
      </c>
      <c r="S39" s="53" t="s">
        <v>1046</v>
      </c>
      <c r="T39" s="54"/>
      <c r="U39" s="58"/>
      <c r="V39" s="43" t="s">
        <v>988</v>
      </c>
      <c r="W39" s="43" t="s">
        <v>1086</v>
      </c>
      <c r="X39" s="43"/>
      <c r="Y39" s="49" t="s">
        <v>1087</v>
      </c>
      <c r="Z39" s="305" t="s">
        <v>1088</v>
      </c>
      <c r="AA39" s="483" t="s">
        <v>896</v>
      </c>
      <c r="AB39" s="82"/>
      <c r="AC39" s="358"/>
      <c r="AD39" s="357"/>
      <c r="AE39" s="47"/>
      <c r="AF39" s="47"/>
      <c r="AG39" s="47"/>
      <c r="AH39" s="47"/>
      <c r="AI39" s="47"/>
      <c r="AJ39" s="47"/>
      <c r="AK39" s="47"/>
    </row>
    <row r="40" spans="1:37" ht="126">
      <c r="A40" s="483" t="s">
        <v>1089</v>
      </c>
      <c r="B40" s="545" t="s">
        <v>983</v>
      </c>
      <c r="C40" s="57" t="s">
        <v>1090</v>
      </c>
      <c r="D40" s="53" t="s">
        <v>385</v>
      </c>
      <c r="E40" s="51">
        <v>4</v>
      </c>
      <c r="F40" s="51" t="s">
        <v>430</v>
      </c>
      <c r="G40" s="53" t="s">
        <v>1091</v>
      </c>
      <c r="H40" s="53"/>
      <c r="I40" s="543"/>
      <c r="J40" s="544">
        <f t="shared" si="0"/>
        <v>0</v>
      </c>
      <c r="K40" s="544" t="str">
        <f>IF(J40&gt;('Risk Log'!$C$3-1),"Y","N")</f>
        <v>Y</v>
      </c>
      <c r="L40" s="543"/>
      <c r="M40" s="543"/>
      <c r="N40" s="544">
        <f t="shared" si="1"/>
        <v>0</v>
      </c>
      <c r="O40" s="544" t="str">
        <f t="shared" si="2"/>
        <v>Y</v>
      </c>
      <c r="P40" s="543"/>
      <c r="Q40" s="543"/>
      <c r="R40" s="53" t="s">
        <v>1092</v>
      </c>
      <c r="S40" s="53" t="s">
        <v>1046</v>
      </c>
      <c r="T40" s="54"/>
      <c r="U40" s="58"/>
      <c r="V40" s="43" t="s">
        <v>988</v>
      </c>
      <c r="W40" s="43" t="s">
        <v>1093</v>
      </c>
      <c r="X40" s="43"/>
      <c r="Y40" s="49" t="s">
        <v>1094</v>
      </c>
      <c r="Z40" s="305" t="s">
        <v>1095</v>
      </c>
      <c r="AA40" s="483" t="s">
        <v>896</v>
      </c>
      <c r="AB40" s="82"/>
      <c r="AC40" s="358"/>
      <c r="AD40" s="357"/>
      <c r="AE40" s="47"/>
      <c r="AF40" s="47"/>
      <c r="AG40" s="47"/>
      <c r="AH40" s="47"/>
      <c r="AI40" s="47"/>
      <c r="AJ40" s="47"/>
      <c r="AK40" s="47"/>
    </row>
    <row r="41" spans="1:37" ht="99.95">
      <c r="A41" s="483" t="s">
        <v>1096</v>
      </c>
      <c r="B41" s="545" t="s">
        <v>983</v>
      </c>
      <c r="C41" s="323" t="s">
        <v>1097</v>
      </c>
      <c r="D41" s="53" t="s">
        <v>385</v>
      </c>
      <c r="E41" s="51">
        <v>4</v>
      </c>
      <c r="F41" s="51" t="s">
        <v>430</v>
      </c>
      <c r="G41" s="53" t="s">
        <v>1091</v>
      </c>
      <c r="H41" s="53"/>
      <c r="I41" s="543"/>
      <c r="J41" s="544">
        <f t="shared" si="0"/>
        <v>0</v>
      </c>
      <c r="K41" s="544" t="str">
        <f>IF(J41&gt;('Risk Log'!$C$3-1),"Y","N")</f>
        <v>Y</v>
      </c>
      <c r="L41" s="543"/>
      <c r="M41" s="543"/>
      <c r="N41" s="544">
        <f t="shared" si="1"/>
        <v>0</v>
      </c>
      <c r="O41" s="544" t="str">
        <f t="shared" si="2"/>
        <v>Y</v>
      </c>
      <c r="P41" s="543"/>
      <c r="Q41" s="543"/>
      <c r="R41" s="53" t="s">
        <v>1098</v>
      </c>
      <c r="S41" s="53" t="s">
        <v>1099</v>
      </c>
      <c r="T41" s="54"/>
      <c r="U41" s="58"/>
      <c r="V41" s="43" t="s">
        <v>988</v>
      </c>
      <c r="W41" s="43" t="s">
        <v>1093</v>
      </c>
      <c r="X41" s="43"/>
      <c r="Y41" s="49" t="s">
        <v>1100</v>
      </c>
      <c r="Z41" s="305" t="s">
        <v>1101</v>
      </c>
      <c r="AA41" s="483" t="s">
        <v>896</v>
      </c>
      <c r="AB41" s="82"/>
      <c r="AC41" s="358"/>
      <c r="AD41" s="357"/>
      <c r="AE41" s="47"/>
      <c r="AF41" s="47"/>
      <c r="AG41" s="47"/>
      <c r="AH41" s="47"/>
      <c r="AI41" s="47"/>
      <c r="AJ41" s="47"/>
      <c r="AK41" s="47"/>
    </row>
    <row r="42" spans="1:37" ht="126">
      <c r="A42" s="483" t="s">
        <v>1102</v>
      </c>
      <c r="B42" s="545" t="s">
        <v>983</v>
      </c>
      <c r="C42" s="323" t="s">
        <v>1103</v>
      </c>
      <c r="D42" s="53" t="s">
        <v>385</v>
      </c>
      <c r="E42" s="51">
        <v>4</v>
      </c>
      <c r="F42" s="51" t="s">
        <v>430</v>
      </c>
      <c r="G42" s="53" t="s">
        <v>1104</v>
      </c>
      <c r="H42" s="53"/>
      <c r="I42" s="543"/>
      <c r="J42" s="544">
        <f t="shared" si="0"/>
        <v>0</v>
      </c>
      <c r="K42" s="544" t="str">
        <f>IF(J42&gt;('Risk Log'!$C$3-1),"Y","N")</f>
        <v>Y</v>
      </c>
      <c r="L42" s="543"/>
      <c r="M42" s="543"/>
      <c r="N42" s="544">
        <f t="shared" si="1"/>
        <v>0</v>
      </c>
      <c r="O42" s="544" t="str">
        <f t="shared" si="2"/>
        <v>Y</v>
      </c>
      <c r="P42" s="543"/>
      <c r="Q42" s="543"/>
      <c r="R42" s="53" t="s">
        <v>1105</v>
      </c>
      <c r="S42" s="87" t="s">
        <v>1071</v>
      </c>
      <c r="T42" s="54"/>
      <c r="U42" s="58"/>
      <c r="V42" s="43" t="s">
        <v>988</v>
      </c>
      <c r="W42" s="43" t="s">
        <v>1106</v>
      </c>
      <c r="X42" s="43"/>
      <c r="Y42" s="49" t="s">
        <v>1107</v>
      </c>
      <c r="Z42" s="305" t="s">
        <v>1108</v>
      </c>
      <c r="AA42" s="483" t="s">
        <v>896</v>
      </c>
      <c r="AB42" s="82"/>
      <c r="AC42" s="358"/>
      <c r="AD42" s="357"/>
      <c r="AE42" s="47"/>
      <c r="AF42" s="47"/>
      <c r="AG42" s="47"/>
      <c r="AH42" s="47"/>
      <c r="AI42" s="47"/>
      <c r="AJ42" s="47"/>
      <c r="AK42" s="47"/>
    </row>
    <row r="43" spans="1:37" ht="409.5">
      <c r="A43" s="483" t="s">
        <v>1109</v>
      </c>
      <c r="B43" s="545" t="s">
        <v>983</v>
      </c>
      <c r="C43" s="57" t="s">
        <v>1110</v>
      </c>
      <c r="D43" s="53" t="s">
        <v>385</v>
      </c>
      <c r="E43" s="51">
        <v>4</v>
      </c>
      <c r="F43" s="51" t="s">
        <v>430</v>
      </c>
      <c r="G43" s="53" t="s">
        <v>1104</v>
      </c>
      <c r="H43" s="53"/>
      <c r="I43" s="543"/>
      <c r="J43" s="544">
        <f t="shared" si="0"/>
        <v>0</v>
      </c>
      <c r="K43" s="544" t="str">
        <f>IF(J43&gt;('Risk Log'!$C$3-1),"Y","N")</f>
        <v>Y</v>
      </c>
      <c r="L43" s="543"/>
      <c r="M43" s="543"/>
      <c r="N43" s="544">
        <f t="shared" si="1"/>
        <v>0</v>
      </c>
      <c r="O43" s="544" t="str">
        <f t="shared" si="2"/>
        <v>Y</v>
      </c>
      <c r="P43" s="543"/>
      <c r="Q43" s="543"/>
      <c r="R43" s="87" t="s">
        <v>1111</v>
      </c>
      <c r="S43" s="53" t="s">
        <v>1112</v>
      </c>
      <c r="T43" s="54"/>
      <c r="U43" s="58"/>
      <c r="V43" s="43" t="s">
        <v>988</v>
      </c>
      <c r="W43" s="43" t="s">
        <v>1106</v>
      </c>
      <c r="X43" s="43"/>
      <c r="Y43" s="49" t="s">
        <v>1107</v>
      </c>
      <c r="Z43" s="305" t="s">
        <v>1113</v>
      </c>
      <c r="AA43" s="483" t="s">
        <v>896</v>
      </c>
      <c r="AB43" s="82"/>
      <c r="AC43" s="358"/>
      <c r="AD43" s="357"/>
      <c r="AE43" s="47"/>
      <c r="AF43" s="47"/>
      <c r="AG43" s="47"/>
      <c r="AH43" s="47"/>
      <c r="AI43" s="47"/>
      <c r="AJ43" s="47"/>
      <c r="AK43" s="47"/>
    </row>
    <row r="44" spans="1:37" ht="126">
      <c r="A44" s="483" t="s">
        <v>1114</v>
      </c>
      <c r="B44" s="545" t="s">
        <v>983</v>
      </c>
      <c r="C44" s="323" t="s">
        <v>1115</v>
      </c>
      <c r="D44" s="53" t="s">
        <v>292</v>
      </c>
      <c r="E44" s="51">
        <v>4</v>
      </c>
      <c r="F44" s="51" t="s">
        <v>430</v>
      </c>
      <c r="G44" s="53" t="s">
        <v>1116</v>
      </c>
      <c r="H44" s="53"/>
      <c r="I44" s="543"/>
      <c r="J44" s="544">
        <f t="shared" si="0"/>
        <v>0</v>
      </c>
      <c r="K44" s="544" t="str">
        <f>IF(J44&gt;('Risk Log'!$C$3-1),"Y","N")</f>
        <v>Y</v>
      </c>
      <c r="L44" s="543"/>
      <c r="M44" s="543"/>
      <c r="N44" s="544">
        <f t="shared" si="1"/>
        <v>0</v>
      </c>
      <c r="O44" s="544" t="str">
        <f t="shared" si="2"/>
        <v>Y</v>
      </c>
      <c r="P44" s="543"/>
      <c r="Q44" s="543"/>
      <c r="R44" s="53" t="s">
        <v>1117</v>
      </c>
      <c r="S44" s="87" t="s">
        <v>1071</v>
      </c>
      <c r="T44" s="54"/>
      <c r="U44" s="58"/>
      <c r="V44" s="43" t="s">
        <v>988</v>
      </c>
      <c r="W44" s="43" t="s">
        <v>1118</v>
      </c>
      <c r="X44" s="43"/>
      <c r="Y44" s="49" t="s">
        <v>1119</v>
      </c>
      <c r="Z44" s="305" t="s">
        <v>1120</v>
      </c>
      <c r="AA44" s="483" t="s">
        <v>896</v>
      </c>
      <c r="AB44" s="82"/>
      <c r="AC44" s="358"/>
      <c r="AD44" s="357"/>
      <c r="AE44" s="47"/>
      <c r="AF44" s="47"/>
      <c r="AG44" s="47"/>
      <c r="AH44" s="47"/>
      <c r="AI44" s="47"/>
      <c r="AJ44" s="47"/>
      <c r="AK44" s="47"/>
    </row>
    <row r="45" spans="1:37" ht="163.5">
      <c r="A45" s="483" t="s">
        <v>1121</v>
      </c>
      <c r="B45" s="545" t="s">
        <v>983</v>
      </c>
      <c r="C45" s="57" t="s">
        <v>1122</v>
      </c>
      <c r="D45" s="53" t="s">
        <v>385</v>
      </c>
      <c r="E45" s="51">
        <v>4</v>
      </c>
      <c r="F45" s="51" t="s">
        <v>430</v>
      </c>
      <c r="G45" s="53" t="s">
        <v>1116</v>
      </c>
      <c r="H45" s="53"/>
      <c r="I45" s="543"/>
      <c r="J45" s="544">
        <f t="shared" si="0"/>
        <v>0</v>
      </c>
      <c r="K45" s="544" t="str">
        <f>IF(J45&gt;('Risk Log'!$C$3-1),"Y","N")</f>
        <v>Y</v>
      </c>
      <c r="L45" s="543"/>
      <c r="M45" s="543"/>
      <c r="N45" s="544">
        <f t="shared" si="1"/>
        <v>0</v>
      </c>
      <c r="O45" s="544" t="str">
        <f t="shared" si="2"/>
        <v>Y</v>
      </c>
      <c r="P45" s="543"/>
      <c r="Q45" s="543"/>
      <c r="R45" s="87" t="s">
        <v>1123</v>
      </c>
      <c r="S45" s="87" t="s">
        <v>1124</v>
      </c>
      <c r="T45" s="54"/>
      <c r="U45" s="58"/>
      <c r="V45" s="43" t="s">
        <v>988</v>
      </c>
      <c r="W45" s="43" t="s">
        <v>1118</v>
      </c>
      <c r="X45" s="43"/>
      <c r="Y45" s="49" t="s">
        <v>1125</v>
      </c>
      <c r="Z45" s="305" t="s">
        <v>1126</v>
      </c>
      <c r="AA45" s="483" t="s">
        <v>896</v>
      </c>
      <c r="AB45" s="82"/>
      <c r="AC45" s="358"/>
      <c r="AD45" s="357"/>
      <c r="AE45" s="47"/>
      <c r="AF45" s="47"/>
      <c r="AG45" s="47"/>
      <c r="AH45" s="47"/>
      <c r="AI45" s="47"/>
      <c r="AJ45" s="47"/>
      <c r="AK45" s="47"/>
    </row>
    <row r="46" spans="1:37" ht="162.94999999999999">
      <c r="A46" s="483" t="s">
        <v>1127</v>
      </c>
      <c r="B46" s="545" t="s">
        <v>983</v>
      </c>
      <c r="C46" s="323" t="s">
        <v>1128</v>
      </c>
      <c r="D46" s="53" t="s">
        <v>385</v>
      </c>
      <c r="E46" s="51">
        <v>4</v>
      </c>
      <c r="F46" s="51" t="s">
        <v>430</v>
      </c>
      <c r="G46" s="53" t="s">
        <v>1116</v>
      </c>
      <c r="H46" s="53"/>
      <c r="I46" s="543"/>
      <c r="J46" s="544">
        <f t="shared" si="0"/>
        <v>0</v>
      </c>
      <c r="K46" s="544" t="str">
        <f>IF(J46&gt;('Risk Log'!$C$3-1),"Y","N")</f>
        <v>Y</v>
      </c>
      <c r="L46" s="543"/>
      <c r="M46" s="543"/>
      <c r="N46" s="544">
        <f t="shared" si="1"/>
        <v>0</v>
      </c>
      <c r="O46" s="544" t="str">
        <f t="shared" si="2"/>
        <v>Y</v>
      </c>
      <c r="P46" s="543"/>
      <c r="Q46" s="543"/>
      <c r="R46" s="478" t="s">
        <v>1129</v>
      </c>
      <c r="S46" s="53" t="s">
        <v>1130</v>
      </c>
      <c r="T46" s="54"/>
      <c r="U46" s="58"/>
      <c r="V46" s="43" t="s">
        <v>988</v>
      </c>
      <c r="W46" s="43" t="s">
        <v>1118</v>
      </c>
      <c r="X46" s="43"/>
      <c r="Y46" s="49" t="s">
        <v>1131</v>
      </c>
      <c r="Z46" s="305" t="s">
        <v>1132</v>
      </c>
      <c r="AA46" s="483" t="s">
        <v>896</v>
      </c>
      <c r="AB46" s="83"/>
      <c r="AC46" s="358"/>
      <c r="AD46" s="357"/>
      <c r="AE46" s="47"/>
      <c r="AF46" s="47"/>
      <c r="AG46" s="47"/>
      <c r="AH46" s="47"/>
      <c r="AI46" s="47"/>
      <c r="AJ46" s="47"/>
      <c r="AK46" s="47"/>
    </row>
    <row r="47" spans="1:37" ht="128.1">
      <c r="A47" s="483" t="s">
        <v>1133</v>
      </c>
      <c r="B47" s="545" t="s">
        <v>1134</v>
      </c>
      <c r="C47" s="57" t="s">
        <v>1135</v>
      </c>
      <c r="D47" s="53" t="s">
        <v>385</v>
      </c>
      <c r="E47" s="51">
        <v>4</v>
      </c>
      <c r="F47" s="51" t="s">
        <v>430</v>
      </c>
      <c r="G47" s="53" t="s">
        <v>1136</v>
      </c>
      <c r="H47" s="53"/>
      <c r="I47" s="543"/>
      <c r="J47" s="544">
        <f t="shared" si="0"/>
        <v>0</v>
      </c>
      <c r="K47" s="544" t="str">
        <f>IF(J47&gt;('Risk Log'!$C$3-1),"Y","N")</f>
        <v>Y</v>
      </c>
      <c r="L47" s="543"/>
      <c r="M47" s="543"/>
      <c r="N47" s="544">
        <f t="shared" si="1"/>
        <v>0</v>
      </c>
      <c r="O47" s="544" t="str">
        <f t="shared" si="2"/>
        <v>Y</v>
      </c>
      <c r="P47" s="543"/>
      <c r="Q47" s="543"/>
      <c r="R47" s="87" t="s">
        <v>1137</v>
      </c>
      <c r="S47" s="87" t="s">
        <v>1138</v>
      </c>
      <c r="T47" s="54"/>
      <c r="U47" s="58"/>
      <c r="V47" s="43" t="s">
        <v>1139</v>
      </c>
      <c r="W47" s="43" t="s">
        <v>1139</v>
      </c>
      <c r="X47" s="43"/>
      <c r="Y47" s="49"/>
      <c r="Z47" s="305" t="s">
        <v>1140</v>
      </c>
      <c r="AA47" s="483" t="s">
        <v>896</v>
      </c>
      <c r="AB47" s="82"/>
      <c r="AC47" s="358"/>
      <c r="AD47" s="357"/>
      <c r="AE47" s="47"/>
      <c r="AF47" s="47"/>
      <c r="AG47" s="47"/>
      <c r="AH47" s="47"/>
      <c r="AI47" s="47"/>
      <c r="AJ47" s="47"/>
      <c r="AK47" s="47"/>
    </row>
    <row r="48" spans="1:37" ht="409.5">
      <c r="A48" s="483" t="s">
        <v>1141</v>
      </c>
      <c r="B48" s="545" t="s">
        <v>532</v>
      </c>
      <c r="C48" s="323" t="s">
        <v>1142</v>
      </c>
      <c r="D48" s="53" t="s">
        <v>311</v>
      </c>
      <c r="E48" s="51">
        <v>4</v>
      </c>
      <c r="F48" s="51" t="s">
        <v>430</v>
      </c>
      <c r="G48" s="53" t="s">
        <v>1143</v>
      </c>
      <c r="H48" s="53"/>
      <c r="I48" s="543"/>
      <c r="J48" s="544">
        <f t="shared" si="0"/>
        <v>0</v>
      </c>
      <c r="K48" s="544" t="str">
        <f>IF(J48&gt;('Risk Log'!$C$3-1),"Y","N")</f>
        <v>Y</v>
      </c>
      <c r="L48" s="543"/>
      <c r="M48" s="543"/>
      <c r="N48" s="544">
        <f t="shared" si="1"/>
        <v>0</v>
      </c>
      <c r="O48" s="544" t="str">
        <f t="shared" si="2"/>
        <v>Y</v>
      </c>
      <c r="P48" s="543"/>
      <c r="Q48" s="543"/>
      <c r="R48" s="48" t="s">
        <v>1144</v>
      </c>
      <c r="S48" s="87" t="s">
        <v>1145</v>
      </c>
      <c r="T48" s="54"/>
      <c r="U48" s="58"/>
      <c r="V48" s="43" t="s">
        <v>1146</v>
      </c>
      <c r="W48" s="43" t="s">
        <v>1147</v>
      </c>
      <c r="X48" s="43"/>
      <c r="Y48" s="49" t="s">
        <v>1148</v>
      </c>
      <c r="Z48" s="305" t="s">
        <v>1149</v>
      </c>
      <c r="AA48" s="483" t="s">
        <v>896</v>
      </c>
      <c r="AB48" s="84"/>
      <c r="AC48" s="358"/>
      <c r="AD48" s="357"/>
      <c r="AE48" s="47"/>
      <c r="AF48" s="47"/>
      <c r="AG48" s="47"/>
      <c r="AH48" s="47"/>
      <c r="AI48" s="47"/>
      <c r="AJ48" s="47"/>
      <c r="AK48" s="47"/>
    </row>
    <row r="49" spans="1:37" ht="62.45">
      <c r="A49" s="483" t="s">
        <v>1150</v>
      </c>
      <c r="B49" s="545" t="s">
        <v>532</v>
      </c>
      <c r="C49" s="323" t="s">
        <v>1151</v>
      </c>
      <c r="D49" s="53" t="s">
        <v>292</v>
      </c>
      <c r="E49" s="51">
        <v>4</v>
      </c>
      <c r="F49" s="51" t="s">
        <v>430</v>
      </c>
      <c r="G49" s="53" t="s">
        <v>1152</v>
      </c>
      <c r="H49" s="53"/>
      <c r="I49" s="543"/>
      <c r="J49" s="544">
        <f t="shared" si="0"/>
        <v>0</v>
      </c>
      <c r="K49" s="544" t="str">
        <f>IF(J49&gt;('Risk Log'!$C$3-1),"Y","N")</f>
        <v>Y</v>
      </c>
      <c r="L49" s="543"/>
      <c r="M49" s="543"/>
      <c r="N49" s="544">
        <f t="shared" si="1"/>
        <v>0</v>
      </c>
      <c r="O49" s="544" t="str">
        <f t="shared" si="2"/>
        <v>Y</v>
      </c>
      <c r="P49" s="543"/>
      <c r="Q49" s="543"/>
      <c r="R49" s="53" t="s">
        <v>1153</v>
      </c>
      <c r="S49" s="53" t="s">
        <v>1154</v>
      </c>
      <c r="T49" s="54"/>
      <c r="U49" s="58"/>
      <c r="V49" s="43" t="s">
        <v>1146</v>
      </c>
      <c r="W49" s="43" t="s">
        <v>1147</v>
      </c>
      <c r="X49" s="43"/>
      <c r="Y49" s="49" t="s">
        <v>1155</v>
      </c>
      <c r="Z49" s="305" t="s">
        <v>1156</v>
      </c>
      <c r="AA49" s="483" t="s">
        <v>896</v>
      </c>
      <c r="AB49" s="84"/>
      <c r="AC49" s="358"/>
      <c r="AD49" s="357"/>
      <c r="AE49" s="47"/>
      <c r="AF49" s="47"/>
      <c r="AG49" s="47"/>
      <c r="AH49" s="47"/>
      <c r="AI49" s="47"/>
      <c r="AJ49" s="47"/>
      <c r="AK49" s="47"/>
    </row>
    <row r="50" spans="1:37" ht="193.7" customHeight="1">
      <c r="A50" s="483" t="s">
        <v>1157</v>
      </c>
      <c r="B50" s="545" t="s">
        <v>532</v>
      </c>
      <c r="C50" s="323" t="s">
        <v>1158</v>
      </c>
      <c r="D50" s="53" t="s">
        <v>385</v>
      </c>
      <c r="E50" s="51">
        <v>4</v>
      </c>
      <c r="F50" s="51" t="s">
        <v>430</v>
      </c>
      <c r="G50" s="53" t="s">
        <v>1159</v>
      </c>
      <c r="H50" s="53"/>
      <c r="I50" s="543"/>
      <c r="J50" s="544">
        <f t="shared" si="0"/>
        <v>0</v>
      </c>
      <c r="K50" s="544" t="str">
        <f>IF(J50&gt;('Risk Log'!$C$3-1),"Y","N")</f>
        <v>Y</v>
      </c>
      <c r="L50" s="543"/>
      <c r="M50" s="543"/>
      <c r="N50" s="544">
        <f t="shared" si="1"/>
        <v>0</v>
      </c>
      <c r="O50" s="544" t="str">
        <f t="shared" si="2"/>
        <v>Y</v>
      </c>
      <c r="P50" s="543"/>
      <c r="Q50" s="543"/>
      <c r="R50" s="87" t="s">
        <v>1160</v>
      </c>
      <c r="S50" s="87" t="s">
        <v>1161</v>
      </c>
      <c r="T50" s="54"/>
      <c r="U50" s="58"/>
      <c r="V50" s="43" t="s">
        <v>1146</v>
      </c>
      <c r="W50" s="43" t="s">
        <v>1162</v>
      </c>
      <c r="X50" s="43"/>
      <c r="Y50" s="49" t="s">
        <v>1163</v>
      </c>
      <c r="Z50" s="305" t="s">
        <v>1164</v>
      </c>
      <c r="AA50" s="483" t="s">
        <v>896</v>
      </c>
      <c r="AB50" s="84"/>
      <c r="AC50" s="358"/>
      <c r="AD50" s="357"/>
      <c r="AE50" s="47"/>
      <c r="AF50" s="47"/>
      <c r="AG50" s="47"/>
      <c r="AH50" s="47"/>
      <c r="AI50" s="47"/>
      <c r="AJ50" s="47"/>
      <c r="AK50" s="47"/>
    </row>
    <row r="51" spans="1:37" ht="409.5">
      <c r="A51" s="483" t="s">
        <v>1165</v>
      </c>
      <c r="B51" s="545" t="s">
        <v>532</v>
      </c>
      <c r="C51" s="323" t="s">
        <v>1166</v>
      </c>
      <c r="D51" s="53" t="s">
        <v>292</v>
      </c>
      <c r="E51" s="51">
        <v>5</v>
      </c>
      <c r="F51" s="51" t="s">
        <v>430</v>
      </c>
      <c r="G51" s="53" t="s">
        <v>1167</v>
      </c>
      <c r="H51" s="53"/>
      <c r="I51" s="543"/>
      <c r="J51" s="544">
        <f t="shared" si="0"/>
        <v>0</v>
      </c>
      <c r="K51" s="544" t="str">
        <f>IF(J51&gt;('Risk Log'!$C$3-1),"Y","N")</f>
        <v>Y</v>
      </c>
      <c r="L51" s="543"/>
      <c r="M51" s="543"/>
      <c r="N51" s="544">
        <f t="shared" si="1"/>
        <v>0</v>
      </c>
      <c r="O51" s="544" t="str">
        <f t="shared" si="2"/>
        <v>Y</v>
      </c>
      <c r="P51" s="543"/>
      <c r="Q51" s="543"/>
      <c r="R51" s="87" t="s">
        <v>1168</v>
      </c>
      <c r="S51" s="53" t="s">
        <v>1169</v>
      </c>
      <c r="T51" s="54"/>
      <c r="U51" s="58"/>
      <c r="V51" s="43" t="s">
        <v>1146</v>
      </c>
      <c r="W51" s="43" t="s">
        <v>1147</v>
      </c>
      <c r="X51" s="43"/>
      <c r="Y51" s="49" t="s">
        <v>1170</v>
      </c>
      <c r="Z51" s="305" t="s">
        <v>1171</v>
      </c>
      <c r="AA51" s="483" t="s">
        <v>896</v>
      </c>
      <c r="AB51" s="84"/>
      <c r="AC51" s="358"/>
      <c r="AD51" s="357"/>
      <c r="AE51" s="47"/>
      <c r="AF51" s="47"/>
      <c r="AG51" s="47"/>
      <c r="AH51" s="47"/>
      <c r="AI51" s="47"/>
      <c r="AJ51" s="47"/>
      <c r="AK51" s="47"/>
    </row>
    <row r="52" spans="1:37" ht="201">
      <c r="A52" s="483" t="s">
        <v>1172</v>
      </c>
      <c r="B52" s="545" t="s">
        <v>532</v>
      </c>
      <c r="C52" s="323" t="s">
        <v>1173</v>
      </c>
      <c r="D52" s="53" t="s">
        <v>292</v>
      </c>
      <c r="E52" s="51">
        <v>5</v>
      </c>
      <c r="F52" s="51" t="s">
        <v>430</v>
      </c>
      <c r="G52" s="53" t="s">
        <v>1152</v>
      </c>
      <c r="H52" s="53"/>
      <c r="I52" s="543"/>
      <c r="J52" s="544">
        <f t="shared" si="0"/>
        <v>0</v>
      </c>
      <c r="K52" s="544" t="str">
        <f>IF(J52&gt;('Risk Log'!$C$3-1),"Y","N")</f>
        <v>Y</v>
      </c>
      <c r="L52" s="543"/>
      <c r="M52" s="543"/>
      <c r="N52" s="544">
        <f t="shared" si="1"/>
        <v>0</v>
      </c>
      <c r="O52" s="544" t="str">
        <f t="shared" si="2"/>
        <v>Y</v>
      </c>
      <c r="P52" s="543"/>
      <c r="Q52" s="543"/>
      <c r="R52" s="87" t="s">
        <v>1174</v>
      </c>
      <c r="S52" s="87" t="s">
        <v>1175</v>
      </c>
      <c r="T52" s="54"/>
      <c r="U52" s="58"/>
      <c r="V52" s="43" t="s">
        <v>1146</v>
      </c>
      <c r="W52" s="43" t="s">
        <v>1147</v>
      </c>
      <c r="X52" s="43"/>
      <c r="Y52" s="49" t="s">
        <v>1176</v>
      </c>
      <c r="Z52" s="305" t="s">
        <v>1177</v>
      </c>
      <c r="AA52" s="483" t="s">
        <v>896</v>
      </c>
      <c r="AB52" s="84"/>
      <c r="AC52" s="358"/>
      <c r="AD52" s="357"/>
      <c r="AE52" s="47"/>
      <c r="AF52" s="47"/>
      <c r="AG52" s="47"/>
      <c r="AH52" s="47"/>
      <c r="AI52" s="47"/>
      <c r="AJ52" s="47"/>
      <c r="AK52" s="47"/>
    </row>
    <row r="53" spans="1:37" ht="372.75" customHeight="1">
      <c r="A53" s="483" t="s">
        <v>772</v>
      </c>
      <c r="B53" s="545" t="s">
        <v>532</v>
      </c>
      <c r="C53" s="323" t="s">
        <v>1178</v>
      </c>
      <c r="D53" s="53" t="s">
        <v>292</v>
      </c>
      <c r="E53" s="51">
        <v>5</v>
      </c>
      <c r="F53" s="51" t="s">
        <v>430</v>
      </c>
      <c r="G53" s="53" t="s">
        <v>1179</v>
      </c>
      <c r="H53" s="53"/>
      <c r="I53" s="543"/>
      <c r="J53" s="544">
        <f t="shared" si="0"/>
        <v>0</v>
      </c>
      <c r="K53" s="544" t="str">
        <f>IF(J53&gt;('Risk Log'!$C$3-1),"Y","N")</f>
        <v>Y</v>
      </c>
      <c r="L53" s="543"/>
      <c r="M53" s="543"/>
      <c r="N53" s="544">
        <f t="shared" si="1"/>
        <v>0</v>
      </c>
      <c r="O53" s="544" t="str">
        <f t="shared" si="2"/>
        <v>Y</v>
      </c>
      <c r="P53" s="543"/>
      <c r="Q53" s="543"/>
      <c r="R53" s="478" t="s">
        <v>1180</v>
      </c>
      <c r="S53" s="87" t="s">
        <v>1181</v>
      </c>
      <c r="T53" s="54"/>
      <c r="U53" s="479" t="s">
        <v>1182</v>
      </c>
      <c r="V53" s="43" t="s">
        <v>1146</v>
      </c>
      <c r="W53" s="43" t="s">
        <v>1183</v>
      </c>
      <c r="X53" s="43"/>
      <c r="Y53" s="49" t="s">
        <v>1184</v>
      </c>
      <c r="Z53" s="305" t="s">
        <v>1185</v>
      </c>
      <c r="AA53" s="324" t="s">
        <v>908</v>
      </c>
      <c r="AB53" s="233"/>
      <c r="AC53" s="358"/>
      <c r="AD53" s="357"/>
      <c r="AE53" s="140"/>
      <c r="AF53" s="47"/>
      <c r="AG53" s="47"/>
      <c r="AH53" s="47"/>
      <c r="AI53" s="47"/>
      <c r="AJ53" s="47"/>
      <c r="AK53" s="47"/>
    </row>
    <row r="54" spans="1:37" ht="126">
      <c r="A54" s="483" t="s">
        <v>1186</v>
      </c>
      <c r="B54" s="545" t="s">
        <v>532</v>
      </c>
      <c r="C54" s="323" t="s">
        <v>1187</v>
      </c>
      <c r="D54" s="53" t="s">
        <v>366</v>
      </c>
      <c r="E54" s="51">
        <v>3</v>
      </c>
      <c r="F54" s="51" t="s">
        <v>430</v>
      </c>
      <c r="G54" s="53" t="s">
        <v>1159</v>
      </c>
      <c r="H54" s="53"/>
      <c r="I54" s="543"/>
      <c r="J54" s="544">
        <f t="shared" si="0"/>
        <v>0</v>
      </c>
      <c r="K54" s="544" t="str">
        <f>IF(J54&gt;('Risk Log'!$C$3-1),"Y","N")</f>
        <v>Y</v>
      </c>
      <c r="L54" s="543"/>
      <c r="M54" s="543"/>
      <c r="N54" s="544">
        <f t="shared" si="1"/>
        <v>0</v>
      </c>
      <c r="O54" s="544" t="str">
        <f t="shared" si="2"/>
        <v>Y</v>
      </c>
      <c r="P54" s="543"/>
      <c r="Q54" s="543"/>
      <c r="R54" s="87" t="s">
        <v>1188</v>
      </c>
      <c r="S54" s="87" t="s">
        <v>1175</v>
      </c>
      <c r="T54" s="54"/>
      <c r="U54" s="58"/>
      <c r="V54" s="43" t="s">
        <v>1146</v>
      </c>
      <c r="W54" s="43" t="s">
        <v>1162</v>
      </c>
      <c r="X54" s="43"/>
      <c r="Y54" s="49" t="s">
        <v>1189</v>
      </c>
      <c r="Z54" s="305" t="s">
        <v>1190</v>
      </c>
      <c r="AA54" s="483" t="s">
        <v>896</v>
      </c>
      <c r="AB54" s="84"/>
      <c r="AC54" s="358"/>
      <c r="AD54" s="357"/>
      <c r="AE54" s="47"/>
      <c r="AF54" s="47"/>
      <c r="AG54" s="47"/>
      <c r="AH54" s="47"/>
      <c r="AI54" s="47"/>
      <c r="AJ54" s="47"/>
      <c r="AK54" s="47"/>
    </row>
    <row r="55" spans="1:37" ht="214.5">
      <c r="A55" s="483" t="s">
        <v>1191</v>
      </c>
      <c r="B55" s="545" t="s">
        <v>532</v>
      </c>
      <c r="C55" s="323" t="s">
        <v>1192</v>
      </c>
      <c r="D55" s="53" t="s">
        <v>366</v>
      </c>
      <c r="E55" s="51">
        <v>3</v>
      </c>
      <c r="F55" s="51" t="s">
        <v>430</v>
      </c>
      <c r="G55" s="53" t="s">
        <v>1159</v>
      </c>
      <c r="H55" s="53"/>
      <c r="I55" s="543"/>
      <c r="J55" s="544">
        <f t="shared" si="0"/>
        <v>0</v>
      </c>
      <c r="K55" s="544" t="str">
        <f>IF(J55&gt;('Risk Log'!$C$3-1),"Y","N")</f>
        <v>Y</v>
      </c>
      <c r="L55" s="543"/>
      <c r="M55" s="543"/>
      <c r="N55" s="544">
        <f t="shared" si="1"/>
        <v>0</v>
      </c>
      <c r="O55" s="544" t="str">
        <f t="shared" si="2"/>
        <v>Y</v>
      </c>
      <c r="P55" s="543"/>
      <c r="Q55" s="543"/>
      <c r="R55" s="87" t="s">
        <v>1193</v>
      </c>
      <c r="S55" s="87" t="s">
        <v>1194</v>
      </c>
      <c r="T55" s="54"/>
      <c r="U55" s="58"/>
      <c r="V55" s="43" t="s">
        <v>1146</v>
      </c>
      <c r="W55" s="43" t="s">
        <v>1162</v>
      </c>
      <c r="X55" s="43"/>
      <c r="Y55" s="49" t="s">
        <v>1195</v>
      </c>
      <c r="Z55" s="305" t="s">
        <v>1196</v>
      </c>
      <c r="AA55" s="483" t="s">
        <v>896</v>
      </c>
      <c r="AB55" s="84"/>
      <c r="AC55" s="358"/>
      <c r="AD55" s="357"/>
      <c r="AE55" s="47"/>
      <c r="AF55" s="47"/>
      <c r="AG55" s="47"/>
      <c r="AH55" s="47"/>
      <c r="AI55" s="47"/>
      <c r="AJ55" s="47"/>
      <c r="AK55" s="47"/>
    </row>
    <row r="56" spans="1:37" ht="126">
      <c r="A56" s="483" t="s">
        <v>1197</v>
      </c>
      <c r="B56" s="545" t="s">
        <v>532</v>
      </c>
      <c r="C56" s="57" t="s">
        <v>1198</v>
      </c>
      <c r="D56" s="53" t="s">
        <v>366</v>
      </c>
      <c r="E56" s="51">
        <v>3</v>
      </c>
      <c r="F56" s="51" t="s">
        <v>430</v>
      </c>
      <c r="G56" s="53" t="s">
        <v>1199</v>
      </c>
      <c r="H56" s="53"/>
      <c r="I56" s="543"/>
      <c r="J56" s="544">
        <f t="shared" si="0"/>
        <v>0</v>
      </c>
      <c r="K56" s="544" t="str">
        <f>IF(J56&gt;('Risk Log'!$C$3-1),"Y","N")</f>
        <v>Y</v>
      </c>
      <c r="L56" s="543"/>
      <c r="M56" s="543"/>
      <c r="N56" s="544">
        <f t="shared" si="1"/>
        <v>0</v>
      </c>
      <c r="O56" s="544" t="str">
        <f t="shared" si="2"/>
        <v>Y</v>
      </c>
      <c r="P56" s="543"/>
      <c r="Q56" s="543"/>
      <c r="R56" s="87" t="s">
        <v>1200</v>
      </c>
      <c r="S56" s="87" t="s">
        <v>1175</v>
      </c>
      <c r="T56" s="54"/>
      <c r="U56" s="58"/>
      <c r="V56" s="43" t="s">
        <v>1146</v>
      </c>
      <c r="W56" s="43" t="s">
        <v>1201</v>
      </c>
      <c r="X56" s="43"/>
      <c r="Y56" s="49" t="s">
        <v>1202</v>
      </c>
      <c r="Z56" s="305" t="s">
        <v>1203</v>
      </c>
      <c r="AA56" s="483" t="s">
        <v>896</v>
      </c>
      <c r="AB56" s="84"/>
      <c r="AC56" s="358"/>
      <c r="AD56" s="357"/>
      <c r="AE56" s="47"/>
      <c r="AF56" s="47"/>
      <c r="AG56" s="47"/>
      <c r="AH56" s="47"/>
      <c r="AI56" s="47"/>
      <c r="AJ56" s="47"/>
      <c r="AK56" s="47"/>
    </row>
    <row r="57" spans="1:37" ht="408" customHeight="1">
      <c r="A57" s="483" t="s">
        <v>773</v>
      </c>
      <c r="B57" s="545" t="s">
        <v>532</v>
      </c>
      <c r="C57" s="323" t="s">
        <v>1204</v>
      </c>
      <c r="D57" s="53" t="s">
        <v>366</v>
      </c>
      <c r="E57" s="51">
        <v>5</v>
      </c>
      <c r="F57" s="51" t="s">
        <v>199</v>
      </c>
      <c r="G57" s="53" t="s">
        <v>1205</v>
      </c>
      <c r="H57" s="53"/>
      <c r="I57" s="543"/>
      <c r="J57" s="544">
        <f t="shared" si="0"/>
        <v>0</v>
      </c>
      <c r="K57" s="544" t="str">
        <f>IF(J57&gt;('Risk Log'!$C$3-1),"Y","N")</f>
        <v>Y</v>
      </c>
      <c r="L57" s="543"/>
      <c r="M57" s="543"/>
      <c r="N57" s="544">
        <f t="shared" si="1"/>
        <v>0</v>
      </c>
      <c r="O57" s="544" t="str">
        <f t="shared" si="2"/>
        <v>Y</v>
      </c>
      <c r="P57" s="543"/>
      <c r="Q57" s="53"/>
      <c r="R57" s="324" t="s">
        <v>1206</v>
      </c>
      <c r="S57" s="87" t="s">
        <v>1207</v>
      </c>
      <c r="T57" s="54"/>
      <c r="U57" s="58"/>
      <c r="V57" s="43" t="s">
        <v>1146</v>
      </c>
      <c r="W57" s="43" t="s">
        <v>1208</v>
      </c>
      <c r="X57" s="43"/>
      <c r="Y57" s="49" t="s">
        <v>1209</v>
      </c>
      <c r="Z57" s="305" t="s">
        <v>1210</v>
      </c>
      <c r="AA57" s="324" t="s">
        <v>908</v>
      </c>
      <c r="AB57" s="84"/>
      <c r="AC57" s="493"/>
      <c r="AD57" s="357"/>
      <c r="AE57" s="47"/>
      <c r="AF57" s="47"/>
      <c r="AG57" s="47"/>
      <c r="AH57" s="47"/>
      <c r="AI57" s="47"/>
      <c r="AJ57" s="47"/>
      <c r="AK57" s="47"/>
    </row>
    <row r="58" spans="1:37" ht="387.95">
      <c r="A58" s="483" t="s">
        <v>1211</v>
      </c>
      <c r="B58" s="545" t="s">
        <v>532</v>
      </c>
      <c r="C58" s="58" t="s">
        <v>1212</v>
      </c>
      <c r="D58" s="53" t="s">
        <v>366</v>
      </c>
      <c r="E58" s="51">
        <v>5</v>
      </c>
      <c r="F58" s="51" t="s">
        <v>199</v>
      </c>
      <c r="G58" s="53" t="s">
        <v>1205</v>
      </c>
      <c r="H58" s="53"/>
      <c r="I58" s="543"/>
      <c r="J58" s="544">
        <f t="shared" si="0"/>
        <v>0</v>
      </c>
      <c r="K58" s="544" t="str">
        <f>IF(J58&gt;('Risk Log'!$C$3-1),"Y","N")</f>
        <v>Y</v>
      </c>
      <c r="L58" s="543"/>
      <c r="M58" s="543"/>
      <c r="N58" s="544">
        <f t="shared" si="1"/>
        <v>0</v>
      </c>
      <c r="O58" s="544" t="str">
        <f t="shared" si="2"/>
        <v>Y</v>
      </c>
      <c r="P58" s="543"/>
      <c r="Q58" s="543"/>
      <c r="R58" s="48" t="s">
        <v>1213</v>
      </c>
      <c r="S58" s="87" t="s">
        <v>1214</v>
      </c>
      <c r="T58" s="54"/>
      <c r="U58" s="490"/>
      <c r="V58" s="43" t="s">
        <v>1146</v>
      </c>
      <c r="W58" s="43" t="s">
        <v>1208</v>
      </c>
      <c r="X58" s="43"/>
      <c r="Y58" s="49" t="s">
        <v>1215</v>
      </c>
      <c r="Z58" s="305" t="s">
        <v>1216</v>
      </c>
      <c r="AA58" s="483" t="s">
        <v>896</v>
      </c>
      <c r="AB58" s="84"/>
      <c r="AC58" s="493"/>
      <c r="AD58" s="357"/>
      <c r="AE58" s="47"/>
      <c r="AF58" s="47"/>
      <c r="AG58" s="47"/>
      <c r="AH58" s="47"/>
      <c r="AI58" s="47"/>
      <c r="AJ58" s="47"/>
      <c r="AK58" s="47"/>
    </row>
    <row r="59" spans="1:37" ht="115.5">
      <c r="A59" s="483" t="s">
        <v>1217</v>
      </c>
      <c r="B59" s="545" t="s">
        <v>532</v>
      </c>
      <c r="C59" s="323" t="s">
        <v>1218</v>
      </c>
      <c r="D59" s="53" t="s">
        <v>311</v>
      </c>
      <c r="E59" s="51">
        <v>3</v>
      </c>
      <c r="F59" s="51" t="s">
        <v>430</v>
      </c>
      <c r="G59" s="53" t="s">
        <v>1219</v>
      </c>
      <c r="H59" s="53"/>
      <c r="I59" s="543"/>
      <c r="J59" s="544">
        <f t="shared" si="0"/>
        <v>0</v>
      </c>
      <c r="K59" s="544" t="str">
        <f>IF(J59&gt;('Risk Log'!$C$3-1),"Y","N")</f>
        <v>Y</v>
      </c>
      <c r="L59" s="543"/>
      <c r="M59" s="543"/>
      <c r="N59" s="544">
        <f t="shared" si="1"/>
        <v>0</v>
      </c>
      <c r="O59" s="544" t="str">
        <f t="shared" si="2"/>
        <v>Y</v>
      </c>
      <c r="P59" s="543"/>
      <c r="Q59" s="543"/>
      <c r="R59" s="87" t="s">
        <v>1220</v>
      </c>
      <c r="S59" s="87" t="s">
        <v>1221</v>
      </c>
      <c r="T59" s="54"/>
      <c r="U59" s="58"/>
      <c r="V59" s="43" t="s">
        <v>1146</v>
      </c>
      <c r="W59" s="43" t="s">
        <v>1222</v>
      </c>
      <c r="X59" s="43"/>
      <c r="Y59" s="49" t="s">
        <v>1223</v>
      </c>
      <c r="Z59" s="305" t="s">
        <v>1224</v>
      </c>
      <c r="AA59" s="483" t="s">
        <v>896</v>
      </c>
      <c r="AB59" s="84"/>
      <c r="AC59" s="358"/>
      <c r="AD59" s="357"/>
      <c r="AE59" s="47"/>
      <c r="AF59" s="47"/>
      <c r="AG59" s="47"/>
      <c r="AH59" s="47"/>
      <c r="AI59" s="47"/>
      <c r="AJ59" s="47"/>
      <c r="AK59" s="47"/>
    </row>
    <row r="60" spans="1:37" s="47" customFormat="1" ht="267.95">
      <c r="A60" s="483" t="s">
        <v>721</v>
      </c>
      <c r="B60" s="545" t="s">
        <v>532</v>
      </c>
      <c r="C60" s="323" t="s">
        <v>1225</v>
      </c>
      <c r="D60" s="53" t="s">
        <v>385</v>
      </c>
      <c r="E60" s="51">
        <v>4</v>
      </c>
      <c r="F60" s="51" t="s">
        <v>430</v>
      </c>
      <c r="G60" s="53" t="s">
        <v>1226</v>
      </c>
      <c r="H60" s="53"/>
      <c r="I60" s="543"/>
      <c r="J60" s="544">
        <f t="shared" si="0"/>
        <v>0</v>
      </c>
      <c r="K60" s="544" t="str">
        <f>IF(J60&gt;('Risk Log'!$C$3-1),"Y","N")</f>
        <v>Y</v>
      </c>
      <c r="L60" s="543"/>
      <c r="M60" s="543"/>
      <c r="N60" s="544">
        <f t="shared" si="1"/>
        <v>0</v>
      </c>
      <c r="O60" s="544" t="str">
        <f t="shared" si="2"/>
        <v>Y</v>
      </c>
      <c r="P60" s="543"/>
      <c r="Q60" s="543"/>
      <c r="R60" s="87" t="s">
        <v>1227</v>
      </c>
      <c r="S60" s="87" t="s">
        <v>1221</v>
      </c>
      <c r="T60" s="54"/>
      <c r="U60" s="58"/>
      <c r="V60" s="43" t="s">
        <v>1146</v>
      </c>
      <c r="W60" s="43" t="s">
        <v>718</v>
      </c>
      <c r="X60" s="43"/>
      <c r="Y60" s="294" t="s">
        <v>1228</v>
      </c>
      <c r="Z60" s="305" t="s">
        <v>1229</v>
      </c>
      <c r="AA60" s="483" t="s">
        <v>908</v>
      </c>
      <c r="AB60" s="84"/>
      <c r="AC60" s="359"/>
      <c r="AD60" s="357"/>
    </row>
    <row r="61" spans="1:37" ht="338.1">
      <c r="A61" s="483" t="s">
        <v>1230</v>
      </c>
      <c r="B61" s="545" t="s">
        <v>1231</v>
      </c>
      <c r="C61" s="323" t="s">
        <v>1232</v>
      </c>
      <c r="D61" s="53" t="s">
        <v>429</v>
      </c>
      <c r="E61" s="51">
        <v>4</v>
      </c>
      <c r="F61" s="51" t="s">
        <v>430</v>
      </c>
      <c r="G61" s="53" t="s">
        <v>1233</v>
      </c>
      <c r="H61" s="53"/>
      <c r="I61" s="543"/>
      <c r="J61" s="544">
        <f t="shared" si="0"/>
        <v>0</v>
      </c>
      <c r="K61" s="544" t="str">
        <f>IF(J61&gt;('Risk Log'!$C$3-1),"Y","N")</f>
        <v>Y</v>
      </c>
      <c r="L61" s="543"/>
      <c r="M61" s="543"/>
      <c r="N61" s="544">
        <f t="shared" si="1"/>
        <v>0</v>
      </c>
      <c r="O61" s="544" t="str">
        <f t="shared" si="2"/>
        <v>Y</v>
      </c>
      <c r="P61" s="543"/>
      <c r="Q61" s="543"/>
      <c r="R61" s="87" t="s">
        <v>1234</v>
      </c>
      <c r="S61" s="87" t="s">
        <v>1235</v>
      </c>
      <c r="T61" s="54"/>
      <c r="U61" s="58"/>
      <c r="V61" s="43" t="s">
        <v>1236</v>
      </c>
      <c r="W61" s="43" t="s">
        <v>1237</v>
      </c>
      <c r="X61" s="43"/>
      <c r="Y61" s="49" t="s">
        <v>1238</v>
      </c>
      <c r="Z61" s="305" t="s">
        <v>1239</v>
      </c>
      <c r="AA61" s="483" t="s">
        <v>896</v>
      </c>
      <c r="AB61" s="82"/>
      <c r="AC61" s="358"/>
      <c r="AD61" s="357"/>
      <c r="AE61" s="47"/>
      <c r="AF61" s="47"/>
      <c r="AG61" s="47"/>
      <c r="AH61" s="47"/>
      <c r="AI61" s="47"/>
      <c r="AJ61" s="47"/>
      <c r="AK61" s="47"/>
    </row>
    <row r="62" spans="1:37" ht="126">
      <c r="A62" s="483" t="s">
        <v>1240</v>
      </c>
      <c r="B62" s="545" t="s">
        <v>1231</v>
      </c>
      <c r="C62" s="323" t="s">
        <v>1241</v>
      </c>
      <c r="D62" s="53" t="s">
        <v>429</v>
      </c>
      <c r="E62" s="51">
        <v>5</v>
      </c>
      <c r="F62" s="51" t="s">
        <v>430</v>
      </c>
      <c r="G62" s="53" t="s">
        <v>1242</v>
      </c>
      <c r="H62" s="53"/>
      <c r="I62" s="543"/>
      <c r="J62" s="544">
        <f t="shared" si="0"/>
        <v>0</v>
      </c>
      <c r="K62" s="544" t="str">
        <f>IF(J62&gt;('Risk Log'!$C$3-1),"Y","N")</f>
        <v>Y</v>
      </c>
      <c r="L62" s="54"/>
      <c r="M62" s="543"/>
      <c r="N62" s="544">
        <f t="shared" si="1"/>
        <v>0</v>
      </c>
      <c r="O62" s="544" t="str">
        <f t="shared" si="2"/>
        <v>Y</v>
      </c>
      <c r="P62" s="543"/>
      <c r="Q62" s="543"/>
      <c r="R62" s="53" t="s">
        <v>1243</v>
      </c>
      <c r="S62" s="53" t="s">
        <v>1244</v>
      </c>
      <c r="T62" s="54"/>
      <c r="U62" s="58"/>
      <c r="V62" s="43" t="s">
        <v>1236</v>
      </c>
      <c r="W62" s="43" t="s">
        <v>1245</v>
      </c>
      <c r="X62" s="43"/>
      <c r="Y62" s="49" t="s">
        <v>1246</v>
      </c>
      <c r="Z62" s="305" t="s">
        <v>1247</v>
      </c>
      <c r="AA62" s="483" t="s">
        <v>896</v>
      </c>
      <c r="AB62" s="82"/>
      <c r="AC62" s="358"/>
      <c r="AD62" s="357"/>
      <c r="AE62" s="47"/>
      <c r="AF62" s="47"/>
      <c r="AG62" s="47"/>
      <c r="AH62" s="47"/>
      <c r="AI62" s="47"/>
      <c r="AJ62" s="47"/>
      <c r="AK62" s="47"/>
    </row>
    <row r="63" spans="1:37" ht="75">
      <c r="A63" s="483" t="s">
        <v>1248</v>
      </c>
      <c r="B63" s="545" t="s">
        <v>1231</v>
      </c>
      <c r="C63" s="57" t="s">
        <v>1249</v>
      </c>
      <c r="D63" s="53" t="s">
        <v>429</v>
      </c>
      <c r="E63" s="51">
        <v>5</v>
      </c>
      <c r="F63" s="51" t="s">
        <v>430</v>
      </c>
      <c r="G63" s="53" t="s">
        <v>1242</v>
      </c>
      <c r="H63" s="53"/>
      <c r="I63" s="543"/>
      <c r="J63" s="544">
        <f t="shared" si="0"/>
        <v>0</v>
      </c>
      <c r="K63" s="544" t="str">
        <f>IF(J63&gt;('Risk Log'!$C$3-1),"Y","N")</f>
        <v>Y</v>
      </c>
      <c r="L63" s="54"/>
      <c r="M63" s="543"/>
      <c r="N63" s="544">
        <f t="shared" si="1"/>
        <v>0</v>
      </c>
      <c r="O63" s="544" t="str">
        <f t="shared" si="2"/>
        <v>Y</v>
      </c>
      <c r="P63" s="543"/>
      <c r="Q63" s="543"/>
      <c r="R63" s="53" t="s">
        <v>1250</v>
      </c>
      <c r="S63" s="53" t="s">
        <v>1251</v>
      </c>
      <c r="T63" s="54"/>
      <c r="U63" s="58"/>
      <c r="V63" s="43" t="s">
        <v>1236</v>
      </c>
      <c r="W63" s="43" t="s">
        <v>1245</v>
      </c>
      <c r="X63" s="43"/>
      <c r="Y63" s="49" t="s">
        <v>1252</v>
      </c>
      <c r="Z63" s="305" t="s">
        <v>1253</v>
      </c>
      <c r="AA63" s="483" t="s">
        <v>896</v>
      </c>
      <c r="AB63" s="82"/>
      <c r="AC63" s="358"/>
      <c r="AD63" s="357"/>
      <c r="AE63" s="47"/>
      <c r="AF63" s="47"/>
      <c r="AG63" s="47"/>
      <c r="AH63" s="47"/>
      <c r="AI63" s="47"/>
      <c r="AJ63" s="47"/>
      <c r="AK63" s="47"/>
    </row>
    <row r="64" spans="1:37" ht="63.95">
      <c r="A64" s="483" t="s">
        <v>1254</v>
      </c>
      <c r="B64" s="545" t="s">
        <v>1231</v>
      </c>
      <c r="C64" s="323" t="s">
        <v>1255</v>
      </c>
      <c r="D64" s="53" t="s">
        <v>429</v>
      </c>
      <c r="E64" s="51">
        <v>5</v>
      </c>
      <c r="F64" s="51" t="s">
        <v>430</v>
      </c>
      <c r="G64" s="53" t="s">
        <v>1242</v>
      </c>
      <c r="H64" s="53"/>
      <c r="I64" s="543"/>
      <c r="J64" s="544">
        <f t="shared" si="0"/>
        <v>0</v>
      </c>
      <c r="K64" s="544" t="str">
        <f>IF(J64&gt;('Risk Log'!$C$3-1),"Y","N")</f>
        <v>Y</v>
      </c>
      <c r="L64" s="543"/>
      <c r="M64" s="543"/>
      <c r="N64" s="544">
        <f t="shared" si="1"/>
        <v>0</v>
      </c>
      <c r="O64" s="544" t="str">
        <f t="shared" si="2"/>
        <v>Y</v>
      </c>
      <c r="P64" s="543"/>
      <c r="Q64" s="543"/>
      <c r="R64" s="53" t="s">
        <v>1256</v>
      </c>
      <c r="S64" s="87" t="s">
        <v>1257</v>
      </c>
      <c r="T64" s="54"/>
      <c r="U64" s="58"/>
      <c r="V64" s="43" t="s">
        <v>1236</v>
      </c>
      <c r="W64" s="43" t="s">
        <v>1245</v>
      </c>
      <c r="X64" s="43"/>
      <c r="Y64" s="49" t="s">
        <v>1258</v>
      </c>
      <c r="Z64" s="305" t="s">
        <v>1259</v>
      </c>
      <c r="AA64" s="483" t="s">
        <v>896</v>
      </c>
      <c r="AB64" s="82"/>
      <c r="AC64" s="358"/>
      <c r="AD64" s="357"/>
      <c r="AE64" s="47"/>
      <c r="AF64" s="47"/>
      <c r="AG64" s="47"/>
      <c r="AH64" s="47"/>
      <c r="AI64" s="47"/>
      <c r="AJ64" s="47"/>
      <c r="AK64" s="47"/>
    </row>
    <row r="65" spans="1:37" ht="64.5">
      <c r="A65" s="483" t="s">
        <v>1260</v>
      </c>
      <c r="B65" s="545" t="s">
        <v>1231</v>
      </c>
      <c r="C65" s="323" t="s">
        <v>1261</v>
      </c>
      <c r="D65" s="53" t="s">
        <v>429</v>
      </c>
      <c r="E65" s="51">
        <v>5</v>
      </c>
      <c r="F65" s="51" t="s">
        <v>430</v>
      </c>
      <c r="G65" s="53" t="s">
        <v>1242</v>
      </c>
      <c r="H65" s="53"/>
      <c r="I65" s="543"/>
      <c r="J65" s="544">
        <f t="shared" si="0"/>
        <v>0</v>
      </c>
      <c r="K65" s="544" t="str">
        <f>IF(J65&gt;('Risk Log'!$C$3-1),"Y","N")</f>
        <v>Y</v>
      </c>
      <c r="L65" s="543"/>
      <c r="M65" s="543"/>
      <c r="N65" s="544">
        <f t="shared" si="1"/>
        <v>0</v>
      </c>
      <c r="O65" s="544" t="str">
        <f t="shared" si="2"/>
        <v>Y</v>
      </c>
      <c r="P65" s="543"/>
      <c r="Q65" s="543"/>
      <c r="R65" s="53" t="s">
        <v>1262</v>
      </c>
      <c r="S65" s="87" t="s">
        <v>1263</v>
      </c>
      <c r="T65" s="54"/>
      <c r="U65" s="58"/>
      <c r="V65" s="43" t="s">
        <v>1236</v>
      </c>
      <c r="W65" s="43" t="s">
        <v>1245</v>
      </c>
      <c r="X65" s="43"/>
      <c r="Y65" s="49" t="s">
        <v>1258</v>
      </c>
      <c r="Z65" s="305" t="s">
        <v>1264</v>
      </c>
      <c r="AA65" s="483" t="s">
        <v>896</v>
      </c>
      <c r="AB65" s="82"/>
      <c r="AC65" s="358"/>
      <c r="AD65" s="357"/>
      <c r="AE65" s="47"/>
      <c r="AF65" s="47"/>
      <c r="AG65" s="47"/>
      <c r="AH65" s="47"/>
      <c r="AI65" s="47"/>
      <c r="AJ65" s="47"/>
      <c r="AK65" s="47"/>
    </row>
    <row r="66" spans="1:37" ht="75">
      <c r="A66" s="483" t="s">
        <v>1265</v>
      </c>
      <c r="B66" s="545" t="s">
        <v>1231</v>
      </c>
      <c r="C66" s="57" t="s">
        <v>1266</v>
      </c>
      <c r="D66" s="53" t="s">
        <v>429</v>
      </c>
      <c r="E66" s="51">
        <v>5</v>
      </c>
      <c r="F66" s="51" t="s">
        <v>430</v>
      </c>
      <c r="G66" s="53" t="s">
        <v>1242</v>
      </c>
      <c r="H66" s="53"/>
      <c r="I66" s="543"/>
      <c r="J66" s="544">
        <f t="shared" si="0"/>
        <v>0</v>
      </c>
      <c r="K66" s="544" t="str">
        <f>IF(J66&gt;('Risk Log'!$C$3-1),"Y","N")</f>
        <v>Y</v>
      </c>
      <c r="L66" s="543"/>
      <c r="M66" s="543"/>
      <c r="N66" s="544">
        <f t="shared" si="1"/>
        <v>0</v>
      </c>
      <c r="O66" s="544" t="str">
        <f t="shared" si="2"/>
        <v>Y</v>
      </c>
      <c r="P66" s="543"/>
      <c r="Q66" s="543"/>
      <c r="R66" s="53" t="s">
        <v>1267</v>
      </c>
      <c r="S66" s="87" t="s">
        <v>1268</v>
      </c>
      <c r="T66" s="54"/>
      <c r="U66" s="58"/>
      <c r="V66" s="43" t="s">
        <v>1236</v>
      </c>
      <c r="W66" s="43" t="s">
        <v>1245</v>
      </c>
      <c r="X66" s="43"/>
      <c r="Y66" s="49" t="s">
        <v>1269</v>
      </c>
      <c r="Z66" s="305" t="s">
        <v>1270</v>
      </c>
      <c r="AA66" s="483" t="s">
        <v>896</v>
      </c>
      <c r="AB66" s="82"/>
      <c r="AC66" s="358"/>
      <c r="AD66" s="357"/>
      <c r="AE66" s="47"/>
      <c r="AF66" s="47"/>
      <c r="AG66" s="47"/>
      <c r="AH66" s="47"/>
      <c r="AI66" s="47"/>
      <c r="AJ66" s="47"/>
      <c r="AK66" s="47"/>
    </row>
    <row r="67" spans="1:37" ht="64.5">
      <c r="A67" s="483" t="s">
        <v>1271</v>
      </c>
      <c r="B67" s="545" t="s">
        <v>1231</v>
      </c>
      <c r="C67" s="323" t="s">
        <v>1272</v>
      </c>
      <c r="D67" s="53" t="s">
        <v>385</v>
      </c>
      <c r="E67" s="51">
        <v>4</v>
      </c>
      <c r="F67" s="51" t="s">
        <v>430</v>
      </c>
      <c r="G67" s="53" t="s">
        <v>1242</v>
      </c>
      <c r="H67" s="53"/>
      <c r="I67" s="543"/>
      <c r="J67" s="544">
        <f t="shared" si="0"/>
        <v>0</v>
      </c>
      <c r="K67" s="544" t="str">
        <f>IF(J67&gt;('Risk Log'!$C$3-1),"Y","N")</f>
        <v>Y</v>
      </c>
      <c r="L67" s="54"/>
      <c r="M67" s="543"/>
      <c r="N67" s="544">
        <f t="shared" si="1"/>
        <v>0</v>
      </c>
      <c r="O67" s="544" t="str">
        <f t="shared" si="2"/>
        <v>Y</v>
      </c>
      <c r="P67" s="543"/>
      <c r="Q67" s="543"/>
      <c r="R67" s="87" t="s">
        <v>1273</v>
      </c>
      <c r="S67" s="87" t="s">
        <v>1274</v>
      </c>
      <c r="T67" s="54"/>
      <c r="U67" s="58"/>
      <c r="V67" s="43" t="s">
        <v>1236</v>
      </c>
      <c r="W67" s="43" t="s">
        <v>1245</v>
      </c>
      <c r="X67" s="43"/>
      <c r="Y67" s="49" t="s">
        <v>1275</v>
      </c>
      <c r="Z67" s="305" t="s">
        <v>1276</v>
      </c>
      <c r="AA67" s="483" t="s">
        <v>896</v>
      </c>
      <c r="AB67" s="82"/>
      <c r="AC67" s="358"/>
      <c r="AD67" s="357"/>
      <c r="AE67" s="47"/>
      <c r="AF67" s="47"/>
      <c r="AG67" s="47"/>
      <c r="AH67" s="47"/>
      <c r="AI67" s="47"/>
      <c r="AJ67" s="47"/>
      <c r="AK67" s="47"/>
    </row>
    <row r="68" spans="1:37" ht="75">
      <c r="A68" s="483" t="s">
        <v>1277</v>
      </c>
      <c r="B68" s="545" t="s">
        <v>1231</v>
      </c>
      <c r="C68" s="323" t="s">
        <v>1278</v>
      </c>
      <c r="D68" s="53" t="s">
        <v>429</v>
      </c>
      <c r="E68" s="51">
        <v>5</v>
      </c>
      <c r="F68" s="51" t="s">
        <v>430</v>
      </c>
      <c r="G68" s="53" t="s">
        <v>1279</v>
      </c>
      <c r="H68" s="53"/>
      <c r="I68" s="543"/>
      <c r="J68" s="544">
        <f t="shared" si="0"/>
        <v>0</v>
      </c>
      <c r="K68" s="544" t="str">
        <f>IF(J68&gt;('Risk Log'!$C$3-1),"Y","N")</f>
        <v>Y</v>
      </c>
      <c r="L68" s="543"/>
      <c r="M68" s="543"/>
      <c r="N68" s="544">
        <f t="shared" si="1"/>
        <v>0</v>
      </c>
      <c r="O68" s="544" t="str">
        <f t="shared" si="2"/>
        <v>Y</v>
      </c>
      <c r="P68" s="543"/>
      <c r="Q68" s="543"/>
      <c r="R68" s="87" t="s">
        <v>1280</v>
      </c>
      <c r="S68" s="87" t="s">
        <v>1281</v>
      </c>
      <c r="T68" s="54"/>
      <c r="U68" s="58"/>
      <c r="V68" s="43" t="s">
        <v>1236</v>
      </c>
      <c r="W68" s="43" t="s">
        <v>1282</v>
      </c>
      <c r="X68" s="43"/>
      <c r="Y68" s="49" t="s">
        <v>1283</v>
      </c>
      <c r="Z68" s="305" t="s">
        <v>1284</v>
      </c>
      <c r="AA68" s="483" t="s">
        <v>896</v>
      </c>
      <c r="AB68" s="82"/>
      <c r="AC68" s="358"/>
      <c r="AD68" s="357"/>
      <c r="AE68" s="47"/>
      <c r="AF68" s="47"/>
      <c r="AG68" s="47"/>
      <c r="AH68" s="47"/>
      <c r="AI68" s="47"/>
      <c r="AJ68" s="47"/>
      <c r="AK68" s="47"/>
    </row>
    <row r="69" spans="1:37" ht="126.95">
      <c r="A69" s="483" t="s">
        <v>1285</v>
      </c>
      <c r="B69" s="545" t="s">
        <v>1231</v>
      </c>
      <c r="C69" s="323" t="s">
        <v>1286</v>
      </c>
      <c r="D69" s="53" t="s">
        <v>429</v>
      </c>
      <c r="E69" s="51">
        <v>5</v>
      </c>
      <c r="F69" s="51" t="s">
        <v>430</v>
      </c>
      <c r="G69" s="53" t="s">
        <v>1279</v>
      </c>
      <c r="H69" s="53"/>
      <c r="I69" s="543"/>
      <c r="J69" s="544">
        <f t="shared" si="0"/>
        <v>0</v>
      </c>
      <c r="K69" s="544" t="str">
        <f>IF(J69&gt;('Risk Log'!$C$3-1),"Y","N")</f>
        <v>Y</v>
      </c>
      <c r="L69" s="543"/>
      <c r="M69" s="543"/>
      <c r="N69" s="544">
        <f t="shared" si="1"/>
        <v>0</v>
      </c>
      <c r="O69" s="544" t="str">
        <f t="shared" si="2"/>
        <v>Y</v>
      </c>
      <c r="P69" s="543"/>
      <c r="Q69" s="543"/>
      <c r="R69" s="87" t="s">
        <v>1287</v>
      </c>
      <c r="S69" s="87" t="s">
        <v>1288</v>
      </c>
      <c r="T69" s="54"/>
      <c r="U69" s="58"/>
      <c r="V69" s="43" t="s">
        <v>1236</v>
      </c>
      <c r="W69" s="43" t="s">
        <v>1282</v>
      </c>
      <c r="X69" s="43"/>
      <c r="Y69" s="49" t="s">
        <v>1283</v>
      </c>
      <c r="Z69" s="305" t="s">
        <v>1289</v>
      </c>
      <c r="AA69" s="483" t="s">
        <v>896</v>
      </c>
      <c r="AB69" s="83"/>
      <c r="AC69" s="358"/>
      <c r="AD69" s="357"/>
      <c r="AE69" s="47"/>
      <c r="AF69" s="47"/>
      <c r="AG69" s="47"/>
      <c r="AH69" s="47"/>
      <c r="AI69" s="47"/>
      <c r="AJ69" s="47"/>
      <c r="AK69" s="47"/>
    </row>
    <row r="70" spans="1:37" ht="75">
      <c r="A70" s="483" t="s">
        <v>1290</v>
      </c>
      <c r="B70" s="545" t="s">
        <v>1231</v>
      </c>
      <c r="C70" s="323" t="s">
        <v>1291</v>
      </c>
      <c r="D70" s="53" t="s">
        <v>429</v>
      </c>
      <c r="E70" s="51">
        <v>5</v>
      </c>
      <c r="F70" s="51" t="s">
        <v>430</v>
      </c>
      <c r="G70" s="53" t="s">
        <v>1279</v>
      </c>
      <c r="H70" s="53"/>
      <c r="I70" s="543"/>
      <c r="J70" s="544">
        <f t="shared" si="0"/>
        <v>0</v>
      </c>
      <c r="K70" s="544" t="str">
        <f>IF(J70&gt;('Risk Log'!$C$3-1),"Y","N")</f>
        <v>Y</v>
      </c>
      <c r="L70" s="543"/>
      <c r="M70" s="543"/>
      <c r="N70" s="544">
        <f t="shared" si="1"/>
        <v>0</v>
      </c>
      <c r="O70" s="544" t="str">
        <f t="shared" si="2"/>
        <v>Y</v>
      </c>
      <c r="P70" s="543"/>
      <c r="Q70" s="543"/>
      <c r="R70" s="87" t="s">
        <v>1292</v>
      </c>
      <c r="S70" s="87" t="s">
        <v>1293</v>
      </c>
      <c r="T70" s="54"/>
      <c r="U70" s="58"/>
      <c r="V70" s="43" t="s">
        <v>1236</v>
      </c>
      <c r="W70" s="43" t="s">
        <v>1282</v>
      </c>
      <c r="X70" s="43"/>
      <c r="Y70" s="49" t="s">
        <v>1294</v>
      </c>
      <c r="Z70" s="305" t="s">
        <v>1295</v>
      </c>
      <c r="AA70" s="483" t="s">
        <v>896</v>
      </c>
      <c r="AB70" s="82"/>
      <c r="AC70" s="358"/>
      <c r="AD70" s="357"/>
      <c r="AE70" s="47"/>
      <c r="AF70" s="47"/>
      <c r="AG70" s="47"/>
      <c r="AH70" s="47"/>
      <c r="AI70" s="47"/>
      <c r="AJ70" s="47"/>
      <c r="AK70" s="47"/>
    </row>
    <row r="71" spans="1:37" ht="101.1">
      <c r="A71" s="483" t="s">
        <v>1296</v>
      </c>
      <c r="B71" s="545" t="s">
        <v>1231</v>
      </c>
      <c r="C71" s="323" t="s">
        <v>1297</v>
      </c>
      <c r="D71" s="53" t="s">
        <v>429</v>
      </c>
      <c r="E71" s="51">
        <v>5</v>
      </c>
      <c r="F71" s="51" t="s">
        <v>430</v>
      </c>
      <c r="G71" s="53" t="s">
        <v>1279</v>
      </c>
      <c r="H71" s="53"/>
      <c r="I71" s="543"/>
      <c r="J71" s="544">
        <f t="shared" si="0"/>
        <v>0</v>
      </c>
      <c r="K71" s="544" t="str">
        <f>IF(J71&gt;('Risk Log'!$C$3-1),"Y","N")</f>
        <v>Y</v>
      </c>
      <c r="L71" s="543"/>
      <c r="M71" s="543"/>
      <c r="N71" s="544">
        <f t="shared" si="1"/>
        <v>0</v>
      </c>
      <c r="O71" s="544" t="str">
        <f t="shared" si="2"/>
        <v>Y</v>
      </c>
      <c r="P71" s="543"/>
      <c r="Q71" s="543"/>
      <c r="R71" s="53" t="s">
        <v>1298</v>
      </c>
      <c r="S71" s="87" t="s">
        <v>1299</v>
      </c>
      <c r="T71" s="54"/>
      <c r="U71" s="58"/>
      <c r="V71" s="43" t="s">
        <v>1236</v>
      </c>
      <c r="W71" s="43" t="s">
        <v>1282</v>
      </c>
      <c r="X71" s="43"/>
      <c r="Y71" s="49" t="s">
        <v>1300</v>
      </c>
      <c r="Z71" s="305" t="s">
        <v>1301</v>
      </c>
      <c r="AA71" s="483" t="s">
        <v>896</v>
      </c>
      <c r="AB71" s="82"/>
      <c r="AC71" s="358"/>
      <c r="AD71" s="357"/>
      <c r="AE71" s="47"/>
      <c r="AF71" s="47"/>
      <c r="AG71" s="47"/>
      <c r="AH71" s="47"/>
      <c r="AI71" s="47"/>
      <c r="AJ71" s="47"/>
      <c r="AK71" s="47"/>
    </row>
    <row r="72" spans="1:37" ht="101.1">
      <c r="A72" s="483" t="s">
        <v>1302</v>
      </c>
      <c r="B72" s="545" t="s">
        <v>1231</v>
      </c>
      <c r="C72" s="323" t="s">
        <v>1303</v>
      </c>
      <c r="D72" s="53" t="s">
        <v>429</v>
      </c>
      <c r="E72" s="51">
        <v>5</v>
      </c>
      <c r="F72" s="51" t="s">
        <v>430</v>
      </c>
      <c r="G72" s="53" t="s">
        <v>1304</v>
      </c>
      <c r="H72" s="53"/>
      <c r="I72" s="543"/>
      <c r="J72" s="544">
        <f t="shared" si="0"/>
        <v>0</v>
      </c>
      <c r="K72" s="544" t="str">
        <f>IF(J72&gt;('Risk Log'!$C$3-1),"Y","N")</f>
        <v>Y</v>
      </c>
      <c r="L72" s="543"/>
      <c r="M72" s="543"/>
      <c r="N72" s="544">
        <f t="shared" si="1"/>
        <v>0</v>
      </c>
      <c r="O72" s="544" t="str">
        <f t="shared" si="2"/>
        <v>Y</v>
      </c>
      <c r="P72" s="543"/>
      <c r="Q72" s="543"/>
      <c r="R72" s="87" t="s">
        <v>1305</v>
      </c>
      <c r="S72" s="87" t="s">
        <v>1306</v>
      </c>
      <c r="T72" s="54"/>
      <c r="U72" s="58"/>
      <c r="V72" s="43" t="s">
        <v>1236</v>
      </c>
      <c r="W72" s="43" t="s">
        <v>1307</v>
      </c>
      <c r="X72" s="43"/>
      <c r="Y72" s="49" t="s">
        <v>1308</v>
      </c>
      <c r="Z72" s="305" t="s">
        <v>1309</v>
      </c>
      <c r="AA72" s="483" t="s">
        <v>896</v>
      </c>
      <c r="AB72" s="82"/>
      <c r="AC72" s="358"/>
      <c r="AD72" s="357"/>
      <c r="AE72" s="47"/>
      <c r="AF72" s="47"/>
      <c r="AG72" s="47"/>
      <c r="AH72" s="47"/>
      <c r="AI72" s="47"/>
      <c r="AJ72" s="47"/>
      <c r="AK72" s="47"/>
    </row>
    <row r="73" spans="1:37" ht="113.45">
      <c r="A73" s="483" t="s">
        <v>1310</v>
      </c>
      <c r="B73" s="545" t="s">
        <v>1231</v>
      </c>
      <c r="C73" s="323" t="s">
        <v>1311</v>
      </c>
      <c r="D73" s="53" t="s">
        <v>429</v>
      </c>
      <c r="E73" s="51">
        <v>5</v>
      </c>
      <c r="F73" s="51" t="s">
        <v>430</v>
      </c>
      <c r="G73" s="53" t="s">
        <v>1304</v>
      </c>
      <c r="H73" s="53"/>
      <c r="I73" s="543"/>
      <c r="J73" s="544">
        <f t="shared" si="0"/>
        <v>0</v>
      </c>
      <c r="K73" s="544" t="str">
        <f>IF(J73&gt;('Risk Log'!$C$3-1),"Y","N")</f>
        <v>Y</v>
      </c>
      <c r="L73" s="543"/>
      <c r="M73" s="543"/>
      <c r="N73" s="544">
        <f t="shared" si="1"/>
        <v>0</v>
      </c>
      <c r="O73" s="544" t="str">
        <f t="shared" si="2"/>
        <v>Y</v>
      </c>
      <c r="P73" s="543"/>
      <c r="Q73" s="543"/>
      <c r="R73" s="87" t="s">
        <v>1312</v>
      </c>
      <c r="S73" s="87" t="s">
        <v>1313</v>
      </c>
      <c r="T73" s="54"/>
      <c r="U73" s="58"/>
      <c r="V73" s="43" t="s">
        <v>1236</v>
      </c>
      <c r="W73" s="43" t="s">
        <v>1307</v>
      </c>
      <c r="X73" s="43"/>
      <c r="Y73" s="49" t="s">
        <v>1314</v>
      </c>
      <c r="Z73" s="305" t="s">
        <v>1315</v>
      </c>
      <c r="AA73" s="483" t="s">
        <v>896</v>
      </c>
      <c r="AB73" s="82"/>
      <c r="AC73" s="358"/>
      <c r="AD73" s="357"/>
      <c r="AE73" s="47"/>
      <c r="AF73" s="47"/>
      <c r="AG73" s="47"/>
      <c r="AH73" s="47"/>
      <c r="AI73" s="47"/>
      <c r="AJ73" s="47"/>
      <c r="AK73" s="47"/>
    </row>
    <row r="74" spans="1:37" ht="150.94999999999999">
      <c r="A74" s="483" t="s">
        <v>1316</v>
      </c>
      <c r="B74" s="542" t="s">
        <v>1231</v>
      </c>
      <c r="C74" s="323" t="s">
        <v>1317</v>
      </c>
      <c r="D74" s="53" t="s">
        <v>429</v>
      </c>
      <c r="E74" s="51">
        <v>5</v>
      </c>
      <c r="F74" s="51" t="s">
        <v>430</v>
      </c>
      <c r="G74" s="53" t="s">
        <v>1304</v>
      </c>
      <c r="H74" s="53"/>
      <c r="I74" s="543"/>
      <c r="J74" s="544">
        <f t="shared" ref="J74:J138" si="3">IF(H74="N/A","N/A",E74*H74)</f>
        <v>0</v>
      </c>
      <c r="K74" s="544" t="str">
        <f>IF(J74&gt;('Risk Log'!$C$3-1),"Y","N")</f>
        <v>Y</v>
      </c>
      <c r="L74" s="543"/>
      <c r="M74" s="543"/>
      <c r="N74" s="544">
        <f t="shared" ref="N74:N138" si="4">IF(COUNTIF(M74,"N/A"),"N/A",IF(COUNTIF(H74, "N/A"),"N/A",E74*M74))</f>
        <v>0</v>
      </c>
      <c r="O74" s="544" t="str">
        <f>IF(K76="N","N",(IF(F76="Y", "Y",(IF(J76&gt;($C$2-1),"Y","N")))))</f>
        <v>Y</v>
      </c>
      <c r="P74" s="543"/>
      <c r="Q74" s="543"/>
      <c r="R74" s="87" t="s">
        <v>1318</v>
      </c>
      <c r="S74" s="87" t="s">
        <v>1319</v>
      </c>
      <c r="T74" s="54"/>
      <c r="U74" s="58"/>
      <c r="V74" s="43" t="s">
        <v>1236</v>
      </c>
      <c r="W74" s="43" t="s">
        <v>1307</v>
      </c>
      <c r="X74" s="43"/>
      <c r="Y74" s="49" t="s">
        <v>1320</v>
      </c>
      <c r="Z74" s="305" t="s">
        <v>1321</v>
      </c>
      <c r="AA74" s="483" t="s">
        <v>896</v>
      </c>
      <c r="AB74" s="82"/>
      <c r="AC74" s="358"/>
      <c r="AD74" s="357"/>
      <c r="AE74" s="47"/>
      <c r="AF74" s="47"/>
      <c r="AG74" s="47"/>
      <c r="AH74" s="47"/>
      <c r="AI74" s="47"/>
      <c r="AJ74" s="47"/>
      <c r="AK74" s="47"/>
    </row>
    <row r="75" spans="1:37" ht="131.25" customHeight="1">
      <c r="A75" s="547" t="s">
        <v>1322</v>
      </c>
      <c r="B75" s="542" t="s">
        <v>1231</v>
      </c>
      <c r="C75" s="548" t="s">
        <v>1323</v>
      </c>
      <c r="D75" s="53" t="s">
        <v>429</v>
      </c>
      <c r="E75" s="51">
        <v>5</v>
      </c>
      <c r="F75" s="51" t="s">
        <v>430</v>
      </c>
      <c r="G75" s="548" t="s">
        <v>1324</v>
      </c>
      <c r="H75" s="53"/>
      <c r="I75" s="543"/>
      <c r="J75" s="544">
        <f t="shared" ref="J75" si="5">IF(H75="N/A","N/A",E75*H75)</f>
        <v>0</v>
      </c>
      <c r="K75" s="544" t="str">
        <f>IF(J75&gt;('Risk Log'!$C$3-1),"Y","N")</f>
        <v>Y</v>
      </c>
      <c r="L75" s="543"/>
      <c r="M75" s="543"/>
      <c r="N75" s="544">
        <f t="shared" ref="N75" si="6">IF(COUNTIF(M75,"N/A"),"N/A",IF(COUNTIF(H75, "N/A"),"N/A",E75*M75))</f>
        <v>0</v>
      </c>
      <c r="O75" s="544" t="str">
        <f>IF(K77="N","N",(IF(F77="Y", "Y",(IF(J77&gt;($C$2-1),"Y","N")))))</f>
        <v>Y</v>
      </c>
      <c r="P75" s="543"/>
      <c r="Q75" s="543"/>
      <c r="R75" s="87" t="s">
        <v>1325</v>
      </c>
      <c r="S75" s="549" t="s">
        <v>1326</v>
      </c>
      <c r="T75" s="54"/>
      <c r="U75" s="58"/>
      <c r="V75" s="43" t="s">
        <v>1236</v>
      </c>
      <c r="W75" s="43" t="s">
        <v>1307</v>
      </c>
      <c r="X75" s="43"/>
      <c r="Y75" s="49" t="s">
        <v>1320</v>
      </c>
      <c r="Z75" s="305" t="s">
        <v>1321</v>
      </c>
      <c r="AA75" s="483" t="s">
        <v>896</v>
      </c>
      <c r="AB75" s="82"/>
      <c r="AC75" s="358"/>
      <c r="AD75" s="357"/>
      <c r="AE75" s="47"/>
      <c r="AF75" s="47"/>
      <c r="AG75" s="47"/>
      <c r="AH75" s="47"/>
      <c r="AI75" s="47"/>
      <c r="AJ75" s="47"/>
      <c r="AK75" s="47"/>
    </row>
    <row r="76" spans="1:37" ht="63.95">
      <c r="A76" s="483" t="s">
        <v>1327</v>
      </c>
      <c r="B76" s="545" t="s">
        <v>1231</v>
      </c>
      <c r="C76" s="323" t="s">
        <v>1328</v>
      </c>
      <c r="D76" s="53" t="s">
        <v>429</v>
      </c>
      <c r="E76" s="51">
        <v>5</v>
      </c>
      <c r="F76" s="51" t="s">
        <v>430</v>
      </c>
      <c r="G76" s="53" t="s">
        <v>1304</v>
      </c>
      <c r="H76" s="53"/>
      <c r="I76" s="543"/>
      <c r="J76" s="544">
        <f t="shared" si="3"/>
        <v>0</v>
      </c>
      <c r="K76" s="544" t="str">
        <f>IF(J76&gt;('Risk Log'!$C$3-1),"Y","N")</f>
        <v>Y</v>
      </c>
      <c r="L76" s="543"/>
      <c r="M76" s="543"/>
      <c r="N76" s="544">
        <f t="shared" si="4"/>
        <v>0</v>
      </c>
      <c r="O76" s="544" t="str">
        <f t="shared" ref="O76:O138" si="7">IF(K77="N","N",(IF(F77="Y", "Y",(IF(J77&gt;($C$2-1),"Y","N")))))</f>
        <v>Y</v>
      </c>
      <c r="P76" s="543"/>
      <c r="Q76" s="543"/>
      <c r="R76" s="53" t="s">
        <v>1329</v>
      </c>
      <c r="S76" s="87" t="s">
        <v>1330</v>
      </c>
      <c r="T76" s="54"/>
      <c r="U76" s="58"/>
      <c r="V76" s="43" t="s">
        <v>1236</v>
      </c>
      <c r="W76" s="43" t="s">
        <v>1307</v>
      </c>
      <c r="X76" s="43"/>
      <c r="Y76" s="49" t="s">
        <v>1320</v>
      </c>
      <c r="Z76" s="305" t="s">
        <v>1331</v>
      </c>
      <c r="AA76" s="483" t="s">
        <v>896</v>
      </c>
      <c r="AB76" s="82"/>
      <c r="AC76" s="358"/>
      <c r="AD76" s="357"/>
      <c r="AE76" s="47"/>
      <c r="AF76" s="47"/>
      <c r="AG76" s="47"/>
      <c r="AH76" s="47"/>
      <c r="AI76" s="47"/>
      <c r="AJ76" s="47"/>
      <c r="AK76" s="47"/>
    </row>
    <row r="77" spans="1:37" ht="75">
      <c r="A77" s="483" t="s">
        <v>1332</v>
      </c>
      <c r="B77" s="545" t="s">
        <v>1231</v>
      </c>
      <c r="C77" s="323" t="s">
        <v>1333</v>
      </c>
      <c r="D77" s="53" t="s">
        <v>429</v>
      </c>
      <c r="E77" s="51">
        <v>5</v>
      </c>
      <c r="F77" s="51" t="s">
        <v>430</v>
      </c>
      <c r="G77" s="53" t="s">
        <v>1334</v>
      </c>
      <c r="H77" s="53"/>
      <c r="I77" s="543"/>
      <c r="J77" s="544">
        <f t="shared" si="3"/>
        <v>0</v>
      </c>
      <c r="K77" s="544" t="str">
        <f>IF(J77&gt;('Risk Log'!$C$3-1),"Y","N")</f>
        <v>Y</v>
      </c>
      <c r="L77" s="54"/>
      <c r="M77" s="543"/>
      <c r="N77" s="544">
        <f t="shared" si="4"/>
        <v>0</v>
      </c>
      <c r="O77" s="544" t="str">
        <f t="shared" si="7"/>
        <v>Y</v>
      </c>
      <c r="P77" s="543"/>
      <c r="Q77" s="543"/>
      <c r="R77" s="53" t="s">
        <v>1335</v>
      </c>
      <c r="S77" s="87" t="s">
        <v>1336</v>
      </c>
      <c r="T77" s="54"/>
      <c r="U77" s="58"/>
      <c r="V77" s="43" t="s">
        <v>1236</v>
      </c>
      <c r="W77" s="43" t="s">
        <v>1337</v>
      </c>
      <c r="X77" s="43"/>
      <c r="Y77" s="49" t="s">
        <v>1338</v>
      </c>
      <c r="Z77" s="305" t="s">
        <v>1339</v>
      </c>
      <c r="AA77" s="483" t="s">
        <v>896</v>
      </c>
      <c r="AB77" s="82"/>
      <c r="AC77" s="358"/>
      <c r="AD77" s="357"/>
      <c r="AE77" s="47"/>
      <c r="AF77" s="47"/>
      <c r="AG77" s="47"/>
      <c r="AH77" s="47"/>
      <c r="AI77" s="47"/>
      <c r="AJ77" s="47"/>
      <c r="AK77" s="47"/>
    </row>
    <row r="78" spans="1:37" ht="75">
      <c r="A78" s="483" t="s">
        <v>1340</v>
      </c>
      <c r="B78" s="545" t="s">
        <v>1231</v>
      </c>
      <c r="C78" s="323" t="s">
        <v>1341</v>
      </c>
      <c r="D78" s="53" t="s">
        <v>429</v>
      </c>
      <c r="E78" s="51">
        <v>5</v>
      </c>
      <c r="F78" s="51" t="s">
        <v>430</v>
      </c>
      <c r="G78" s="53" t="s">
        <v>1334</v>
      </c>
      <c r="H78" s="53"/>
      <c r="I78" s="543"/>
      <c r="J78" s="544">
        <f t="shared" si="3"/>
        <v>0</v>
      </c>
      <c r="K78" s="544" t="str">
        <f>IF(J78&gt;('Risk Log'!$C$3-1),"Y","N")</f>
        <v>Y</v>
      </c>
      <c r="L78" s="54"/>
      <c r="M78" s="543"/>
      <c r="N78" s="544">
        <f t="shared" si="4"/>
        <v>0</v>
      </c>
      <c r="O78" s="544" t="str">
        <f t="shared" si="7"/>
        <v>Y</v>
      </c>
      <c r="P78" s="543"/>
      <c r="Q78" s="543"/>
      <c r="R78" s="53" t="s">
        <v>1342</v>
      </c>
      <c r="S78" s="87" t="s">
        <v>1336</v>
      </c>
      <c r="T78" s="54"/>
      <c r="U78" s="58"/>
      <c r="V78" s="43" t="s">
        <v>1236</v>
      </c>
      <c r="W78" s="43" t="s">
        <v>1337</v>
      </c>
      <c r="X78" s="43"/>
      <c r="Y78" s="49" t="s">
        <v>1338</v>
      </c>
      <c r="Z78" s="305" t="s">
        <v>1343</v>
      </c>
      <c r="AA78" s="483" t="s">
        <v>896</v>
      </c>
      <c r="AB78" s="82"/>
      <c r="AC78" s="358"/>
      <c r="AD78" s="357"/>
      <c r="AE78" s="47"/>
      <c r="AF78" s="47"/>
      <c r="AG78" s="47"/>
      <c r="AH78" s="47"/>
      <c r="AI78" s="47"/>
      <c r="AJ78" s="47"/>
      <c r="AK78" s="47"/>
    </row>
    <row r="79" spans="1:37" ht="102">
      <c r="A79" s="483" t="s">
        <v>1344</v>
      </c>
      <c r="B79" s="545" t="s">
        <v>1231</v>
      </c>
      <c r="C79" s="323" t="s">
        <v>1345</v>
      </c>
      <c r="D79" s="53" t="s">
        <v>429</v>
      </c>
      <c r="E79" s="51">
        <v>5</v>
      </c>
      <c r="F79" s="51" t="s">
        <v>430</v>
      </c>
      <c r="G79" s="53" t="s">
        <v>1334</v>
      </c>
      <c r="H79" s="53"/>
      <c r="I79" s="543"/>
      <c r="J79" s="544">
        <f t="shared" si="3"/>
        <v>0</v>
      </c>
      <c r="K79" s="544" t="str">
        <f>IF(J79&gt;('Risk Log'!$C$3-1),"Y","N")</f>
        <v>Y</v>
      </c>
      <c r="L79" s="54"/>
      <c r="M79" s="543"/>
      <c r="N79" s="544">
        <f t="shared" si="4"/>
        <v>0</v>
      </c>
      <c r="O79" s="544" t="str">
        <f t="shared" si="7"/>
        <v>Y</v>
      </c>
      <c r="P79" s="543"/>
      <c r="Q79" s="543"/>
      <c r="R79" s="53" t="s">
        <v>1346</v>
      </c>
      <c r="S79" s="87" t="s">
        <v>1347</v>
      </c>
      <c r="T79" s="54"/>
      <c r="U79" s="58"/>
      <c r="V79" s="43" t="s">
        <v>1236</v>
      </c>
      <c r="W79" s="43" t="s">
        <v>1337</v>
      </c>
      <c r="X79" s="43"/>
      <c r="Y79" s="49" t="s">
        <v>1338</v>
      </c>
      <c r="Z79" s="305" t="s">
        <v>1348</v>
      </c>
      <c r="AA79" s="483" t="s">
        <v>896</v>
      </c>
      <c r="AB79" s="82"/>
      <c r="AC79" s="358"/>
      <c r="AD79" s="357"/>
      <c r="AE79" s="47"/>
      <c r="AF79" s="47"/>
      <c r="AG79" s="47"/>
      <c r="AH79" s="47"/>
      <c r="AI79" s="47"/>
      <c r="AJ79" s="47"/>
      <c r="AK79" s="47"/>
    </row>
    <row r="80" spans="1:37" ht="75">
      <c r="A80" s="483" t="s">
        <v>1349</v>
      </c>
      <c r="B80" s="545" t="s">
        <v>1231</v>
      </c>
      <c r="C80" s="323" t="s">
        <v>1350</v>
      </c>
      <c r="D80" s="53" t="s">
        <v>429</v>
      </c>
      <c r="E80" s="51">
        <v>5</v>
      </c>
      <c r="F80" s="51" t="s">
        <v>430</v>
      </c>
      <c r="G80" s="53" t="s">
        <v>1334</v>
      </c>
      <c r="H80" s="53"/>
      <c r="I80" s="543"/>
      <c r="J80" s="544">
        <f t="shared" si="3"/>
        <v>0</v>
      </c>
      <c r="K80" s="544" t="str">
        <f>IF(J80&gt;('Risk Log'!$C$3-1),"Y","N")</f>
        <v>Y</v>
      </c>
      <c r="L80" s="54"/>
      <c r="M80" s="543"/>
      <c r="N80" s="544">
        <f t="shared" si="4"/>
        <v>0</v>
      </c>
      <c r="O80" s="544" t="str">
        <f t="shared" si="7"/>
        <v>Y</v>
      </c>
      <c r="P80" s="543"/>
      <c r="Q80" s="543"/>
      <c r="R80" s="53" t="s">
        <v>1351</v>
      </c>
      <c r="S80" s="87" t="s">
        <v>1352</v>
      </c>
      <c r="T80" s="54"/>
      <c r="U80" s="58"/>
      <c r="V80" s="43" t="s">
        <v>1236</v>
      </c>
      <c r="W80" s="43" t="s">
        <v>1337</v>
      </c>
      <c r="X80" s="43"/>
      <c r="Y80" s="49" t="s">
        <v>1338</v>
      </c>
      <c r="Z80" s="305" t="s">
        <v>1353</v>
      </c>
      <c r="AA80" s="483" t="s">
        <v>896</v>
      </c>
      <c r="AB80" s="82"/>
      <c r="AC80" s="358"/>
      <c r="AD80" s="357"/>
      <c r="AE80" s="47"/>
      <c r="AF80" s="47"/>
      <c r="AG80" s="47"/>
      <c r="AH80" s="47"/>
      <c r="AI80" s="47"/>
      <c r="AJ80" s="47"/>
      <c r="AK80" s="47"/>
    </row>
    <row r="81" spans="1:37" ht="102">
      <c r="A81" s="483" t="s">
        <v>1354</v>
      </c>
      <c r="B81" s="545" t="s">
        <v>1231</v>
      </c>
      <c r="C81" s="323" t="s">
        <v>1355</v>
      </c>
      <c r="D81" s="53" t="s">
        <v>429</v>
      </c>
      <c r="E81" s="51">
        <v>3</v>
      </c>
      <c r="F81" s="51" t="s">
        <v>430</v>
      </c>
      <c r="G81" s="53" t="s">
        <v>1356</v>
      </c>
      <c r="H81" s="53"/>
      <c r="I81" s="543"/>
      <c r="J81" s="544">
        <f t="shared" si="3"/>
        <v>0</v>
      </c>
      <c r="K81" s="544" t="str">
        <f>IF(J81&gt;('Risk Log'!$C$3-1),"Y","N")</f>
        <v>Y</v>
      </c>
      <c r="L81" s="543"/>
      <c r="M81" s="543"/>
      <c r="N81" s="544">
        <f t="shared" si="4"/>
        <v>0</v>
      </c>
      <c r="O81" s="544" t="str">
        <f t="shared" si="7"/>
        <v>Y</v>
      </c>
      <c r="P81" s="543"/>
      <c r="Q81" s="543"/>
      <c r="R81" s="53" t="s">
        <v>1357</v>
      </c>
      <c r="S81" s="87" t="s">
        <v>1358</v>
      </c>
      <c r="T81" s="54"/>
      <c r="U81" s="58"/>
      <c r="V81" s="43" t="s">
        <v>1236</v>
      </c>
      <c r="W81" s="43" t="s">
        <v>1359</v>
      </c>
      <c r="X81" s="43"/>
      <c r="Y81" s="49" t="s">
        <v>1360</v>
      </c>
      <c r="Z81" s="305" t="s">
        <v>1361</v>
      </c>
      <c r="AA81" s="483" t="s">
        <v>896</v>
      </c>
      <c r="AB81" s="82"/>
      <c r="AC81" s="358"/>
      <c r="AD81" s="357"/>
      <c r="AE81" s="47"/>
      <c r="AF81" s="47"/>
      <c r="AG81" s="47"/>
      <c r="AH81" s="47"/>
      <c r="AI81" s="47"/>
      <c r="AJ81" s="47"/>
      <c r="AK81" s="47"/>
    </row>
    <row r="82" spans="1:37" ht="238.5">
      <c r="A82" s="483" t="s">
        <v>1362</v>
      </c>
      <c r="B82" s="545" t="s">
        <v>1231</v>
      </c>
      <c r="C82" s="323" t="s">
        <v>1363</v>
      </c>
      <c r="D82" s="53" t="s">
        <v>429</v>
      </c>
      <c r="E82" s="51">
        <v>5</v>
      </c>
      <c r="F82" s="51" t="s">
        <v>430</v>
      </c>
      <c r="G82" s="53" t="s">
        <v>1364</v>
      </c>
      <c r="H82" s="53"/>
      <c r="I82" s="543"/>
      <c r="J82" s="544">
        <f t="shared" si="3"/>
        <v>0</v>
      </c>
      <c r="K82" s="544" t="str">
        <f>IF(J82&gt;('Risk Log'!$C$3-1),"Y","N")</f>
        <v>Y</v>
      </c>
      <c r="L82" s="543"/>
      <c r="M82" s="543"/>
      <c r="N82" s="544">
        <f t="shared" si="4"/>
        <v>0</v>
      </c>
      <c r="O82" s="544" t="str">
        <f t="shared" si="7"/>
        <v>Y</v>
      </c>
      <c r="P82" s="543"/>
      <c r="Q82" s="543"/>
      <c r="R82" s="87" t="s">
        <v>1365</v>
      </c>
      <c r="S82" s="87" t="s">
        <v>1366</v>
      </c>
      <c r="T82" s="54"/>
      <c r="U82" s="58"/>
      <c r="V82" s="43" t="s">
        <v>1236</v>
      </c>
      <c r="W82" s="43" t="s">
        <v>1367</v>
      </c>
      <c r="X82" s="43"/>
      <c r="Y82" s="49" t="s">
        <v>1368</v>
      </c>
      <c r="Z82" s="305" t="s">
        <v>1369</v>
      </c>
      <c r="AA82" s="483" t="s">
        <v>896</v>
      </c>
      <c r="AB82" s="82"/>
      <c r="AC82" s="358"/>
      <c r="AD82" s="357"/>
      <c r="AE82" s="47"/>
      <c r="AF82" s="47"/>
      <c r="AG82" s="47"/>
      <c r="AH82" s="47"/>
      <c r="AI82" s="47"/>
      <c r="AJ82" s="47"/>
      <c r="AK82" s="47"/>
    </row>
    <row r="83" spans="1:37" ht="138.6">
      <c r="A83" s="483" t="s">
        <v>1370</v>
      </c>
      <c r="B83" s="545" t="s">
        <v>1231</v>
      </c>
      <c r="C83" s="323" t="s">
        <v>1371</v>
      </c>
      <c r="D83" s="53" t="s">
        <v>292</v>
      </c>
      <c r="E83" s="51">
        <v>1</v>
      </c>
      <c r="F83" s="51" t="s">
        <v>430</v>
      </c>
      <c r="G83" s="53" t="s">
        <v>1372</v>
      </c>
      <c r="H83" s="53"/>
      <c r="I83" s="543"/>
      <c r="J83" s="544">
        <f t="shared" si="3"/>
        <v>0</v>
      </c>
      <c r="K83" s="544" t="str">
        <f>IF(J83&gt;('Risk Log'!$C$3-1),"Y","N")</f>
        <v>Y</v>
      </c>
      <c r="L83" s="543"/>
      <c r="M83" s="543"/>
      <c r="N83" s="544">
        <f t="shared" si="4"/>
        <v>0</v>
      </c>
      <c r="O83" s="544" t="str">
        <f t="shared" si="7"/>
        <v>Y</v>
      </c>
      <c r="P83" s="543"/>
      <c r="Q83" s="543"/>
      <c r="R83" s="53" t="s">
        <v>1373</v>
      </c>
      <c r="S83" s="87" t="s">
        <v>1374</v>
      </c>
      <c r="T83" s="54"/>
      <c r="U83" s="51"/>
      <c r="V83" s="43" t="s">
        <v>1236</v>
      </c>
      <c r="W83" s="43" t="s">
        <v>1375</v>
      </c>
      <c r="X83" s="43"/>
      <c r="Y83" s="49" t="s">
        <v>1376</v>
      </c>
      <c r="Z83" s="305" t="s">
        <v>1377</v>
      </c>
      <c r="AA83" s="483" t="s">
        <v>896</v>
      </c>
      <c r="AB83" s="234"/>
      <c r="AC83" s="358"/>
      <c r="AD83" s="357"/>
      <c r="AE83" s="47"/>
      <c r="AF83" s="47"/>
      <c r="AG83" s="47"/>
      <c r="AH83" s="47"/>
      <c r="AI83" s="47"/>
      <c r="AJ83" s="47"/>
      <c r="AK83" s="47"/>
    </row>
    <row r="84" spans="1:37" ht="225.95">
      <c r="A84" s="483" t="s">
        <v>1378</v>
      </c>
      <c r="B84" s="545" t="s">
        <v>1231</v>
      </c>
      <c r="C84" s="323" t="s">
        <v>1379</v>
      </c>
      <c r="D84" s="53" t="s">
        <v>329</v>
      </c>
      <c r="E84" s="51">
        <v>2</v>
      </c>
      <c r="F84" s="51" t="s">
        <v>430</v>
      </c>
      <c r="G84" s="53" t="s">
        <v>1380</v>
      </c>
      <c r="H84" s="53"/>
      <c r="I84" s="543"/>
      <c r="J84" s="544">
        <f t="shared" si="3"/>
        <v>0</v>
      </c>
      <c r="K84" s="544" t="str">
        <f>IF(J84&gt;('Risk Log'!$C$3-1),"Y","N")</f>
        <v>Y</v>
      </c>
      <c r="L84" s="543"/>
      <c r="M84" s="543"/>
      <c r="N84" s="544">
        <f t="shared" si="4"/>
        <v>0</v>
      </c>
      <c r="O84" s="544" t="str">
        <f t="shared" si="7"/>
        <v>Y</v>
      </c>
      <c r="P84" s="543"/>
      <c r="Q84" s="543"/>
      <c r="R84" s="87" t="s">
        <v>1381</v>
      </c>
      <c r="S84" s="87" t="s">
        <v>1382</v>
      </c>
      <c r="T84" s="54"/>
      <c r="U84" s="51"/>
      <c r="V84" s="43" t="s">
        <v>1236</v>
      </c>
      <c r="W84" s="43" t="s">
        <v>1375</v>
      </c>
      <c r="X84" s="43"/>
      <c r="Y84" s="49" t="s">
        <v>1383</v>
      </c>
      <c r="Z84" s="305" t="s">
        <v>1384</v>
      </c>
      <c r="AA84" s="483" t="s">
        <v>896</v>
      </c>
      <c r="AB84" s="234"/>
      <c r="AC84" s="358"/>
      <c r="AD84" s="357"/>
      <c r="AE84" s="47"/>
      <c r="AF84" s="47"/>
      <c r="AG84" s="47"/>
      <c r="AH84" s="47"/>
      <c r="AI84" s="47"/>
      <c r="AJ84" s="47"/>
      <c r="AK84" s="47"/>
    </row>
    <row r="85" spans="1:37" ht="276.95">
      <c r="A85" s="483" t="s">
        <v>1385</v>
      </c>
      <c r="B85" s="545" t="s">
        <v>1231</v>
      </c>
      <c r="C85" s="57" t="s">
        <v>1386</v>
      </c>
      <c r="D85" s="53" t="s">
        <v>329</v>
      </c>
      <c r="E85" s="51">
        <v>2</v>
      </c>
      <c r="F85" s="51" t="s">
        <v>430</v>
      </c>
      <c r="G85" s="53" t="s">
        <v>1387</v>
      </c>
      <c r="H85" s="53"/>
      <c r="I85" s="543"/>
      <c r="J85" s="544">
        <f t="shared" si="3"/>
        <v>0</v>
      </c>
      <c r="K85" s="544" t="str">
        <f>IF(J85&gt;('Risk Log'!$C$3-1),"Y","N")</f>
        <v>Y</v>
      </c>
      <c r="L85" s="543"/>
      <c r="M85" s="543"/>
      <c r="N85" s="544">
        <f t="shared" si="4"/>
        <v>0</v>
      </c>
      <c r="O85" s="544" t="str">
        <f t="shared" si="7"/>
        <v>Y</v>
      </c>
      <c r="P85" s="543"/>
      <c r="Q85" s="543"/>
      <c r="R85" s="53" t="s">
        <v>1388</v>
      </c>
      <c r="S85" s="87" t="s">
        <v>1389</v>
      </c>
      <c r="T85" s="54"/>
      <c r="U85" s="51"/>
      <c r="V85" s="43" t="s">
        <v>1236</v>
      </c>
      <c r="W85" s="43" t="s">
        <v>1390</v>
      </c>
      <c r="X85" s="43"/>
      <c r="Y85" s="49" t="s">
        <v>1391</v>
      </c>
      <c r="Z85" s="305" t="s">
        <v>1392</v>
      </c>
      <c r="AA85" s="483" t="s">
        <v>896</v>
      </c>
      <c r="AB85" s="234"/>
      <c r="AC85" s="358"/>
      <c r="AD85" s="357"/>
      <c r="AE85" s="47"/>
      <c r="AF85" s="47"/>
      <c r="AG85" s="47"/>
      <c r="AH85" s="47"/>
      <c r="AI85" s="47"/>
      <c r="AJ85" s="47"/>
      <c r="AK85" s="47"/>
    </row>
    <row r="86" spans="1:37" ht="75.95">
      <c r="A86" s="483" t="s">
        <v>1393</v>
      </c>
      <c r="B86" s="545" t="s">
        <v>1231</v>
      </c>
      <c r="C86" s="57" t="s">
        <v>1394</v>
      </c>
      <c r="D86" s="53" t="s">
        <v>329</v>
      </c>
      <c r="E86" s="51">
        <v>2</v>
      </c>
      <c r="F86" s="51" t="s">
        <v>430</v>
      </c>
      <c r="G86" s="53" t="s">
        <v>1395</v>
      </c>
      <c r="H86" s="53"/>
      <c r="I86" s="543"/>
      <c r="J86" s="544">
        <f t="shared" si="3"/>
        <v>0</v>
      </c>
      <c r="K86" s="544" t="str">
        <f>IF(J86&gt;('Risk Log'!$C$3-1),"Y","N")</f>
        <v>Y</v>
      </c>
      <c r="L86" s="543"/>
      <c r="M86" s="543"/>
      <c r="N86" s="544">
        <f t="shared" si="4"/>
        <v>0</v>
      </c>
      <c r="O86" s="544" t="str">
        <f t="shared" si="7"/>
        <v>Y</v>
      </c>
      <c r="P86" s="543"/>
      <c r="Q86" s="543"/>
      <c r="R86" s="87" t="s">
        <v>1396</v>
      </c>
      <c r="S86" s="87" t="s">
        <v>1397</v>
      </c>
      <c r="T86" s="54"/>
      <c r="U86" s="51"/>
      <c r="V86" s="43" t="s">
        <v>1236</v>
      </c>
      <c r="W86" s="43" t="s">
        <v>1390</v>
      </c>
      <c r="X86" s="43"/>
      <c r="Y86" s="49" t="s">
        <v>1398</v>
      </c>
      <c r="Z86" s="305" t="s">
        <v>1399</v>
      </c>
      <c r="AA86" s="483" t="s">
        <v>896</v>
      </c>
      <c r="AB86" s="234"/>
      <c r="AC86" s="358"/>
      <c r="AD86" s="357"/>
      <c r="AE86" s="47"/>
      <c r="AF86" s="47"/>
      <c r="AG86" s="47"/>
      <c r="AH86" s="47"/>
      <c r="AI86" s="47"/>
      <c r="AJ86" s="47"/>
      <c r="AK86" s="47"/>
    </row>
    <row r="87" spans="1:37" ht="206.25" customHeight="1">
      <c r="A87" s="483" t="s">
        <v>1400</v>
      </c>
      <c r="B87" s="545" t="s">
        <v>1401</v>
      </c>
      <c r="C87" s="323" t="s">
        <v>1402</v>
      </c>
      <c r="D87" s="53" t="s">
        <v>366</v>
      </c>
      <c r="E87" s="51">
        <v>4</v>
      </c>
      <c r="F87" s="51" t="s">
        <v>430</v>
      </c>
      <c r="G87" s="53" t="s">
        <v>1403</v>
      </c>
      <c r="H87" s="53"/>
      <c r="I87" s="543"/>
      <c r="J87" s="544">
        <f t="shared" si="3"/>
        <v>0</v>
      </c>
      <c r="K87" s="544" t="str">
        <f>IF(J87&gt;('Risk Log'!$C$3-1),"Y","N")</f>
        <v>Y</v>
      </c>
      <c r="L87" s="543"/>
      <c r="M87" s="543"/>
      <c r="N87" s="544">
        <f t="shared" si="4"/>
        <v>0</v>
      </c>
      <c r="O87" s="544" t="str">
        <f t="shared" si="7"/>
        <v>Y</v>
      </c>
      <c r="P87" s="543"/>
      <c r="Q87" s="543"/>
      <c r="R87" s="478" t="s">
        <v>1404</v>
      </c>
      <c r="S87" s="87" t="s">
        <v>1405</v>
      </c>
      <c r="T87" s="54"/>
      <c r="U87" s="48"/>
      <c r="V87" s="43" t="s">
        <v>1406</v>
      </c>
      <c r="W87" s="43" t="s">
        <v>1407</v>
      </c>
      <c r="X87" s="43"/>
      <c r="Y87" s="49" t="s">
        <v>1408</v>
      </c>
      <c r="Z87" s="305" t="s">
        <v>1409</v>
      </c>
      <c r="AA87" s="324" t="s">
        <v>908</v>
      </c>
      <c r="AB87" s="84"/>
      <c r="AC87" s="358"/>
      <c r="AD87" s="357"/>
      <c r="AE87" s="47"/>
      <c r="AF87" s="47"/>
      <c r="AG87" s="47"/>
      <c r="AH87" s="47"/>
      <c r="AI87" s="47"/>
      <c r="AJ87" s="47"/>
      <c r="AK87" s="47"/>
    </row>
    <row r="88" spans="1:37" ht="232.5" customHeight="1">
      <c r="A88" s="483" t="s">
        <v>1410</v>
      </c>
      <c r="B88" s="545" t="s">
        <v>1401</v>
      </c>
      <c r="C88" s="323" t="s">
        <v>1411</v>
      </c>
      <c r="D88" s="53" t="s">
        <v>366</v>
      </c>
      <c r="E88" s="51">
        <v>4</v>
      </c>
      <c r="F88" s="51" t="s">
        <v>430</v>
      </c>
      <c r="G88" s="53" t="s">
        <v>1412</v>
      </c>
      <c r="H88" s="53"/>
      <c r="I88" s="543"/>
      <c r="J88" s="544">
        <f t="shared" si="3"/>
        <v>0</v>
      </c>
      <c r="K88" s="544" t="str">
        <f>IF(J88&gt;('Risk Log'!$C$3-1),"Y","N")</f>
        <v>Y</v>
      </c>
      <c r="L88" s="543"/>
      <c r="M88" s="543"/>
      <c r="N88" s="544">
        <f t="shared" si="4"/>
        <v>0</v>
      </c>
      <c r="O88" s="544" t="str">
        <f t="shared" si="7"/>
        <v>Y</v>
      </c>
      <c r="P88" s="543"/>
      <c r="Q88" s="543"/>
      <c r="R88" s="478" t="s">
        <v>1413</v>
      </c>
      <c r="S88" s="48" t="s">
        <v>1414</v>
      </c>
      <c r="T88" s="54"/>
      <c r="U88" s="48"/>
      <c r="V88" s="43" t="s">
        <v>1406</v>
      </c>
      <c r="W88" s="43" t="s">
        <v>1415</v>
      </c>
      <c r="X88" s="43"/>
      <c r="Y88" s="49" t="s">
        <v>1416</v>
      </c>
      <c r="Z88" s="305" t="s">
        <v>1417</v>
      </c>
      <c r="AA88" s="324" t="s">
        <v>908</v>
      </c>
      <c r="AB88" s="84"/>
      <c r="AC88" s="358"/>
      <c r="AD88" s="357"/>
      <c r="AE88" s="47"/>
      <c r="AF88" s="47"/>
      <c r="AG88" s="47"/>
      <c r="AH88" s="47"/>
      <c r="AI88" s="47"/>
      <c r="AJ88" s="47"/>
      <c r="AK88" s="47"/>
    </row>
    <row r="89" spans="1:37" ht="162.6">
      <c r="A89" s="483" t="s">
        <v>1418</v>
      </c>
      <c r="B89" s="545" t="s">
        <v>1401</v>
      </c>
      <c r="C89" s="323" t="s">
        <v>1419</v>
      </c>
      <c r="D89" s="53" t="s">
        <v>385</v>
      </c>
      <c r="E89" s="51">
        <v>4</v>
      </c>
      <c r="F89" s="51" t="s">
        <v>430</v>
      </c>
      <c r="G89" s="53" t="s">
        <v>1412</v>
      </c>
      <c r="H89" s="53"/>
      <c r="I89" s="543"/>
      <c r="J89" s="544">
        <f t="shared" si="3"/>
        <v>0</v>
      </c>
      <c r="K89" s="544" t="str">
        <f>IF(J89&gt;('Risk Log'!$C$3-1),"Y","N")</f>
        <v>Y</v>
      </c>
      <c r="L89" s="54"/>
      <c r="M89" s="543"/>
      <c r="N89" s="544">
        <f t="shared" si="4"/>
        <v>0</v>
      </c>
      <c r="O89" s="544" t="str">
        <f t="shared" si="7"/>
        <v>Y</v>
      </c>
      <c r="P89" s="543"/>
      <c r="Q89" s="543"/>
      <c r="R89" s="478" t="s">
        <v>1420</v>
      </c>
      <c r="S89" s="87" t="s">
        <v>1421</v>
      </c>
      <c r="T89" s="54"/>
      <c r="U89" s="50"/>
      <c r="V89" s="43" t="s">
        <v>1406</v>
      </c>
      <c r="W89" s="43" t="s">
        <v>1415</v>
      </c>
      <c r="X89" s="43"/>
      <c r="Y89" s="49" t="s">
        <v>1422</v>
      </c>
      <c r="Z89" s="305" t="s">
        <v>1423</v>
      </c>
      <c r="AA89" s="324" t="s">
        <v>908</v>
      </c>
      <c r="AB89" s="84"/>
      <c r="AC89" s="358"/>
      <c r="AD89" s="357"/>
      <c r="AE89" s="47"/>
      <c r="AF89" s="47"/>
      <c r="AG89" s="47"/>
      <c r="AH89" s="47"/>
      <c r="AI89" s="47"/>
      <c r="AJ89" s="47"/>
      <c r="AK89" s="47"/>
    </row>
    <row r="90" spans="1:37" ht="164.1">
      <c r="A90" s="483" t="s">
        <v>1424</v>
      </c>
      <c r="B90" s="545" t="s">
        <v>1401</v>
      </c>
      <c r="C90" s="323" t="s">
        <v>1425</v>
      </c>
      <c r="D90" s="53" t="s">
        <v>385</v>
      </c>
      <c r="E90" s="51">
        <v>4</v>
      </c>
      <c r="F90" s="51" t="s">
        <v>430</v>
      </c>
      <c r="G90" s="53" t="s">
        <v>1412</v>
      </c>
      <c r="H90" s="53"/>
      <c r="I90" s="543"/>
      <c r="J90" s="544">
        <f t="shared" si="3"/>
        <v>0</v>
      </c>
      <c r="K90" s="544" t="str">
        <f>IF(J90&gt;('Risk Log'!$C$3-1),"Y","N")</f>
        <v>Y</v>
      </c>
      <c r="L90" s="54"/>
      <c r="M90" s="543"/>
      <c r="N90" s="544">
        <f t="shared" si="4"/>
        <v>0</v>
      </c>
      <c r="O90" s="544" t="str">
        <f t="shared" si="7"/>
        <v>Y</v>
      </c>
      <c r="P90" s="543"/>
      <c r="Q90" s="543"/>
      <c r="R90" s="478" t="s">
        <v>1426</v>
      </c>
      <c r="S90" s="87" t="s">
        <v>1427</v>
      </c>
      <c r="T90" s="54"/>
      <c r="U90" s="52" t="s">
        <v>1428</v>
      </c>
      <c r="V90" s="43" t="s">
        <v>1406</v>
      </c>
      <c r="W90" s="43" t="s">
        <v>1415</v>
      </c>
      <c r="X90" s="43"/>
      <c r="Y90" s="49" t="s">
        <v>1429</v>
      </c>
      <c r="Z90" s="305" t="s">
        <v>1430</v>
      </c>
      <c r="AA90" s="483" t="s">
        <v>896</v>
      </c>
      <c r="AB90" s="85"/>
      <c r="AC90" s="358"/>
      <c r="AD90" s="357"/>
      <c r="AE90" s="47"/>
      <c r="AF90" s="47"/>
      <c r="AG90" s="47"/>
      <c r="AH90" s="47"/>
      <c r="AI90" s="47"/>
      <c r="AJ90" s="47"/>
      <c r="AK90" s="47"/>
    </row>
    <row r="91" spans="1:37" ht="274.5" customHeight="1">
      <c r="A91" s="484" t="s">
        <v>814</v>
      </c>
      <c r="B91" s="545" t="s">
        <v>1401</v>
      </c>
      <c r="C91" s="323" t="s">
        <v>1431</v>
      </c>
      <c r="D91" s="53" t="s">
        <v>366</v>
      </c>
      <c r="E91" s="51">
        <v>4</v>
      </c>
      <c r="F91" s="51" t="s">
        <v>430</v>
      </c>
      <c r="G91" s="48" t="s">
        <v>1432</v>
      </c>
      <c r="H91" s="53"/>
      <c r="I91" s="543"/>
      <c r="J91" s="544">
        <f t="shared" si="3"/>
        <v>0</v>
      </c>
      <c r="K91" s="544" t="str">
        <f>IF(J91&gt;('Risk Log'!$C$3-1),"Y","N")</f>
        <v>Y</v>
      </c>
      <c r="L91" s="543"/>
      <c r="M91" s="543"/>
      <c r="N91" s="544">
        <f t="shared" si="4"/>
        <v>0</v>
      </c>
      <c r="O91" s="544" t="str">
        <f t="shared" si="7"/>
        <v>Y</v>
      </c>
      <c r="P91" s="543"/>
      <c r="Q91" s="543"/>
      <c r="R91" s="478" t="s">
        <v>1433</v>
      </c>
      <c r="S91" s="87" t="s">
        <v>1434</v>
      </c>
      <c r="T91" s="54"/>
      <c r="U91" s="50" t="s">
        <v>1435</v>
      </c>
      <c r="V91" s="43" t="s">
        <v>1406</v>
      </c>
      <c r="W91" s="43" t="s">
        <v>1436</v>
      </c>
      <c r="X91" s="43" t="s">
        <v>1432</v>
      </c>
      <c r="Y91" s="362" t="s">
        <v>1437</v>
      </c>
      <c r="Z91" s="305" t="s">
        <v>1438</v>
      </c>
      <c r="AA91" s="324" t="s">
        <v>908</v>
      </c>
      <c r="AB91" s="84"/>
      <c r="AC91" s="358"/>
      <c r="AD91" s="357"/>
      <c r="AE91" s="47"/>
      <c r="AF91" s="47"/>
      <c r="AG91" s="47"/>
      <c r="AH91" s="47"/>
      <c r="AI91" s="47"/>
      <c r="AJ91" s="47"/>
      <c r="AK91" s="47"/>
    </row>
    <row r="92" spans="1:37" ht="65.099999999999994">
      <c r="A92" s="483" t="s">
        <v>1439</v>
      </c>
      <c r="B92" s="545" t="s">
        <v>1401</v>
      </c>
      <c r="C92" s="323" t="s">
        <v>1440</v>
      </c>
      <c r="D92" s="53" t="s">
        <v>385</v>
      </c>
      <c r="E92" s="51">
        <v>4</v>
      </c>
      <c r="F92" s="51" t="s">
        <v>430</v>
      </c>
      <c r="G92" s="53" t="s">
        <v>1441</v>
      </c>
      <c r="H92" s="53"/>
      <c r="I92" s="543"/>
      <c r="J92" s="544">
        <f t="shared" si="3"/>
        <v>0</v>
      </c>
      <c r="K92" s="544" t="str">
        <f>IF(J92&gt;('Risk Log'!$C$3-1),"Y","N")</f>
        <v>Y</v>
      </c>
      <c r="L92" s="54"/>
      <c r="M92" s="543"/>
      <c r="N92" s="544">
        <f t="shared" si="4"/>
        <v>0</v>
      </c>
      <c r="O92" s="544" t="str">
        <f t="shared" si="7"/>
        <v>Y</v>
      </c>
      <c r="P92" s="543"/>
      <c r="Q92" s="543"/>
      <c r="R92" s="53" t="s">
        <v>1442</v>
      </c>
      <c r="S92" s="87" t="s">
        <v>1443</v>
      </c>
      <c r="T92" s="54"/>
      <c r="U92" s="52"/>
      <c r="V92" s="43" t="s">
        <v>1406</v>
      </c>
      <c r="W92" s="43" t="s">
        <v>1436</v>
      </c>
      <c r="X92" s="43"/>
      <c r="Y92" s="362" t="s">
        <v>1444</v>
      </c>
      <c r="Z92" s="305" t="s">
        <v>1445</v>
      </c>
      <c r="AA92" s="483" t="s">
        <v>896</v>
      </c>
      <c r="AB92" s="85"/>
      <c r="AC92" s="358"/>
      <c r="AD92" s="357"/>
      <c r="AE92" s="47"/>
      <c r="AF92" s="47"/>
      <c r="AG92" s="47"/>
      <c r="AH92" s="47"/>
      <c r="AI92" s="47"/>
      <c r="AJ92" s="47"/>
      <c r="AK92" s="47"/>
    </row>
    <row r="93" spans="1:37" ht="77.099999999999994">
      <c r="A93" s="483" t="s">
        <v>1446</v>
      </c>
      <c r="B93" s="545" t="s">
        <v>1401</v>
      </c>
      <c r="C93" s="550" t="s">
        <v>1447</v>
      </c>
      <c r="D93" s="53" t="s">
        <v>385</v>
      </c>
      <c r="E93" s="51">
        <v>4</v>
      </c>
      <c r="F93" s="51" t="s">
        <v>430</v>
      </c>
      <c r="G93" s="53" t="s">
        <v>1441</v>
      </c>
      <c r="H93" s="53"/>
      <c r="I93" s="543"/>
      <c r="J93" s="544">
        <f t="shared" si="3"/>
        <v>0</v>
      </c>
      <c r="K93" s="544" t="str">
        <f>IF(J93&gt;('Risk Log'!$C$3-1),"Y","N")</f>
        <v>Y</v>
      </c>
      <c r="L93" s="54"/>
      <c r="M93" s="543"/>
      <c r="N93" s="544">
        <f t="shared" si="4"/>
        <v>0</v>
      </c>
      <c r="O93" s="544" t="str">
        <f t="shared" si="7"/>
        <v>Y</v>
      </c>
      <c r="P93" s="543"/>
      <c r="Q93" s="543"/>
      <c r="R93" s="53" t="s">
        <v>1448</v>
      </c>
      <c r="S93" s="87" t="s">
        <v>1443</v>
      </c>
      <c r="T93" s="54"/>
      <c r="U93" s="52"/>
      <c r="V93" s="43" t="s">
        <v>1406</v>
      </c>
      <c r="W93" s="43" t="s">
        <v>1436</v>
      </c>
      <c r="X93" s="43"/>
      <c r="Y93" s="362" t="s">
        <v>1449</v>
      </c>
      <c r="Z93" s="305" t="s">
        <v>1450</v>
      </c>
      <c r="AA93" s="483" t="s">
        <v>896</v>
      </c>
      <c r="AB93" s="85"/>
      <c r="AC93" s="358"/>
      <c r="AD93" s="357"/>
      <c r="AE93" s="47"/>
      <c r="AF93" s="47"/>
      <c r="AG93" s="47"/>
      <c r="AH93" s="47"/>
      <c r="AI93" s="47"/>
      <c r="AJ93" s="47"/>
      <c r="AK93" s="47"/>
    </row>
    <row r="94" spans="1:37" ht="124.7" customHeight="1">
      <c r="A94" s="483" t="s">
        <v>1451</v>
      </c>
      <c r="B94" s="545" t="s">
        <v>1401</v>
      </c>
      <c r="C94" s="323" t="s">
        <v>1452</v>
      </c>
      <c r="D94" s="53" t="s">
        <v>385</v>
      </c>
      <c r="E94" s="51">
        <v>4</v>
      </c>
      <c r="F94" s="51" t="s">
        <v>430</v>
      </c>
      <c r="G94" s="53" t="s">
        <v>1441</v>
      </c>
      <c r="H94" s="53"/>
      <c r="I94" s="543"/>
      <c r="J94" s="544">
        <f t="shared" si="3"/>
        <v>0</v>
      </c>
      <c r="K94" s="544" t="str">
        <f>IF(J94&gt;('Risk Log'!$C$3-1),"Y","N")</f>
        <v>Y</v>
      </c>
      <c r="L94" s="54"/>
      <c r="M94" s="543"/>
      <c r="N94" s="544">
        <f t="shared" si="4"/>
        <v>0</v>
      </c>
      <c r="O94" s="544" t="str">
        <f t="shared" si="7"/>
        <v>Y</v>
      </c>
      <c r="P94" s="543"/>
      <c r="Q94" s="543"/>
      <c r="R94" s="87" t="s">
        <v>1453</v>
      </c>
      <c r="S94" s="87" t="s">
        <v>1454</v>
      </c>
      <c r="T94" s="54"/>
      <c r="U94" s="52" t="s">
        <v>1455</v>
      </c>
      <c r="V94" s="43" t="s">
        <v>1406</v>
      </c>
      <c r="W94" s="43" t="s">
        <v>1436</v>
      </c>
      <c r="X94" s="43"/>
      <c r="Y94" s="362" t="s">
        <v>1456</v>
      </c>
      <c r="Z94" s="305" t="s">
        <v>1457</v>
      </c>
      <c r="AA94" s="483" t="s">
        <v>896</v>
      </c>
      <c r="AB94" s="235"/>
      <c r="AC94" s="358"/>
      <c r="AD94" s="357"/>
      <c r="AE94" s="47"/>
      <c r="AF94" s="47"/>
      <c r="AG94" s="47"/>
      <c r="AH94" s="47"/>
      <c r="AI94" s="47"/>
      <c r="AJ94" s="47"/>
      <c r="AK94" s="47"/>
    </row>
    <row r="95" spans="1:37" ht="62.45">
      <c r="A95" s="483" t="s">
        <v>1458</v>
      </c>
      <c r="B95" s="545" t="s">
        <v>1401</v>
      </c>
      <c r="C95" s="323" t="s">
        <v>1459</v>
      </c>
      <c r="D95" s="53" t="s">
        <v>385</v>
      </c>
      <c r="E95" s="51">
        <v>4</v>
      </c>
      <c r="F95" s="51" t="s">
        <v>430</v>
      </c>
      <c r="G95" s="53" t="s">
        <v>1441</v>
      </c>
      <c r="H95" s="53"/>
      <c r="I95" s="543"/>
      <c r="J95" s="544">
        <f t="shared" si="3"/>
        <v>0</v>
      </c>
      <c r="K95" s="544" t="str">
        <f>IF(J95&gt;('Risk Log'!$C$3-1),"Y","N")</f>
        <v>Y</v>
      </c>
      <c r="L95" s="54"/>
      <c r="M95" s="543"/>
      <c r="N95" s="544">
        <f t="shared" si="4"/>
        <v>0</v>
      </c>
      <c r="O95" s="544" t="str">
        <f t="shared" si="7"/>
        <v>Y</v>
      </c>
      <c r="P95" s="543"/>
      <c r="Q95" s="543"/>
      <c r="R95" s="53" t="s">
        <v>1460</v>
      </c>
      <c r="S95" s="87" t="s">
        <v>1461</v>
      </c>
      <c r="T95" s="54"/>
      <c r="U95" s="52" t="s">
        <v>1462</v>
      </c>
      <c r="V95" s="43" t="s">
        <v>1406</v>
      </c>
      <c r="W95" s="43" t="s">
        <v>1436</v>
      </c>
      <c r="X95" s="43"/>
      <c r="Y95" s="362" t="s">
        <v>1463</v>
      </c>
      <c r="Z95" s="305" t="s">
        <v>1464</v>
      </c>
      <c r="AA95" s="483" t="s">
        <v>896</v>
      </c>
      <c r="AB95" s="85"/>
      <c r="AC95" s="358"/>
      <c r="AD95" s="357"/>
      <c r="AE95" s="47"/>
      <c r="AF95" s="47"/>
      <c r="AG95" s="47"/>
      <c r="AH95" s="47"/>
      <c r="AI95" s="47"/>
      <c r="AJ95" s="47"/>
      <c r="AK95" s="47"/>
    </row>
    <row r="96" spans="1:37" ht="163.5">
      <c r="A96" s="483" t="s">
        <v>1465</v>
      </c>
      <c r="B96" s="545" t="s">
        <v>1401</v>
      </c>
      <c r="C96" s="323" t="s">
        <v>1466</v>
      </c>
      <c r="D96" s="53" t="s">
        <v>366</v>
      </c>
      <c r="E96" s="51">
        <v>4</v>
      </c>
      <c r="F96" s="51" t="s">
        <v>430</v>
      </c>
      <c r="G96" s="53" t="s">
        <v>1467</v>
      </c>
      <c r="H96" s="53"/>
      <c r="I96" s="543"/>
      <c r="J96" s="544">
        <f t="shared" si="3"/>
        <v>0</v>
      </c>
      <c r="K96" s="544" t="str">
        <f>IF(J96&gt;('Risk Log'!$C$3-1),"Y","N")</f>
        <v>Y</v>
      </c>
      <c r="L96" s="54"/>
      <c r="M96" s="543"/>
      <c r="N96" s="544">
        <f t="shared" si="4"/>
        <v>0</v>
      </c>
      <c r="O96" s="544" t="str">
        <f t="shared" si="7"/>
        <v>Y</v>
      </c>
      <c r="P96" s="543"/>
      <c r="Q96" s="543"/>
      <c r="R96" s="87" t="s">
        <v>1468</v>
      </c>
      <c r="S96" s="330" t="s">
        <v>1469</v>
      </c>
      <c r="T96" s="54"/>
      <c r="U96" s="308"/>
      <c r="V96" s="43" t="s">
        <v>1406</v>
      </c>
      <c r="W96" s="43" t="s">
        <v>1470</v>
      </c>
      <c r="X96" s="43"/>
      <c r="Y96" s="49" t="s">
        <v>1471</v>
      </c>
      <c r="Z96" s="305" t="s">
        <v>1472</v>
      </c>
      <c r="AA96" s="483" t="s">
        <v>896</v>
      </c>
      <c r="AB96" s="235"/>
      <c r="AC96" s="358"/>
      <c r="AD96" s="357"/>
      <c r="AE96" s="47"/>
      <c r="AF96" s="47"/>
      <c r="AG96" s="47"/>
      <c r="AH96" s="47"/>
      <c r="AI96" s="47"/>
      <c r="AJ96" s="47"/>
      <c r="AK96" s="47"/>
    </row>
    <row r="97" spans="1:37" ht="65.099999999999994">
      <c r="A97" s="483" t="s">
        <v>1473</v>
      </c>
      <c r="B97" s="545" t="s">
        <v>1401</v>
      </c>
      <c r="C97" s="323" t="s">
        <v>1474</v>
      </c>
      <c r="D97" s="53" t="s">
        <v>385</v>
      </c>
      <c r="E97" s="51">
        <v>4</v>
      </c>
      <c r="F97" s="51" t="s">
        <v>430</v>
      </c>
      <c r="G97" s="53" t="s">
        <v>1467</v>
      </c>
      <c r="H97" s="53"/>
      <c r="I97" s="543"/>
      <c r="J97" s="544">
        <f t="shared" si="3"/>
        <v>0</v>
      </c>
      <c r="K97" s="544" t="str">
        <f>IF(J97&gt;('Risk Log'!$C$3-1),"Y","N")</f>
        <v>Y</v>
      </c>
      <c r="L97" s="543"/>
      <c r="M97" s="543"/>
      <c r="N97" s="544">
        <f t="shared" si="4"/>
        <v>0</v>
      </c>
      <c r="O97" s="544" t="str">
        <f t="shared" si="7"/>
        <v>Y</v>
      </c>
      <c r="P97" s="543"/>
      <c r="Q97" s="543"/>
      <c r="R97" s="87" t="s">
        <v>1475</v>
      </c>
      <c r="S97" s="87" t="s">
        <v>1476</v>
      </c>
      <c r="T97" s="54"/>
      <c r="U97" s="52"/>
      <c r="V97" s="43" t="s">
        <v>1406</v>
      </c>
      <c r="W97" s="43" t="s">
        <v>1470</v>
      </c>
      <c r="X97" s="43"/>
      <c r="Y97" s="49" t="s">
        <v>1477</v>
      </c>
      <c r="Z97" s="305" t="s">
        <v>1478</v>
      </c>
      <c r="AA97" s="483" t="s">
        <v>896</v>
      </c>
      <c r="AB97" s="85"/>
      <c r="AC97" s="358"/>
      <c r="AD97" s="357"/>
      <c r="AE97" s="47"/>
      <c r="AF97" s="47"/>
      <c r="AG97" s="47"/>
      <c r="AH97" s="47"/>
      <c r="AI97" s="47"/>
      <c r="AJ97" s="47"/>
      <c r="AK97" s="47"/>
    </row>
    <row r="98" spans="1:37" ht="77.099999999999994">
      <c r="A98" s="483" t="s">
        <v>1479</v>
      </c>
      <c r="B98" s="545" t="s">
        <v>1401</v>
      </c>
      <c r="C98" s="550" t="s">
        <v>1480</v>
      </c>
      <c r="D98" s="53" t="s">
        <v>385</v>
      </c>
      <c r="E98" s="51">
        <v>4</v>
      </c>
      <c r="F98" s="51" t="s">
        <v>430</v>
      </c>
      <c r="G98" s="53" t="s">
        <v>1467</v>
      </c>
      <c r="H98" s="53"/>
      <c r="I98" s="543"/>
      <c r="J98" s="544">
        <f t="shared" si="3"/>
        <v>0</v>
      </c>
      <c r="K98" s="544" t="str">
        <f>IF(J98&gt;('Risk Log'!$C$3-1),"Y","N")</f>
        <v>Y</v>
      </c>
      <c r="L98" s="543"/>
      <c r="M98" s="543"/>
      <c r="N98" s="544">
        <f t="shared" si="4"/>
        <v>0</v>
      </c>
      <c r="O98" s="544" t="str">
        <f t="shared" si="7"/>
        <v>Y</v>
      </c>
      <c r="P98" s="543"/>
      <c r="Q98" s="543"/>
      <c r="R98" s="53" t="s">
        <v>1481</v>
      </c>
      <c r="S98" s="87" t="s">
        <v>1476</v>
      </c>
      <c r="T98" s="54"/>
      <c r="U98" s="52"/>
      <c r="V98" s="43" t="s">
        <v>1406</v>
      </c>
      <c r="W98" s="43" t="s">
        <v>1470</v>
      </c>
      <c r="X98" s="43"/>
      <c r="Y98" s="49" t="s">
        <v>1482</v>
      </c>
      <c r="Z98" s="305" t="s">
        <v>1483</v>
      </c>
      <c r="AA98" s="483" t="s">
        <v>896</v>
      </c>
      <c r="AB98" s="85"/>
      <c r="AC98" s="358"/>
      <c r="AD98" s="357"/>
      <c r="AE98" s="47"/>
      <c r="AF98" s="47"/>
      <c r="AG98" s="47"/>
      <c r="AH98" s="47"/>
      <c r="AI98" s="47"/>
      <c r="AJ98" s="47"/>
      <c r="AK98" s="47"/>
    </row>
    <row r="99" spans="1:37" ht="89.1">
      <c r="A99" s="483" t="s">
        <v>1484</v>
      </c>
      <c r="B99" s="545" t="s">
        <v>1401</v>
      </c>
      <c r="C99" s="323" t="s">
        <v>1485</v>
      </c>
      <c r="D99" s="53" t="s">
        <v>385</v>
      </c>
      <c r="E99" s="51">
        <v>4</v>
      </c>
      <c r="F99" s="51" t="s">
        <v>430</v>
      </c>
      <c r="G99" s="53" t="s">
        <v>1467</v>
      </c>
      <c r="H99" s="53"/>
      <c r="I99" s="543"/>
      <c r="J99" s="544">
        <f t="shared" si="3"/>
        <v>0</v>
      </c>
      <c r="K99" s="544" t="str">
        <f>IF(J99&gt;('Risk Log'!$C$3-1),"Y","N")</f>
        <v>Y</v>
      </c>
      <c r="L99" s="54"/>
      <c r="M99" s="543"/>
      <c r="N99" s="544">
        <f t="shared" si="4"/>
        <v>0</v>
      </c>
      <c r="O99" s="544" t="str">
        <f t="shared" si="7"/>
        <v>Y</v>
      </c>
      <c r="P99" s="543"/>
      <c r="Q99" s="543"/>
      <c r="R99" s="87" t="s">
        <v>1486</v>
      </c>
      <c r="S99" s="87" t="s">
        <v>1487</v>
      </c>
      <c r="T99" s="54"/>
      <c r="U99" s="52" t="s">
        <v>1455</v>
      </c>
      <c r="V99" s="43" t="s">
        <v>1406</v>
      </c>
      <c r="W99" s="43" t="s">
        <v>1470</v>
      </c>
      <c r="X99" s="43"/>
      <c r="Y99" s="49" t="s">
        <v>1488</v>
      </c>
      <c r="Z99" s="305" t="s">
        <v>1489</v>
      </c>
      <c r="AA99" s="483" t="s">
        <v>896</v>
      </c>
      <c r="AB99" s="235"/>
      <c r="AC99" s="358"/>
      <c r="AD99" s="357"/>
      <c r="AE99" s="47"/>
      <c r="AF99" s="47"/>
      <c r="AG99" s="47"/>
      <c r="AH99" s="47"/>
      <c r="AI99" s="47"/>
      <c r="AJ99" s="47"/>
      <c r="AK99" s="47"/>
    </row>
    <row r="100" spans="1:37" ht="62.45">
      <c r="A100" s="483" t="s">
        <v>1490</v>
      </c>
      <c r="B100" s="545" t="s">
        <v>1401</v>
      </c>
      <c r="C100" s="323" t="s">
        <v>1491</v>
      </c>
      <c r="D100" s="53" t="s">
        <v>385</v>
      </c>
      <c r="E100" s="51">
        <v>4</v>
      </c>
      <c r="F100" s="51" t="s">
        <v>430</v>
      </c>
      <c r="G100" s="53" t="s">
        <v>1467</v>
      </c>
      <c r="H100" s="53"/>
      <c r="I100" s="543"/>
      <c r="J100" s="544">
        <f t="shared" si="3"/>
        <v>0</v>
      </c>
      <c r="K100" s="544" t="str">
        <f>IF(J100&gt;('Risk Log'!$C$3-1),"Y","N")</f>
        <v>Y</v>
      </c>
      <c r="L100" s="54"/>
      <c r="M100" s="543"/>
      <c r="N100" s="544">
        <f t="shared" si="4"/>
        <v>0</v>
      </c>
      <c r="O100" s="544" t="str">
        <f t="shared" si="7"/>
        <v>Y</v>
      </c>
      <c r="P100" s="543"/>
      <c r="Q100" s="543"/>
      <c r="R100" s="87" t="s">
        <v>1492</v>
      </c>
      <c r="S100" s="87" t="s">
        <v>1493</v>
      </c>
      <c r="T100" s="54"/>
      <c r="U100" s="52"/>
      <c r="V100" s="43" t="s">
        <v>1406</v>
      </c>
      <c r="W100" s="43" t="s">
        <v>1470</v>
      </c>
      <c r="X100" s="43"/>
      <c r="Y100" s="49" t="s">
        <v>1494</v>
      </c>
      <c r="Z100" s="305" t="s">
        <v>1495</v>
      </c>
      <c r="AA100" s="483" t="s">
        <v>896</v>
      </c>
      <c r="AB100" s="85"/>
      <c r="AC100" s="358"/>
      <c r="AD100" s="357"/>
      <c r="AE100" s="47"/>
      <c r="AF100" s="47"/>
      <c r="AG100" s="47"/>
      <c r="AH100" s="47"/>
      <c r="AI100" s="47"/>
      <c r="AJ100" s="47"/>
      <c r="AK100" s="47"/>
    </row>
    <row r="101" spans="1:37" s="230" customFormat="1" ht="64.5">
      <c r="A101" s="483" t="s">
        <v>1496</v>
      </c>
      <c r="B101" s="545" t="s">
        <v>1401</v>
      </c>
      <c r="C101" s="323" t="s">
        <v>1497</v>
      </c>
      <c r="D101" s="53" t="s">
        <v>385</v>
      </c>
      <c r="E101" s="51">
        <v>4</v>
      </c>
      <c r="F101" s="51" t="s">
        <v>430</v>
      </c>
      <c r="G101" s="48" t="s">
        <v>1498</v>
      </c>
      <c r="H101" s="53"/>
      <c r="I101" s="309"/>
      <c r="J101" s="544">
        <f t="shared" si="3"/>
        <v>0</v>
      </c>
      <c r="K101" s="544" t="str">
        <f>IF(J101&gt;('Risk Log'!$C$3-1),"Y","N")</f>
        <v>Y</v>
      </c>
      <c r="L101" s="54"/>
      <c r="M101" s="543"/>
      <c r="N101" s="544">
        <f t="shared" si="4"/>
        <v>0</v>
      </c>
      <c r="O101" s="544" t="str">
        <f t="shared" si="7"/>
        <v>Y</v>
      </c>
      <c r="P101" s="543"/>
      <c r="Q101" s="543"/>
      <c r="R101" s="87" t="s">
        <v>1499</v>
      </c>
      <c r="S101" s="87" t="s">
        <v>1500</v>
      </c>
      <c r="T101" s="54"/>
      <c r="U101" s="50" t="s">
        <v>1501</v>
      </c>
      <c r="V101" s="43" t="s">
        <v>1406</v>
      </c>
      <c r="W101" s="43" t="s">
        <v>1502</v>
      </c>
      <c r="X101" s="43"/>
      <c r="Y101" s="310" t="s">
        <v>1503</v>
      </c>
      <c r="Z101" s="305" t="s">
        <v>1504</v>
      </c>
      <c r="AA101" s="483" t="s">
        <v>896</v>
      </c>
      <c r="AB101" s="85"/>
      <c r="AC101" s="360"/>
      <c r="AD101" s="357"/>
      <c r="AE101" s="95"/>
      <c r="AF101" s="95"/>
      <c r="AG101" s="95"/>
      <c r="AH101" s="95"/>
      <c r="AI101" s="95"/>
      <c r="AJ101" s="95"/>
      <c r="AK101" s="95"/>
    </row>
    <row r="102" spans="1:37" ht="409.5">
      <c r="A102" s="483" t="s">
        <v>1505</v>
      </c>
      <c r="B102" s="545" t="s">
        <v>1401</v>
      </c>
      <c r="C102" s="323" t="s">
        <v>1506</v>
      </c>
      <c r="D102" s="53" t="s">
        <v>385</v>
      </c>
      <c r="E102" s="51">
        <v>4</v>
      </c>
      <c r="F102" s="51" t="s">
        <v>430</v>
      </c>
      <c r="G102" s="53" t="s">
        <v>1498</v>
      </c>
      <c r="H102" s="53"/>
      <c r="I102" s="543"/>
      <c r="J102" s="544">
        <f t="shared" si="3"/>
        <v>0</v>
      </c>
      <c r="K102" s="544" t="str">
        <f>IF(J102&gt;('Risk Log'!$C$3-1),"Y","N")</f>
        <v>Y</v>
      </c>
      <c r="L102" s="54"/>
      <c r="M102" s="543"/>
      <c r="N102" s="544">
        <f t="shared" si="4"/>
        <v>0</v>
      </c>
      <c r="O102" s="544" t="str">
        <f t="shared" si="7"/>
        <v>Y</v>
      </c>
      <c r="P102" s="543"/>
      <c r="Q102" s="543"/>
      <c r="R102" s="478" t="s">
        <v>1507</v>
      </c>
      <c r="S102" s="87" t="s">
        <v>1508</v>
      </c>
      <c r="T102" s="54"/>
      <c r="U102" s="48" t="s">
        <v>1509</v>
      </c>
      <c r="V102" s="43" t="s">
        <v>1406</v>
      </c>
      <c r="W102" s="43" t="s">
        <v>1502</v>
      </c>
      <c r="X102" s="43"/>
      <c r="Y102" s="49" t="s">
        <v>1510</v>
      </c>
      <c r="Z102" s="305" t="s">
        <v>1511</v>
      </c>
      <c r="AA102" s="324" t="s">
        <v>908</v>
      </c>
      <c r="AB102" s="84"/>
      <c r="AC102" s="358"/>
      <c r="AD102" s="357"/>
      <c r="AE102" s="47"/>
      <c r="AF102" s="47"/>
      <c r="AG102" s="47"/>
      <c r="AH102" s="47"/>
      <c r="AI102" s="47"/>
      <c r="AJ102" s="47"/>
      <c r="AK102" s="47"/>
    </row>
    <row r="103" spans="1:37" ht="102">
      <c r="A103" s="483" t="s">
        <v>1512</v>
      </c>
      <c r="B103" s="545" t="s">
        <v>1401</v>
      </c>
      <c r="C103" s="57" t="s">
        <v>1513</v>
      </c>
      <c r="D103" s="53" t="s">
        <v>429</v>
      </c>
      <c r="E103" s="51">
        <v>4</v>
      </c>
      <c r="F103" s="51" t="s">
        <v>430</v>
      </c>
      <c r="G103" s="53" t="s">
        <v>1514</v>
      </c>
      <c r="H103" s="53"/>
      <c r="I103" s="543"/>
      <c r="J103" s="544">
        <f t="shared" si="3"/>
        <v>0</v>
      </c>
      <c r="K103" s="544" t="str">
        <f>IF(J103&gt;('Risk Log'!$C$3-1),"Y","N")</f>
        <v>Y</v>
      </c>
      <c r="L103" s="54"/>
      <c r="M103" s="543"/>
      <c r="N103" s="544">
        <f t="shared" si="4"/>
        <v>0</v>
      </c>
      <c r="O103" s="544" t="str">
        <f t="shared" si="7"/>
        <v>Y</v>
      </c>
      <c r="P103" s="543"/>
      <c r="Q103" s="543"/>
      <c r="R103" s="53" t="s">
        <v>1515</v>
      </c>
      <c r="S103" s="87" t="s">
        <v>1516</v>
      </c>
      <c r="T103" s="54"/>
      <c r="U103" s="52"/>
      <c r="V103" s="43" t="s">
        <v>1406</v>
      </c>
      <c r="W103" s="43" t="s">
        <v>1517</v>
      </c>
      <c r="X103" s="43"/>
      <c r="Y103" s="49" t="s">
        <v>1518</v>
      </c>
      <c r="Z103" s="305" t="s">
        <v>1519</v>
      </c>
      <c r="AA103" s="483" t="s">
        <v>896</v>
      </c>
      <c r="AB103" s="85"/>
      <c r="AC103" s="358"/>
      <c r="AD103" s="357"/>
      <c r="AE103" s="47"/>
      <c r="AF103" s="47"/>
      <c r="AG103" s="47"/>
      <c r="AH103" s="47"/>
      <c r="AI103" s="47"/>
      <c r="AJ103" s="47"/>
      <c r="AK103" s="47"/>
    </row>
    <row r="104" spans="1:37" ht="409.5">
      <c r="A104" s="483" t="s">
        <v>1520</v>
      </c>
      <c r="B104" s="545" t="s">
        <v>1401</v>
      </c>
      <c r="C104" s="323" t="s">
        <v>1521</v>
      </c>
      <c r="D104" s="53" t="s">
        <v>385</v>
      </c>
      <c r="E104" s="51">
        <v>4</v>
      </c>
      <c r="F104" s="51" t="s">
        <v>430</v>
      </c>
      <c r="G104" s="53" t="s">
        <v>1522</v>
      </c>
      <c r="H104" s="53"/>
      <c r="I104" s="543"/>
      <c r="J104" s="544">
        <f t="shared" si="3"/>
        <v>0</v>
      </c>
      <c r="K104" s="544" t="str">
        <f>IF(J104&gt;('Risk Log'!$C$3-1),"Y","N")</f>
        <v>Y</v>
      </c>
      <c r="L104" s="54"/>
      <c r="M104" s="543"/>
      <c r="N104" s="544">
        <f t="shared" si="4"/>
        <v>0</v>
      </c>
      <c r="O104" s="544" t="str">
        <f t="shared" si="7"/>
        <v>Y</v>
      </c>
      <c r="P104" s="543"/>
      <c r="Q104" s="543"/>
      <c r="R104" s="87" t="s">
        <v>1523</v>
      </c>
      <c r="S104" s="87" t="s">
        <v>1524</v>
      </c>
      <c r="T104" s="54"/>
      <c r="U104" s="52" t="s">
        <v>1525</v>
      </c>
      <c r="V104" s="43" t="s">
        <v>1406</v>
      </c>
      <c r="W104" s="43" t="s">
        <v>1526</v>
      </c>
      <c r="X104" s="43"/>
      <c r="Y104" s="49" t="s">
        <v>1527</v>
      </c>
      <c r="Z104" s="305" t="s">
        <v>1528</v>
      </c>
      <c r="AA104" s="483" t="s">
        <v>908</v>
      </c>
      <c r="AB104" s="83"/>
      <c r="AC104" s="358"/>
      <c r="AD104" s="357"/>
      <c r="AE104" s="47"/>
      <c r="AF104" s="47"/>
      <c r="AG104" s="47"/>
      <c r="AH104" s="47"/>
      <c r="AI104" s="47"/>
      <c r="AJ104" s="47"/>
      <c r="AK104" s="47"/>
    </row>
    <row r="105" spans="1:37" ht="126.95">
      <c r="A105" s="483" t="s">
        <v>1529</v>
      </c>
      <c r="B105" s="545" t="s">
        <v>1401</v>
      </c>
      <c r="C105" s="323" t="s">
        <v>1530</v>
      </c>
      <c r="D105" s="53" t="s">
        <v>311</v>
      </c>
      <c r="E105" s="51">
        <v>4</v>
      </c>
      <c r="F105" s="51" t="s">
        <v>430</v>
      </c>
      <c r="G105" s="53" t="s">
        <v>1531</v>
      </c>
      <c r="H105" s="53"/>
      <c r="I105" s="543"/>
      <c r="J105" s="544">
        <f t="shared" si="3"/>
        <v>0</v>
      </c>
      <c r="K105" s="544" t="str">
        <f>IF(J105&gt;('Risk Log'!$C$3-1),"Y","N")</f>
        <v>Y</v>
      </c>
      <c r="L105" s="54"/>
      <c r="M105" s="543"/>
      <c r="N105" s="544">
        <f t="shared" si="4"/>
        <v>0</v>
      </c>
      <c r="O105" s="544" t="str">
        <f t="shared" si="7"/>
        <v>Y</v>
      </c>
      <c r="P105" s="543"/>
      <c r="Q105" s="543"/>
      <c r="R105" s="87" t="s">
        <v>1532</v>
      </c>
      <c r="S105" s="87" t="s">
        <v>1533</v>
      </c>
      <c r="T105" s="54"/>
      <c r="U105" s="52" t="s">
        <v>1534</v>
      </c>
      <c r="V105" s="43" t="s">
        <v>1535</v>
      </c>
      <c r="W105" s="43" t="s">
        <v>1526</v>
      </c>
      <c r="X105" s="43"/>
      <c r="Y105" s="49" t="s">
        <v>1527</v>
      </c>
      <c r="Z105" s="305" t="s">
        <v>1536</v>
      </c>
      <c r="AA105" s="483" t="s">
        <v>896</v>
      </c>
      <c r="AB105" s="85"/>
      <c r="AC105" s="358"/>
      <c r="AD105" s="357"/>
      <c r="AE105" s="47"/>
      <c r="AF105" s="47"/>
      <c r="AG105" s="47"/>
      <c r="AH105" s="47"/>
      <c r="AI105" s="47"/>
      <c r="AJ105" s="47"/>
      <c r="AK105" s="47"/>
    </row>
    <row r="106" spans="1:37" ht="126">
      <c r="A106" s="483" t="s">
        <v>1537</v>
      </c>
      <c r="B106" s="545" t="s">
        <v>1401</v>
      </c>
      <c r="C106" s="323" t="s">
        <v>1538</v>
      </c>
      <c r="D106" s="53" t="s">
        <v>385</v>
      </c>
      <c r="E106" s="51">
        <v>4</v>
      </c>
      <c r="F106" s="51" t="s">
        <v>430</v>
      </c>
      <c r="G106" s="53" t="s">
        <v>1539</v>
      </c>
      <c r="H106" s="53"/>
      <c r="I106" s="543"/>
      <c r="J106" s="544">
        <f t="shared" si="3"/>
        <v>0</v>
      </c>
      <c r="K106" s="544" t="str">
        <f>IF(J106&gt;('Risk Log'!$C$3-1),"Y","N")</f>
        <v>Y</v>
      </c>
      <c r="L106" s="54"/>
      <c r="M106" s="543"/>
      <c r="N106" s="544">
        <f t="shared" si="4"/>
        <v>0</v>
      </c>
      <c r="O106" s="544" t="str">
        <f t="shared" si="7"/>
        <v>Y</v>
      </c>
      <c r="P106" s="543"/>
      <c r="Q106" s="543"/>
      <c r="R106" s="53" t="s">
        <v>1540</v>
      </c>
      <c r="S106" s="87" t="s">
        <v>1541</v>
      </c>
      <c r="T106" s="54"/>
      <c r="U106" s="52"/>
      <c r="V106" s="43" t="s">
        <v>1542</v>
      </c>
      <c r="W106" s="43" t="s">
        <v>1543</v>
      </c>
      <c r="X106" s="43"/>
      <c r="Y106" s="49" t="s">
        <v>1544</v>
      </c>
      <c r="Z106" s="305" t="s">
        <v>1545</v>
      </c>
      <c r="AA106" s="483" t="s">
        <v>896</v>
      </c>
      <c r="AB106" s="85"/>
      <c r="AC106" s="358"/>
      <c r="AD106" s="357"/>
      <c r="AE106" s="47"/>
      <c r="AF106" s="47"/>
      <c r="AG106" s="47"/>
      <c r="AH106" s="47"/>
      <c r="AI106" s="47"/>
      <c r="AJ106" s="47"/>
      <c r="AK106" s="47"/>
    </row>
    <row r="107" spans="1:37" ht="126">
      <c r="A107" s="483" t="s">
        <v>1546</v>
      </c>
      <c r="B107" s="545" t="s">
        <v>1547</v>
      </c>
      <c r="C107" s="323" t="s">
        <v>1548</v>
      </c>
      <c r="D107" s="53" t="s">
        <v>385</v>
      </c>
      <c r="E107" s="51">
        <v>4</v>
      </c>
      <c r="F107" s="51" t="s">
        <v>430</v>
      </c>
      <c r="G107" s="53" t="s">
        <v>1549</v>
      </c>
      <c r="H107" s="53"/>
      <c r="I107" s="543"/>
      <c r="J107" s="544">
        <f t="shared" si="3"/>
        <v>0</v>
      </c>
      <c r="K107" s="544" t="str">
        <f>IF(J107&gt;('Risk Log'!$C$3-1),"Y","N")</f>
        <v>Y</v>
      </c>
      <c r="L107" s="54"/>
      <c r="M107" s="543"/>
      <c r="N107" s="544">
        <f t="shared" si="4"/>
        <v>0</v>
      </c>
      <c r="O107" s="544" t="str">
        <f t="shared" si="7"/>
        <v>Y</v>
      </c>
      <c r="P107" s="543"/>
      <c r="Q107" s="543"/>
      <c r="R107" s="53" t="s">
        <v>1550</v>
      </c>
      <c r="S107" s="87" t="s">
        <v>1541</v>
      </c>
      <c r="T107" s="54"/>
      <c r="U107" s="52"/>
      <c r="V107" s="43" t="s">
        <v>1542</v>
      </c>
      <c r="W107" s="43" t="s">
        <v>1551</v>
      </c>
      <c r="X107" s="43"/>
      <c r="Y107" s="49" t="s">
        <v>1552</v>
      </c>
      <c r="Z107" s="305" t="s">
        <v>1553</v>
      </c>
      <c r="AA107" s="483" t="s">
        <v>896</v>
      </c>
      <c r="AB107" s="85"/>
      <c r="AC107" s="358"/>
      <c r="AD107" s="357"/>
      <c r="AE107" s="47"/>
      <c r="AF107" s="47"/>
      <c r="AG107" s="47"/>
      <c r="AH107" s="47"/>
      <c r="AI107" s="47"/>
      <c r="AJ107" s="47"/>
      <c r="AK107" s="47"/>
    </row>
    <row r="108" spans="1:37" ht="409.5">
      <c r="A108" s="483" t="s">
        <v>1554</v>
      </c>
      <c r="B108" s="545" t="s">
        <v>1547</v>
      </c>
      <c r="C108" s="323" t="s">
        <v>1555</v>
      </c>
      <c r="D108" s="53" t="s">
        <v>385</v>
      </c>
      <c r="E108" s="51">
        <v>3</v>
      </c>
      <c r="F108" s="51" t="s">
        <v>430</v>
      </c>
      <c r="G108" s="53" t="s">
        <v>1556</v>
      </c>
      <c r="H108" s="53"/>
      <c r="I108" s="543"/>
      <c r="J108" s="544">
        <f t="shared" si="3"/>
        <v>0</v>
      </c>
      <c r="K108" s="544" t="str">
        <f>IF(J108&gt;('Risk Log'!$C$3-1),"Y","N")</f>
        <v>Y</v>
      </c>
      <c r="L108" s="54"/>
      <c r="M108" s="543"/>
      <c r="N108" s="544">
        <f t="shared" si="4"/>
        <v>0</v>
      </c>
      <c r="O108" s="544" t="str">
        <f t="shared" si="7"/>
        <v>Y</v>
      </c>
      <c r="P108" s="543"/>
      <c r="Q108" s="543"/>
      <c r="R108" s="87" t="s">
        <v>1557</v>
      </c>
      <c r="S108" s="87" t="s">
        <v>1558</v>
      </c>
      <c r="T108" s="54"/>
      <c r="U108" s="52"/>
      <c r="V108" s="43" t="s">
        <v>1542</v>
      </c>
      <c r="W108" s="43" t="s">
        <v>1559</v>
      </c>
      <c r="X108" s="43"/>
      <c r="Y108" s="49" t="s">
        <v>1560</v>
      </c>
      <c r="Z108" s="305" t="s">
        <v>1561</v>
      </c>
      <c r="AA108" s="483" t="s">
        <v>896</v>
      </c>
      <c r="AB108" s="85"/>
      <c r="AC108" s="358"/>
      <c r="AD108" s="357"/>
      <c r="AE108" s="47"/>
      <c r="AF108" s="47"/>
      <c r="AG108" s="47"/>
      <c r="AH108" s="47"/>
      <c r="AI108" s="47"/>
      <c r="AJ108" s="47"/>
      <c r="AK108" s="47"/>
    </row>
    <row r="109" spans="1:37" ht="99.95">
      <c r="A109" s="483" t="s">
        <v>1562</v>
      </c>
      <c r="B109" s="545" t="s">
        <v>1547</v>
      </c>
      <c r="C109" s="323" t="s">
        <v>1563</v>
      </c>
      <c r="D109" s="53" t="s">
        <v>385</v>
      </c>
      <c r="E109" s="51">
        <v>4</v>
      </c>
      <c r="F109" s="51" t="s">
        <v>430</v>
      </c>
      <c r="G109" s="53" t="s">
        <v>1564</v>
      </c>
      <c r="H109" s="53"/>
      <c r="I109" s="543"/>
      <c r="J109" s="544">
        <f t="shared" si="3"/>
        <v>0</v>
      </c>
      <c r="K109" s="544" t="str">
        <f>IF(J109&gt;('Risk Log'!$C$3-1),"Y","N")</f>
        <v>Y</v>
      </c>
      <c r="L109" s="54"/>
      <c r="M109" s="543"/>
      <c r="N109" s="544">
        <f t="shared" si="4"/>
        <v>0</v>
      </c>
      <c r="O109" s="544" t="str">
        <f t="shared" si="7"/>
        <v>Y</v>
      </c>
      <c r="P109" s="543"/>
      <c r="Q109" s="543"/>
      <c r="R109" s="53" t="s">
        <v>1565</v>
      </c>
      <c r="S109" s="87" t="s">
        <v>1566</v>
      </c>
      <c r="T109" s="54"/>
      <c r="U109" s="52"/>
      <c r="V109" s="43" t="s">
        <v>1542</v>
      </c>
      <c r="W109" s="43" t="s">
        <v>1567</v>
      </c>
      <c r="X109" s="43"/>
      <c r="Y109" s="49" t="s">
        <v>1568</v>
      </c>
      <c r="Z109" s="305" t="s">
        <v>1569</v>
      </c>
      <c r="AA109" s="483" t="s">
        <v>896</v>
      </c>
      <c r="AB109" s="85"/>
      <c r="AC109" s="358"/>
      <c r="AD109" s="357"/>
      <c r="AE109" s="47"/>
      <c r="AF109" s="47"/>
      <c r="AG109" s="47"/>
      <c r="AH109" s="47"/>
      <c r="AI109" s="47"/>
      <c r="AJ109" s="47"/>
      <c r="AK109" s="47"/>
    </row>
    <row r="110" spans="1:37" ht="138">
      <c r="A110" s="483" t="s">
        <v>1570</v>
      </c>
      <c r="B110" s="545" t="s">
        <v>1547</v>
      </c>
      <c r="C110" s="323" t="s">
        <v>1571</v>
      </c>
      <c r="D110" s="53" t="s">
        <v>385</v>
      </c>
      <c r="E110" s="51">
        <v>4</v>
      </c>
      <c r="F110" s="51" t="s">
        <v>430</v>
      </c>
      <c r="G110" s="53" t="s">
        <v>1564</v>
      </c>
      <c r="H110" s="53"/>
      <c r="I110" s="543"/>
      <c r="J110" s="544">
        <f t="shared" si="3"/>
        <v>0</v>
      </c>
      <c r="K110" s="544" t="str">
        <f>IF(J110&gt;('Risk Log'!$C$3-1),"Y","N")</f>
        <v>Y</v>
      </c>
      <c r="L110" s="54"/>
      <c r="M110" s="543"/>
      <c r="N110" s="544">
        <f t="shared" si="4"/>
        <v>0</v>
      </c>
      <c r="O110" s="544" t="str">
        <f t="shared" si="7"/>
        <v>Y</v>
      </c>
      <c r="P110" s="543"/>
      <c r="Q110" s="543"/>
      <c r="R110" s="87" t="s">
        <v>1572</v>
      </c>
      <c r="S110" s="87" t="s">
        <v>1566</v>
      </c>
      <c r="T110" s="54"/>
      <c r="U110" s="52"/>
      <c r="V110" s="43" t="s">
        <v>1542</v>
      </c>
      <c r="W110" s="43" t="s">
        <v>1567</v>
      </c>
      <c r="X110" s="43"/>
      <c r="Y110" s="49" t="s">
        <v>1568</v>
      </c>
      <c r="Z110" s="305" t="s">
        <v>1573</v>
      </c>
      <c r="AA110" s="483" t="s">
        <v>896</v>
      </c>
      <c r="AB110" s="85"/>
      <c r="AC110" s="358"/>
      <c r="AD110" s="357"/>
      <c r="AE110" s="47"/>
      <c r="AF110" s="47"/>
      <c r="AG110" s="47"/>
      <c r="AH110" s="47"/>
      <c r="AI110" s="47"/>
      <c r="AJ110" s="47"/>
      <c r="AK110" s="47"/>
    </row>
    <row r="111" spans="1:37" ht="138.6">
      <c r="A111" s="483" t="s">
        <v>1574</v>
      </c>
      <c r="B111" s="545" t="s">
        <v>1547</v>
      </c>
      <c r="C111" s="323" t="s">
        <v>1575</v>
      </c>
      <c r="D111" s="53" t="s">
        <v>385</v>
      </c>
      <c r="E111" s="51">
        <v>3</v>
      </c>
      <c r="F111" s="51" t="s">
        <v>430</v>
      </c>
      <c r="G111" s="53" t="s">
        <v>1556</v>
      </c>
      <c r="H111" s="53"/>
      <c r="I111" s="543"/>
      <c r="J111" s="544">
        <f t="shared" si="3"/>
        <v>0</v>
      </c>
      <c r="K111" s="544" t="str">
        <f>IF(J111&gt;('Risk Log'!$C$3-1),"Y","N")</f>
        <v>Y</v>
      </c>
      <c r="L111" s="54"/>
      <c r="M111" s="543"/>
      <c r="N111" s="544">
        <f t="shared" si="4"/>
        <v>0</v>
      </c>
      <c r="O111" s="544" t="str">
        <f t="shared" si="7"/>
        <v>Y</v>
      </c>
      <c r="P111" s="543"/>
      <c r="Q111" s="551"/>
      <c r="R111" s="478" t="s">
        <v>1576</v>
      </c>
      <c r="S111" s="87" t="s">
        <v>1577</v>
      </c>
      <c r="T111" s="54"/>
      <c r="U111" s="52"/>
      <c r="V111" s="43" t="s">
        <v>1542</v>
      </c>
      <c r="W111" s="43" t="s">
        <v>1559</v>
      </c>
      <c r="X111" s="43"/>
      <c r="Y111" s="49" t="s">
        <v>1560</v>
      </c>
      <c r="Z111" s="305" t="s">
        <v>1578</v>
      </c>
      <c r="AA111" s="324" t="s">
        <v>908</v>
      </c>
      <c r="AB111" s="84"/>
      <c r="AC111" s="358"/>
      <c r="AD111" s="357"/>
      <c r="AE111" s="47"/>
      <c r="AF111" s="47"/>
      <c r="AG111" s="47"/>
      <c r="AH111" s="47"/>
      <c r="AI111" s="47"/>
      <c r="AJ111" s="47"/>
      <c r="AK111" s="47"/>
    </row>
    <row r="112" spans="1:37" ht="187.5">
      <c r="A112" s="483" t="s">
        <v>1579</v>
      </c>
      <c r="B112" s="545" t="s">
        <v>1580</v>
      </c>
      <c r="C112" s="323" t="s">
        <v>1581</v>
      </c>
      <c r="D112" s="53" t="s">
        <v>429</v>
      </c>
      <c r="E112" s="51">
        <v>4</v>
      </c>
      <c r="F112" s="51" t="s">
        <v>430</v>
      </c>
      <c r="G112" s="53" t="s">
        <v>1582</v>
      </c>
      <c r="H112" s="53"/>
      <c r="I112" s="543"/>
      <c r="J112" s="544">
        <f t="shared" si="3"/>
        <v>0</v>
      </c>
      <c r="K112" s="544" t="str">
        <f>IF(J112&gt;('Risk Log'!$C$3-1),"Y","N")</f>
        <v>Y</v>
      </c>
      <c r="L112" s="54"/>
      <c r="M112" s="543"/>
      <c r="N112" s="544">
        <f t="shared" si="4"/>
        <v>0</v>
      </c>
      <c r="O112" s="544" t="str">
        <f t="shared" si="7"/>
        <v>Y</v>
      </c>
      <c r="P112" s="543"/>
      <c r="Q112" s="543"/>
      <c r="R112" s="53" t="s">
        <v>1583</v>
      </c>
      <c r="S112" s="87" t="s">
        <v>1584</v>
      </c>
      <c r="T112" s="54"/>
      <c r="U112" s="51"/>
      <c r="V112" s="43" t="s">
        <v>1542</v>
      </c>
      <c r="W112" s="43" t="s">
        <v>1139</v>
      </c>
      <c r="X112" s="43"/>
      <c r="Y112" s="49"/>
      <c r="Z112" s="305" t="s">
        <v>1585</v>
      </c>
      <c r="AA112" s="483" t="s">
        <v>896</v>
      </c>
      <c r="AB112" s="234"/>
      <c r="AC112" s="358"/>
      <c r="AD112" s="357"/>
      <c r="AE112" s="47"/>
      <c r="AF112" s="47"/>
      <c r="AG112" s="47"/>
      <c r="AH112" s="47"/>
      <c r="AI112" s="47"/>
      <c r="AJ112" s="47"/>
      <c r="AK112" s="47"/>
    </row>
    <row r="113" spans="1:37" ht="87.6">
      <c r="A113" s="483" t="s">
        <v>1586</v>
      </c>
      <c r="B113" s="545" t="s">
        <v>1547</v>
      </c>
      <c r="C113" s="323" t="s">
        <v>1587</v>
      </c>
      <c r="D113" s="53" t="s">
        <v>385</v>
      </c>
      <c r="E113" s="51">
        <v>3</v>
      </c>
      <c r="F113" s="51" t="s">
        <v>430</v>
      </c>
      <c r="G113" s="53" t="s">
        <v>1588</v>
      </c>
      <c r="H113" s="53"/>
      <c r="I113" s="543"/>
      <c r="J113" s="544">
        <f t="shared" si="3"/>
        <v>0</v>
      </c>
      <c r="K113" s="544" t="str">
        <f>IF(J113&gt;('Risk Log'!$C$3-1),"Y","N")</f>
        <v>Y</v>
      </c>
      <c r="L113" s="54"/>
      <c r="M113" s="543"/>
      <c r="N113" s="544">
        <f t="shared" si="4"/>
        <v>0</v>
      </c>
      <c r="O113" s="544" t="str">
        <f t="shared" si="7"/>
        <v>Y</v>
      </c>
      <c r="P113" s="543"/>
      <c r="Q113" s="543"/>
      <c r="R113" s="53" t="s">
        <v>1589</v>
      </c>
      <c r="S113" s="87" t="s">
        <v>1590</v>
      </c>
      <c r="T113" s="54"/>
      <c r="U113" s="52"/>
      <c r="V113" s="43" t="s">
        <v>1542</v>
      </c>
      <c r="W113" s="43" t="s">
        <v>1591</v>
      </c>
      <c r="X113" s="43"/>
      <c r="Y113" s="49" t="s">
        <v>1592</v>
      </c>
      <c r="Z113" s="305" t="s">
        <v>1593</v>
      </c>
      <c r="AA113" s="483" t="s">
        <v>896</v>
      </c>
      <c r="AB113" s="85"/>
      <c r="AC113" s="358"/>
      <c r="AD113" s="357"/>
      <c r="AE113" s="47"/>
      <c r="AF113" s="47"/>
      <c r="AG113" s="47"/>
      <c r="AH113" s="47"/>
      <c r="AI113" s="47"/>
      <c r="AJ113" s="47"/>
      <c r="AK113" s="47"/>
    </row>
    <row r="114" spans="1:37" ht="87.6">
      <c r="A114" s="483" t="s">
        <v>1594</v>
      </c>
      <c r="B114" s="545" t="s">
        <v>1547</v>
      </c>
      <c r="C114" s="323" t="s">
        <v>1595</v>
      </c>
      <c r="D114" s="53" t="s">
        <v>385</v>
      </c>
      <c r="E114" s="51">
        <v>3</v>
      </c>
      <c r="F114" s="51" t="s">
        <v>430</v>
      </c>
      <c r="G114" s="53" t="s">
        <v>1588</v>
      </c>
      <c r="H114" s="53"/>
      <c r="I114" s="543"/>
      <c r="J114" s="544">
        <f t="shared" si="3"/>
        <v>0</v>
      </c>
      <c r="K114" s="544" t="str">
        <f>IF(J114&gt;('Risk Log'!$C$3-1),"Y","N")</f>
        <v>Y</v>
      </c>
      <c r="L114" s="54"/>
      <c r="M114" s="543"/>
      <c r="N114" s="544">
        <f t="shared" si="4"/>
        <v>0</v>
      </c>
      <c r="O114" s="544" t="str">
        <f t="shared" si="7"/>
        <v>Y</v>
      </c>
      <c r="P114" s="543"/>
      <c r="Q114" s="543"/>
      <c r="R114" s="87" t="s">
        <v>1596</v>
      </c>
      <c r="S114" s="87" t="s">
        <v>1590</v>
      </c>
      <c r="T114" s="54"/>
      <c r="U114" s="52"/>
      <c r="V114" s="43" t="s">
        <v>1542</v>
      </c>
      <c r="W114" s="43" t="s">
        <v>1591</v>
      </c>
      <c r="X114" s="43"/>
      <c r="Y114" s="49" t="s">
        <v>1592</v>
      </c>
      <c r="Z114" s="305" t="s">
        <v>1597</v>
      </c>
      <c r="AA114" s="483" t="s">
        <v>896</v>
      </c>
      <c r="AB114" s="85"/>
      <c r="AC114" s="358"/>
      <c r="AD114" s="357"/>
      <c r="AE114" s="47"/>
      <c r="AF114" s="47"/>
      <c r="AG114" s="47"/>
      <c r="AH114" s="47"/>
      <c r="AI114" s="47"/>
      <c r="AJ114" s="47"/>
      <c r="AK114" s="47"/>
    </row>
    <row r="115" spans="1:37" ht="138.6">
      <c r="A115" s="483" t="s">
        <v>1598</v>
      </c>
      <c r="B115" s="545" t="s">
        <v>1033</v>
      </c>
      <c r="C115" s="323" t="s">
        <v>1599</v>
      </c>
      <c r="D115" s="53" t="s">
        <v>311</v>
      </c>
      <c r="E115" s="51">
        <v>4</v>
      </c>
      <c r="F115" s="51" t="s">
        <v>430</v>
      </c>
      <c r="G115" s="53" t="s">
        <v>1600</v>
      </c>
      <c r="H115" s="53"/>
      <c r="I115" s="543"/>
      <c r="J115" s="544">
        <f t="shared" si="3"/>
        <v>0</v>
      </c>
      <c r="K115" s="544" t="str">
        <f>IF(J115&gt;('Risk Log'!$C$3-1),"Y","N")</f>
        <v>Y</v>
      </c>
      <c r="L115" s="54"/>
      <c r="M115" s="543"/>
      <c r="N115" s="544">
        <f t="shared" si="4"/>
        <v>0</v>
      </c>
      <c r="O115" s="544" t="str">
        <f t="shared" si="7"/>
        <v>Y</v>
      </c>
      <c r="P115" s="543"/>
      <c r="Q115" s="543"/>
      <c r="R115" s="87" t="s">
        <v>1601</v>
      </c>
      <c r="S115" s="87" t="s">
        <v>1602</v>
      </c>
      <c r="T115" s="54"/>
      <c r="U115" s="52" t="s">
        <v>1603</v>
      </c>
      <c r="V115" s="43" t="s">
        <v>1604</v>
      </c>
      <c r="W115" s="43" t="s">
        <v>1605</v>
      </c>
      <c r="X115" s="43"/>
      <c r="Y115" s="49" t="s">
        <v>1606</v>
      </c>
      <c r="Z115" s="305" t="s">
        <v>1607</v>
      </c>
      <c r="AA115" s="483" t="s">
        <v>896</v>
      </c>
      <c r="AB115" s="85"/>
      <c r="AC115" s="358"/>
      <c r="AD115" s="357"/>
      <c r="AE115" s="47"/>
      <c r="AF115" s="47"/>
      <c r="AG115" s="47"/>
      <c r="AH115" s="47"/>
      <c r="AI115" s="47"/>
      <c r="AJ115" s="47"/>
      <c r="AK115" s="47"/>
    </row>
    <row r="116" spans="1:37" ht="138.6">
      <c r="A116" s="483" t="s">
        <v>1608</v>
      </c>
      <c r="B116" s="545" t="s">
        <v>1033</v>
      </c>
      <c r="C116" s="323" t="s">
        <v>1609</v>
      </c>
      <c r="D116" s="53" t="s">
        <v>311</v>
      </c>
      <c r="E116" s="51">
        <v>4</v>
      </c>
      <c r="F116" s="51" t="s">
        <v>430</v>
      </c>
      <c r="G116" s="53" t="s">
        <v>1610</v>
      </c>
      <c r="H116" s="53"/>
      <c r="I116" s="543"/>
      <c r="J116" s="544">
        <f t="shared" si="3"/>
        <v>0</v>
      </c>
      <c r="K116" s="544" t="str">
        <f>IF(J116&gt;('Risk Log'!$C$3-1),"Y","N")</f>
        <v>Y</v>
      </c>
      <c r="L116" s="54"/>
      <c r="M116" s="543"/>
      <c r="N116" s="544">
        <f t="shared" si="4"/>
        <v>0</v>
      </c>
      <c r="O116" s="544" t="str">
        <f t="shared" si="7"/>
        <v>Y</v>
      </c>
      <c r="P116" s="543"/>
      <c r="Q116" s="543"/>
      <c r="R116" s="87" t="s">
        <v>1611</v>
      </c>
      <c r="S116" s="87" t="s">
        <v>1612</v>
      </c>
      <c r="T116" s="54"/>
      <c r="U116" s="52"/>
      <c r="V116" s="43" t="s">
        <v>1604</v>
      </c>
      <c r="W116" s="43" t="s">
        <v>1605</v>
      </c>
      <c r="X116" s="43"/>
      <c r="Y116" s="49" t="s">
        <v>1613</v>
      </c>
      <c r="Z116" s="305" t="s">
        <v>1614</v>
      </c>
      <c r="AA116" s="483" t="s">
        <v>896</v>
      </c>
      <c r="AB116" s="85"/>
      <c r="AC116" s="358"/>
      <c r="AD116" s="357"/>
      <c r="AE116" s="47"/>
      <c r="AF116" s="47"/>
      <c r="AG116" s="47"/>
      <c r="AH116" s="47"/>
      <c r="AI116" s="47"/>
      <c r="AJ116" s="47"/>
      <c r="AK116" s="47"/>
    </row>
    <row r="117" spans="1:37" ht="114">
      <c r="A117" s="483" t="s">
        <v>1615</v>
      </c>
      <c r="B117" s="545" t="s">
        <v>1033</v>
      </c>
      <c r="C117" s="323" t="s">
        <v>1616</v>
      </c>
      <c r="D117" s="53" t="s">
        <v>311</v>
      </c>
      <c r="E117" s="51">
        <v>4</v>
      </c>
      <c r="F117" s="51" t="s">
        <v>430</v>
      </c>
      <c r="G117" s="53" t="s">
        <v>1617</v>
      </c>
      <c r="H117" s="53"/>
      <c r="I117" s="543"/>
      <c r="J117" s="544">
        <f t="shared" si="3"/>
        <v>0</v>
      </c>
      <c r="K117" s="544" t="str">
        <f>IF(J117&gt;('Risk Log'!$C$3-1),"Y","N")</f>
        <v>Y</v>
      </c>
      <c r="L117" s="54"/>
      <c r="M117" s="543"/>
      <c r="N117" s="544">
        <f t="shared" si="4"/>
        <v>0</v>
      </c>
      <c r="O117" s="544" t="str">
        <f t="shared" si="7"/>
        <v>Y</v>
      </c>
      <c r="P117" s="543"/>
      <c r="Q117" s="543"/>
      <c r="R117" s="87" t="s">
        <v>1618</v>
      </c>
      <c r="S117" s="87" t="s">
        <v>1619</v>
      </c>
      <c r="T117" s="54"/>
      <c r="U117" s="52" t="s">
        <v>1603</v>
      </c>
      <c r="V117" s="43" t="s">
        <v>1604</v>
      </c>
      <c r="W117" s="43" t="s">
        <v>1620</v>
      </c>
      <c r="X117" s="43"/>
      <c r="Y117" s="49" t="s">
        <v>1621</v>
      </c>
      <c r="Z117" s="305" t="s">
        <v>1622</v>
      </c>
      <c r="AA117" s="483" t="s">
        <v>896</v>
      </c>
      <c r="AB117" s="85"/>
      <c r="AC117" s="358"/>
      <c r="AD117" s="357"/>
      <c r="AE117" s="47"/>
      <c r="AF117" s="47"/>
      <c r="AG117" s="47"/>
      <c r="AH117" s="47"/>
      <c r="AI117" s="47"/>
      <c r="AJ117" s="47"/>
      <c r="AK117" s="47"/>
    </row>
    <row r="118" spans="1:37" ht="409.5">
      <c r="A118" s="483" t="s">
        <v>778</v>
      </c>
      <c r="B118" s="545" t="s">
        <v>1033</v>
      </c>
      <c r="C118" s="323" t="s">
        <v>1623</v>
      </c>
      <c r="D118" s="53" t="s">
        <v>385</v>
      </c>
      <c r="E118" s="51">
        <v>4</v>
      </c>
      <c r="F118" s="51" t="s">
        <v>430</v>
      </c>
      <c r="G118" s="53" t="s">
        <v>1624</v>
      </c>
      <c r="H118" s="53"/>
      <c r="I118" s="543"/>
      <c r="J118" s="544">
        <f t="shared" si="3"/>
        <v>0</v>
      </c>
      <c r="K118" s="544" t="str">
        <f>IF(J118&gt;('Risk Log'!$C$3-1),"Y","N")</f>
        <v>Y</v>
      </c>
      <c r="L118" s="54"/>
      <c r="M118" s="543"/>
      <c r="N118" s="544">
        <f t="shared" si="4"/>
        <v>0</v>
      </c>
      <c r="O118" s="544" t="str">
        <f t="shared" si="7"/>
        <v>Y</v>
      </c>
      <c r="P118" s="543"/>
      <c r="Q118" s="53"/>
      <c r="R118" s="48" t="s">
        <v>1625</v>
      </c>
      <c r="S118" s="87" t="s">
        <v>1626</v>
      </c>
      <c r="T118" s="54"/>
      <c r="U118" s="52" t="s">
        <v>1627</v>
      </c>
      <c r="V118" s="43" t="s">
        <v>1604</v>
      </c>
      <c r="W118" s="43" t="s">
        <v>1620</v>
      </c>
      <c r="X118" s="43"/>
      <c r="Y118" s="49" t="s">
        <v>1628</v>
      </c>
      <c r="Z118" s="305" t="s">
        <v>1629</v>
      </c>
      <c r="AA118" s="483" t="s">
        <v>908</v>
      </c>
      <c r="AB118" s="85"/>
      <c r="AC118" s="358"/>
      <c r="AD118" s="357"/>
      <c r="AE118" s="47"/>
      <c r="AF118" s="47"/>
      <c r="AG118" s="47"/>
      <c r="AH118" s="47"/>
      <c r="AI118" s="47"/>
      <c r="AJ118" s="47"/>
      <c r="AK118" s="47"/>
    </row>
    <row r="119" spans="1:37" ht="214.5">
      <c r="A119" s="483" t="s">
        <v>1630</v>
      </c>
      <c r="B119" s="545" t="s">
        <v>1033</v>
      </c>
      <c r="C119" s="323" t="s">
        <v>1631</v>
      </c>
      <c r="D119" s="53" t="s">
        <v>366</v>
      </c>
      <c r="E119" s="51">
        <v>4</v>
      </c>
      <c r="F119" s="51" t="s">
        <v>430</v>
      </c>
      <c r="G119" s="53" t="s">
        <v>1632</v>
      </c>
      <c r="H119" s="53"/>
      <c r="I119" s="543"/>
      <c r="J119" s="544">
        <f t="shared" si="3"/>
        <v>0</v>
      </c>
      <c r="K119" s="544" t="str">
        <f>IF(J119&gt;('Risk Log'!$C$3-1),"Y","N")</f>
        <v>Y</v>
      </c>
      <c r="L119" s="54"/>
      <c r="M119" s="543"/>
      <c r="N119" s="544">
        <f t="shared" si="4"/>
        <v>0</v>
      </c>
      <c r="O119" s="544" t="str">
        <f t="shared" si="7"/>
        <v>Y</v>
      </c>
      <c r="P119" s="543"/>
      <c r="Q119" s="543"/>
      <c r="R119" s="87" t="s">
        <v>1633</v>
      </c>
      <c r="S119" s="87" t="s">
        <v>1634</v>
      </c>
      <c r="T119" s="54"/>
      <c r="U119" s="52" t="s">
        <v>1635</v>
      </c>
      <c r="V119" s="43" t="s">
        <v>1604</v>
      </c>
      <c r="W119" s="43" t="s">
        <v>1636</v>
      </c>
      <c r="X119" s="43"/>
      <c r="Y119" s="49" t="s">
        <v>1637</v>
      </c>
      <c r="Z119" s="305" t="s">
        <v>1638</v>
      </c>
      <c r="AA119" s="483" t="s">
        <v>896</v>
      </c>
      <c r="AB119" s="85"/>
      <c r="AC119" s="358"/>
      <c r="AD119" s="357"/>
      <c r="AE119" s="47"/>
      <c r="AF119" s="47"/>
      <c r="AG119" s="47"/>
      <c r="AH119" s="47"/>
      <c r="AI119" s="47"/>
      <c r="AJ119" s="47"/>
      <c r="AK119" s="47"/>
    </row>
    <row r="120" spans="1:37" ht="99.95">
      <c r="A120" s="483" t="s">
        <v>1639</v>
      </c>
      <c r="B120" s="545" t="s">
        <v>1033</v>
      </c>
      <c r="C120" s="323" t="s">
        <v>1640</v>
      </c>
      <c r="D120" s="53" t="s">
        <v>385</v>
      </c>
      <c r="E120" s="51">
        <v>4</v>
      </c>
      <c r="F120" s="51" t="s">
        <v>199</v>
      </c>
      <c r="G120" s="53" t="s">
        <v>1641</v>
      </c>
      <c r="H120" s="53"/>
      <c r="I120" s="543"/>
      <c r="J120" s="544">
        <f t="shared" si="3"/>
        <v>0</v>
      </c>
      <c r="K120" s="544" t="str">
        <f>IF(J120&gt;('Risk Log'!$C$3-1),"Y","N")</f>
        <v>Y</v>
      </c>
      <c r="L120" s="54"/>
      <c r="M120" s="543"/>
      <c r="N120" s="544">
        <f t="shared" si="4"/>
        <v>0</v>
      </c>
      <c r="O120" s="544" t="str">
        <f t="shared" si="7"/>
        <v>Y</v>
      </c>
      <c r="P120" s="543"/>
      <c r="Q120" s="543"/>
      <c r="R120" s="48" t="s">
        <v>1642</v>
      </c>
      <c r="S120" s="87" t="s">
        <v>1643</v>
      </c>
      <c r="T120" s="54"/>
      <c r="U120" s="51"/>
      <c r="V120" s="43" t="s">
        <v>1644</v>
      </c>
      <c r="W120" s="43" t="s">
        <v>1645</v>
      </c>
      <c r="X120" s="43"/>
      <c r="Y120" s="49" t="s">
        <v>1646</v>
      </c>
      <c r="Z120" s="305" t="s">
        <v>1647</v>
      </c>
      <c r="AA120" s="483" t="s">
        <v>896</v>
      </c>
      <c r="AB120" s="234"/>
      <c r="AC120" s="358"/>
      <c r="AD120" s="357"/>
      <c r="AE120" s="47"/>
      <c r="AF120" s="47"/>
      <c r="AG120" s="47"/>
      <c r="AH120" s="47"/>
      <c r="AI120" s="47"/>
      <c r="AJ120" s="47"/>
      <c r="AK120" s="47"/>
    </row>
    <row r="121" spans="1:37" ht="155.1">
      <c r="A121" s="483" t="s">
        <v>776</v>
      </c>
      <c r="B121" s="545" t="s">
        <v>1033</v>
      </c>
      <c r="C121" s="323" t="s">
        <v>1648</v>
      </c>
      <c r="D121" s="53" t="s">
        <v>385</v>
      </c>
      <c r="E121" s="51">
        <v>4</v>
      </c>
      <c r="F121" s="51" t="s">
        <v>430</v>
      </c>
      <c r="G121" s="53" t="s">
        <v>1649</v>
      </c>
      <c r="H121" s="53"/>
      <c r="I121" s="543"/>
      <c r="J121" s="544">
        <f t="shared" si="3"/>
        <v>0</v>
      </c>
      <c r="K121" s="544" t="str">
        <f>IF(J121&gt;('Risk Log'!$C$3-1),"Y","N")</f>
        <v>Y</v>
      </c>
      <c r="L121" s="54"/>
      <c r="M121" s="543"/>
      <c r="N121" s="544">
        <f t="shared" si="4"/>
        <v>0</v>
      </c>
      <c r="O121" s="544" t="str">
        <f t="shared" si="7"/>
        <v>Y</v>
      </c>
      <c r="P121" s="543"/>
      <c r="Q121" s="543"/>
      <c r="R121" s="87" t="s">
        <v>1650</v>
      </c>
      <c r="S121" s="87" t="s">
        <v>1651</v>
      </c>
      <c r="T121" s="54"/>
      <c r="U121" s="58"/>
      <c r="V121" s="43" t="s">
        <v>1644</v>
      </c>
      <c r="W121" s="43" t="s">
        <v>1652</v>
      </c>
      <c r="X121" s="43"/>
      <c r="Y121" s="49"/>
      <c r="Z121" s="305"/>
      <c r="AA121" s="483" t="s">
        <v>908</v>
      </c>
      <c r="AB121" s="82"/>
      <c r="AC121" s="358"/>
      <c r="AD121" s="357"/>
      <c r="AE121" s="47"/>
      <c r="AF121" s="47"/>
      <c r="AG121" s="47"/>
      <c r="AH121" s="47"/>
      <c r="AI121" s="47"/>
      <c r="AJ121" s="47"/>
      <c r="AK121" s="47"/>
    </row>
    <row r="122" spans="1:37" ht="225">
      <c r="A122" s="483" t="s">
        <v>777</v>
      </c>
      <c r="B122" s="545" t="s">
        <v>1033</v>
      </c>
      <c r="C122" s="323" t="s">
        <v>1653</v>
      </c>
      <c r="D122" s="53" t="s">
        <v>385</v>
      </c>
      <c r="E122" s="51">
        <v>5</v>
      </c>
      <c r="F122" s="51" t="s">
        <v>199</v>
      </c>
      <c r="G122" s="53" t="s">
        <v>1649</v>
      </c>
      <c r="H122" s="53"/>
      <c r="I122" s="543"/>
      <c r="J122" s="544">
        <f t="shared" si="3"/>
        <v>0</v>
      </c>
      <c r="K122" s="544" t="str">
        <f>IF(J122&gt;('Risk Log'!$C$3-1),"Y","N")</f>
        <v>Y</v>
      </c>
      <c r="L122" s="54"/>
      <c r="M122" s="543"/>
      <c r="N122" s="544">
        <f t="shared" si="4"/>
        <v>0</v>
      </c>
      <c r="O122" s="544" t="str">
        <f t="shared" si="7"/>
        <v>Y</v>
      </c>
      <c r="P122" s="543"/>
      <c r="Q122" s="543"/>
      <c r="R122" s="87" t="s">
        <v>1654</v>
      </c>
      <c r="S122" s="53" t="s">
        <v>1655</v>
      </c>
      <c r="T122" s="54"/>
      <c r="U122" s="58"/>
      <c r="V122" s="43" t="s">
        <v>1644</v>
      </c>
      <c r="W122" s="43" t="s">
        <v>1652</v>
      </c>
      <c r="X122" s="43"/>
      <c r="Y122" s="49"/>
      <c r="Z122" s="305"/>
      <c r="AA122" s="324" t="s">
        <v>908</v>
      </c>
      <c r="AB122" s="82"/>
      <c r="AC122" s="358"/>
      <c r="AD122" s="357"/>
      <c r="AE122" s="229"/>
      <c r="AF122" s="229"/>
      <c r="AG122" s="229"/>
      <c r="AH122" s="229"/>
      <c r="AI122" s="229"/>
      <c r="AJ122" s="229"/>
      <c r="AK122" s="229"/>
    </row>
    <row r="123" spans="1:37" ht="100.5">
      <c r="A123" s="483" t="s">
        <v>1656</v>
      </c>
      <c r="B123" s="545" t="s">
        <v>1657</v>
      </c>
      <c r="C123" s="323" t="s">
        <v>1658</v>
      </c>
      <c r="D123" s="53" t="s">
        <v>311</v>
      </c>
      <c r="E123" s="51">
        <v>3</v>
      </c>
      <c r="F123" s="51" t="s">
        <v>430</v>
      </c>
      <c r="G123" s="53" t="s">
        <v>1659</v>
      </c>
      <c r="H123" s="53"/>
      <c r="I123" s="543"/>
      <c r="J123" s="544">
        <f t="shared" si="3"/>
        <v>0</v>
      </c>
      <c r="K123" s="544" t="str">
        <f>IF(J123&gt;('Risk Log'!$C$3-1),"Y","N")</f>
        <v>Y</v>
      </c>
      <c r="L123" s="54"/>
      <c r="M123" s="543"/>
      <c r="N123" s="544">
        <f t="shared" si="4"/>
        <v>0</v>
      </c>
      <c r="O123" s="544" t="str">
        <f t="shared" si="7"/>
        <v>Y</v>
      </c>
      <c r="P123" s="543"/>
      <c r="Q123" s="543"/>
      <c r="R123" s="478" t="s">
        <v>1660</v>
      </c>
      <c r="S123" s="87" t="s">
        <v>1661</v>
      </c>
      <c r="T123" s="54"/>
      <c r="U123" s="50" t="s">
        <v>1662</v>
      </c>
      <c r="V123" s="43" t="s">
        <v>1604</v>
      </c>
      <c r="W123" s="43" t="s">
        <v>1139</v>
      </c>
      <c r="X123" s="43"/>
      <c r="Y123" s="49" t="s">
        <v>1663</v>
      </c>
      <c r="Z123" s="305" t="s">
        <v>1664</v>
      </c>
      <c r="AA123" s="324" t="s">
        <v>908</v>
      </c>
      <c r="AB123" s="84"/>
      <c r="AC123" s="358"/>
      <c r="AD123" s="357"/>
      <c r="AE123" s="47"/>
      <c r="AF123" s="47"/>
      <c r="AG123" s="47"/>
      <c r="AH123" s="47"/>
      <c r="AI123" s="47"/>
      <c r="AJ123" s="47"/>
      <c r="AK123" s="47"/>
    </row>
    <row r="124" spans="1:37" ht="228">
      <c r="A124" s="483" t="s">
        <v>1665</v>
      </c>
      <c r="B124" s="545" t="s">
        <v>1666</v>
      </c>
      <c r="C124" s="323" t="s">
        <v>1667</v>
      </c>
      <c r="D124" s="53" t="s">
        <v>385</v>
      </c>
      <c r="E124" s="51">
        <v>4</v>
      </c>
      <c r="F124" s="51" t="s">
        <v>430</v>
      </c>
      <c r="G124" s="53" t="s">
        <v>1668</v>
      </c>
      <c r="H124" s="53"/>
      <c r="I124" s="543"/>
      <c r="J124" s="544">
        <f t="shared" si="3"/>
        <v>0</v>
      </c>
      <c r="K124" s="544" t="str">
        <f>IF(J124&gt;('Risk Log'!$C$3-1),"Y","N")</f>
        <v>Y</v>
      </c>
      <c r="L124" s="54"/>
      <c r="M124" s="543"/>
      <c r="N124" s="544">
        <f t="shared" si="4"/>
        <v>0</v>
      </c>
      <c r="O124" s="544" t="str">
        <f t="shared" si="7"/>
        <v>Y</v>
      </c>
      <c r="P124" s="543"/>
      <c r="Q124" s="543"/>
      <c r="R124" s="324" t="s">
        <v>1669</v>
      </c>
      <c r="S124" s="87" t="s">
        <v>1670</v>
      </c>
      <c r="T124" s="54"/>
      <c r="U124" s="52" t="s">
        <v>1671</v>
      </c>
      <c r="V124" s="43" t="s">
        <v>996</v>
      </c>
      <c r="W124" s="43" t="s">
        <v>1672</v>
      </c>
      <c r="X124" s="43"/>
      <c r="Y124" s="305" t="s">
        <v>1673</v>
      </c>
      <c r="Z124" s="305" t="s">
        <v>1674</v>
      </c>
      <c r="AA124" s="324" t="s">
        <v>908</v>
      </c>
      <c r="AB124" s="84"/>
      <c r="AC124" s="358"/>
      <c r="AD124" s="357"/>
      <c r="AE124" s="47"/>
      <c r="AF124" s="47"/>
      <c r="AG124" s="47"/>
      <c r="AH124" s="47"/>
      <c r="AI124" s="47"/>
      <c r="AJ124" s="47"/>
      <c r="AK124" s="47"/>
    </row>
    <row r="125" spans="1:37" ht="75.95">
      <c r="A125" s="483" t="s">
        <v>1675</v>
      </c>
      <c r="B125" s="545" t="s">
        <v>1666</v>
      </c>
      <c r="C125" s="323" t="s">
        <v>1676</v>
      </c>
      <c r="D125" s="53" t="s">
        <v>385</v>
      </c>
      <c r="E125" s="51">
        <v>4</v>
      </c>
      <c r="F125" s="51" t="s">
        <v>430</v>
      </c>
      <c r="G125" s="53" t="s">
        <v>1668</v>
      </c>
      <c r="H125" s="53"/>
      <c r="I125" s="543"/>
      <c r="J125" s="544">
        <f t="shared" si="3"/>
        <v>0</v>
      </c>
      <c r="K125" s="544" t="str">
        <f>IF(J125&gt;('Risk Log'!$C$3-1),"Y","N")</f>
        <v>Y</v>
      </c>
      <c r="L125" s="54"/>
      <c r="M125" s="543"/>
      <c r="N125" s="544">
        <f t="shared" si="4"/>
        <v>0</v>
      </c>
      <c r="O125" s="544" t="str">
        <f t="shared" si="7"/>
        <v>Y</v>
      </c>
      <c r="P125" s="543"/>
      <c r="Q125" s="543"/>
      <c r="R125" s="324" t="s">
        <v>1677</v>
      </c>
      <c r="S125" s="87" t="s">
        <v>1678</v>
      </c>
      <c r="T125" s="54"/>
      <c r="U125" s="52"/>
      <c r="V125" s="43" t="s">
        <v>996</v>
      </c>
      <c r="W125" s="43" t="s">
        <v>1672</v>
      </c>
      <c r="X125" s="43"/>
      <c r="Y125" s="49" t="s">
        <v>1673</v>
      </c>
      <c r="Z125" s="305" t="s">
        <v>1679</v>
      </c>
      <c r="AA125" s="324" t="s">
        <v>908</v>
      </c>
      <c r="AB125" s="84"/>
      <c r="AC125" s="358"/>
      <c r="AD125" s="357"/>
      <c r="AE125" s="47"/>
      <c r="AF125" s="47"/>
      <c r="AG125" s="47"/>
      <c r="AH125" s="47"/>
      <c r="AI125" s="47"/>
      <c r="AJ125" s="47"/>
      <c r="AK125" s="47"/>
    </row>
    <row r="126" spans="1:37" ht="354">
      <c r="A126" s="483" t="s">
        <v>1680</v>
      </c>
      <c r="B126" s="545" t="s">
        <v>1666</v>
      </c>
      <c r="C126" s="323" t="s">
        <v>1681</v>
      </c>
      <c r="D126" s="53" t="s">
        <v>385</v>
      </c>
      <c r="E126" s="51">
        <v>4</v>
      </c>
      <c r="F126" s="51" t="s">
        <v>430</v>
      </c>
      <c r="G126" s="53" t="s">
        <v>1682</v>
      </c>
      <c r="H126" s="53"/>
      <c r="I126" s="543"/>
      <c r="J126" s="544">
        <f t="shared" si="3"/>
        <v>0</v>
      </c>
      <c r="K126" s="544" t="str">
        <f>IF(J126&gt;('Risk Log'!$C$3-1),"Y","N")</f>
        <v>Y</v>
      </c>
      <c r="L126" s="54"/>
      <c r="M126" s="543"/>
      <c r="N126" s="544">
        <f t="shared" si="4"/>
        <v>0</v>
      </c>
      <c r="O126" s="544" t="str">
        <f t="shared" si="7"/>
        <v>Y</v>
      </c>
      <c r="P126" s="543"/>
      <c r="Q126" s="543"/>
      <c r="R126" s="87" t="s">
        <v>1683</v>
      </c>
      <c r="S126" s="87" t="s">
        <v>1684</v>
      </c>
      <c r="T126" s="54"/>
      <c r="U126" s="52" t="s">
        <v>1685</v>
      </c>
      <c r="V126" s="43" t="s">
        <v>996</v>
      </c>
      <c r="W126" s="43" t="s">
        <v>1686</v>
      </c>
      <c r="X126" s="43"/>
      <c r="Y126" s="49" t="s">
        <v>1687</v>
      </c>
      <c r="Z126" s="305" t="s">
        <v>1688</v>
      </c>
      <c r="AA126" s="483" t="s">
        <v>896</v>
      </c>
      <c r="AB126" s="85"/>
      <c r="AC126" s="358"/>
      <c r="AD126" s="357"/>
      <c r="AE126" s="47"/>
      <c r="AF126" s="47"/>
      <c r="AG126" s="47"/>
      <c r="AH126" s="47"/>
      <c r="AI126" s="47"/>
      <c r="AJ126" s="47"/>
      <c r="AK126" s="47"/>
    </row>
    <row r="127" spans="1:37" ht="275.10000000000002">
      <c r="A127" s="483" t="s">
        <v>1689</v>
      </c>
      <c r="B127" s="545" t="s">
        <v>1666</v>
      </c>
      <c r="C127" s="323" t="s">
        <v>1690</v>
      </c>
      <c r="D127" s="53" t="s">
        <v>385</v>
      </c>
      <c r="E127" s="51">
        <v>4</v>
      </c>
      <c r="F127" s="51" t="s">
        <v>430</v>
      </c>
      <c r="G127" s="53" t="s">
        <v>1682</v>
      </c>
      <c r="H127" s="53"/>
      <c r="I127" s="543"/>
      <c r="J127" s="544">
        <f t="shared" si="3"/>
        <v>0</v>
      </c>
      <c r="K127" s="544" t="str">
        <f>IF(J127&gt;('Risk Log'!$C$3-1),"Y","N")</f>
        <v>Y</v>
      </c>
      <c r="L127" s="54"/>
      <c r="M127" s="543"/>
      <c r="N127" s="544">
        <f t="shared" si="4"/>
        <v>0</v>
      </c>
      <c r="O127" s="544" t="str">
        <f t="shared" si="7"/>
        <v>Y</v>
      </c>
      <c r="P127" s="543"/>
      <c r="Q127" s="543"/>
      <c r="R127" s="87" t="s">
        <v>1691</v>
      </c>
      <c r="S127" s="87" t="s">
        <v>1692</v>
      </c>
      <c r="T127" s="54"/>
      <c r="U127" s="52"/>
      <c r="V127" s="43" t="s">
        <v>996</v>
      </c>
      <c r="W127" s="43" t="s">
        <v>1686</v>
      </c>
      <c r="X127" s="43"/>
      <c r="Y127" s="49" t="s">
        <v>1687</v>
      </c>
      <c r="Z127" s="305" t="s">
        <v>1693</v>
      </c>
      <c r="AA127" s="483" t="s">
        <v>896</v>
      </c>
      <c r="AB127" s="85"/>
      <c r="AC127" s="358"/>
      <c r="AD127" s="357"/>
      <c r="AE127" s="47"/>
      <c r="AF127" s="47"/>
      <c r="AG127" s="47"/>
      <c r="AH127" s="47"/>
      <c r="AI127" s="47"/>
      <c r="AJ127" s="47"/>
      <c r="AK127" s="47"/>
    </row>
    <row r="128" spans="1:37" ht="275.10000000000002">
      <c r="A128" s="483" t="s">
        <v>1694</v>
      </c>
      <c r="B128" s="545" t="s">
        <v>1666</v>
      </c>
      <c r="C128" s="323" t="s">
        <v>1695</v>
      </c>
      <c r="D128" s="53" t="s">
        <v>385</v>
      </c>
      <c r="E128" s="51">
        <v>4</v>
      </c>
      <c r="F128" s="51" t="s">
        <v>430</v>
      </c>
      <c r="G128" s="53" t="s">
        <v>1682</v>
      </c>
      <c r="H128" s="53"/>
      <c r="I128" s="543"/>
      <c r="J128" s="544">
        <f t="shared" si="3"/>
        <v>0</v>
      </c>
      <c r="K128" s="544" t="str">
        <f>IF(J128&gt;('Risk Log'!$C$3-1),"Y","N")</f>
        <v>Y</v>
      </c>
      <c r="L128" s="54"/>
      <c r="M128" s="543"/>
      <c r="N128" s="544">
        <f t="shared" si="4"/>
        <v>0</v>
      </c>
      <c r="O128" s="544" t="str">
        <f t="shared" si="7"/>
        <v>Y</v>
      </c>
      <c r="P128" s="543"/>
      <c r="Q128" s="543"/>
      <c r="R128" s="53" t="s">
        <v>1696</v>
      </c>
      <c r="S128" s="48" t="s">
        <v>1697</v>
      </c>
      <c r="T128" s="54"/>
      <c r="U128" s="311"/>
      <c r="V128" s="43" t="s">
        <v>996</v>
      </c>
      <c r="W128" s="43" t="s">
        <v>1686</v>
      </c>
      <c r="X128" s="43"/>
      <c r="Y128" s="49" t="s">
        <v>1687</v>
      </c>
      <c r="Z128" s="305" t="s">
        <v>1698</v>
      </c>
      <c r="AA128" s="483" t="s">
        <v>896</v>
      </c>
      <c r="AB128" s="85"/>
      <c r="AC128" s="358"/>
      <c r="AD128" s="357"/>
      <c r="AE128" s="47"/>
      <c r="AF128" s="47"/>
      <c r="AG128" s="47"/>
      <c r="AH128" s="47"/>
      <c r="AI128" s="47"/>
      <c r="AJ128" s="47"/>
      <c r="AK128" s="47"/>
    </row>
    <row r="129" spans="1:37" ht="75">
      <c r="A129" s="483" t="s">
        <v>1699</v>
      </c>
      <c r="B129" s="545" t="s">
        <v>1666</v>
      </c>
      <c r="C129" s="323" t="s">
        <v>1700</v>
      </c>
      <c r="D129" s="53" t="s">
        <v>366</v>
      </c>
      <c r="E129" s="51">
        <v>4</v>
      </c>
      <c r="F129" s="51" t="s">
        <v>430</v>
      </c>
      <c r="G129" s="53" t="s">
        <v>1701</v>
      </c>
      <c r="H129" s="53"/>
      <c r="I129" s="543"/>
      <c r="J129" s="544">
        <f t="shared" si="3"/>
        <v>0</v>
      </c>
      <c r="K129" s="544" t="str">
        <f>IF(J129&gt;('Risk Log'!$C$3-1),"Y","N")</f>
        <v>Y</v>
      </c>
      <c r="L129" s="54"/>
      <c r="M129" s="543"/>
      <c r="N129" s="544">
        <f t="shared" si="4"/>
        <v>0</v>
      </c>
      <c r="O129" s="544" t="str">
        <f t="shared" si="7"/>
        <v>Y</v>
      </c>
      <c r="P129" s="543"/>
      <c r="Q129" s="543"/>
      <c r="R129" s="87" t="s">
        <v>1702</v>
      </c>
      <c r="S129" s="87" t="s">
        <v>1703</v>
      </c>
      <c r="T129" s="54"/>
      <c r="U129" s="311"/>
      <c r="V129" s="43" t="s">
        <v>996</v>
      </c>
      <c r="W129" s="43" t="s">
        <v>1672</v>
      </c>
      <c r="X129" s="43"/>
      <c r="Y129" s="49" t="s">
        <v>1704</v>
      </c>
      <c r="Z129" s="305" t="s">
        <v>1705</v>
      </c>
      <c r="AA129" s="483" t="s">
        <v>896</v>
      </c>
      <c r="AB129" s="85"/>
      <c r="AC129" s="358"/>
      <c r="AD129" s="357"/>
      <c r="AE129" s="47"/>
      <c r="AF129" s="47"/>
      <c r="AG129" s="47"/>
      <c r="AH129" s="47"/>
      <c r="AI129" s="47"/>
      <c r="AJ129" s="47"/>
      <c r="AK129" s="47"/>
    </row>
    <row r="130" spans="1:37" ht="75">
      <c r="A130" s="483" t="s">
        <v>1706</v>
      </c>
      <c r="B130" s="545" t="s">
        <v>1666</v>
      </c>
      <c r="C130" s="323" t="s">
        <v>1707</v>
      </c>
      <c r="D130" s="53" t="s">
        <v>366</v>
      </c>
      <c r="E130" s="51">
        <v>4</v>
      </c>
      <c r="F130" s="51" t="s">
        <v>430</v>
      </c>
      <c r="G130" s="53" t="s">
        <v>1701</v>
      </c>
      <c r="H130" s="53"/>
      <c r="I130" s="543"/>
      <c r="J130" s="544">
        <f t="shared" si="3"/>
        <v>0</v>
      </c>
      <c r="K130" s="544" t="str">
        <f>IF(J130&gt;('Risk Log'!$C$3-1),"Y","N")</f>
        <v>Y</v>
      </c>
      <c r="L130" s="54"/>
      <c r="M130" s="543"/>
      <c r="N130" s="544">
        <f t="shared" si="4"/>
        <v>0</v>
      </c>
      <c r="O130" s="544" t="str">
        <f t="shared" si="7"/>
        <v>Y</v>
      </c>
      <c r="P130" s="543"/>
      <c r="Q130" s="543"/>
      <c r="R130" s="53" t="s">
        <v>1708</v>
      </c>
      <c r="S130" s="87" t="s">
        <v>1709</v>
      </c>
      <c r="T130" s="54"/>
      <c r="U130" s="311"/>
      <c r="V130" s="43" t="s">
        <v>996</v>
      </c>
      <c r="W130" s="43" t="s">
        <v>1672</v>
      </c>
      <c r="X130" s="43"/>
      <c r="Y130" s="49" t="s">
        <v>1704</v>
      </c>
      <c r="Z130" s="305" t="s">
        <v>1710</v>
      </c>
      <c r="AA130" s="483" t="s">
        <v>896</v>
      </c>
      <c r="AB130" s="85"/>
      <c r="AC130" s="358"/>
      <c r="AD130" s="357"/>
      <c r="AE130" s="47"/>
      <c r="AF130" s="47"/>
      <c r="AG130" s="47"/>
      <c r="AH130" s="47"/>
      <c r="AI130" s="47"/>
      <c r="AJ130" s="47"/>
      <c r="AK130" s="47"/>
    </row>
    <row r="131" spans="1:37" ht="126">
      <c r="A131" s="483" t="s">
        <v>1711</v>
      </c>
      <c r="B131" s="545" t="s">
        <v>1666</v>
      </c>
      <c r="C131" s="323" t="s">
        <v>1712</v>
      </c>
      <c r="D131" s="53" t="s">
        <v>385</v>
      </c>
      <c r="E131" s="51">
        <v>4</v>
      </c>
      <c r="F131" s="51" t="s">
        <v>430</v>
      </c>
      <c r="G131" s="53" t="s">
        <v>1713</v>
      </c>
      <c r="H131" s="53"/>
      <c r="I131" s="543"/>
      <c r="J131" s="544">
        <f t="shared" si="3"/>
        <v>0</v>
      </c>
      <c r="K131" s="544" t="str">
        <f>IF(J131&gt;('Risk Log'!$C$3-1),"Y","N")</f>
        <v>Y</v>
      </c>
      <c r="L131" s="54"/>
      <c r="M131" s="543"/>
      <c r="N131" s="544">
        <f t="shared" si="4"/>
        <v>0</v>
      </c>
      <c r="O131" s="544" t="str">
        <f t="shared" si="7"/>
        <v>Y</v>
      </c>
      <c r="P131" s="543"/>
      <c r="Q131" s="543"/>
      <c r="R131" s="87" t="s">
        <v>1714</v>
      </c>
      <c r="S131" s="87" t="s">
        <v>1715</v>
      </c>
      <c r="T131" s="54"/>
      <c r="U131" s="311" t="s">
        <v>1716</v>
      </c>
      <c r="V131" s="43" t="s">
        <v>1717</v>
      </c>
      <c r="W131" s="43" t="s">
        <v>1718</v>
      </c>
      <c r="X131" s="43"/>
      <c r="Y131" s="49" t="s">
        <v>1719</v>
      </c>
      <c r="Z131" s="305" t="s">
        <v>1720</v>
      </c>
      <c r="AA131" s="483" t="s">
        <v>896</v>
      </c>
      <c r="AB131" s="85"/>
      <c r="AC131" s="358"/>
      <c r="AD131" s="357"/>
      <c r="AE131" s="47"/>
      <c r="AF131" s="47"/>
      <c r="AG131" s="47"/>
      <c r="AH131" s="47"/>
      <c r="AI131" s="47"/>
      <c r="AJ131" s="47"/>
      <c r="AK131" s="47"/>
    </row>
    <row r="132" spans="1:37" ht="87.6">
      <c r="A132" s="483" t="s">
        <v>1721</v>
      </c>
      <c r="B132" s="545" t="s">
        <v>1666</v>
      </c>
      <c r="C132" s="323" t="s">
        <v>1722</v>
      </c>
      <c r="D132" s="53" t="s">
        <v>292</v>
      </c>
      <c r="E132" s="51">
        <v>4</v>
      </c>
      <c r="F132" s="51" t="s">
        <v>430</v>
      </c>
      <c r="G132" s="53" t="s">
        <v>1723</v>
      </c>
      <c r="H132" s="53"/>
      <c r="I132" s="543"/>
      <c r="J132" s="544">
        <f t="shared" si="3"/>
        <v>0</v>
      </c>
      <c r="K132" s="544" t="str">
        <f>IF(J132&gt;('Risk Log'!$C$3-1),"Y","N")</f>
        <v>Y</v>
      </c>
      <c r="L132" s="54"/>
      <c r="M132" s="543"/>
      <c r="N132" s="544">
        <f t="shared" si="4"/>
        <v>0</v>
      </c>
      <c r="O132" s="544" t="str">
        <f t="shared" si="7"/>
        <v>Y</v>
      </c>
      <c r="P132" s="543"/>
      <c r="Q132" s="543"/>
      <c r="R132" s="87" t="s">
        <v>1724</v>
      </c>
      <c r="S132" s="87" t="s">
        <v>1725</v>
      </c>
      <c r="T132" s="54"/>
      <c r="U132" s="311"/>
      <c r="V132" s="43" t="s">
        <v>1717</v>
      </c>
      <c r="W132" s="43" t="s">
        <v>1718</v>
      </c>
      <c r="X132" s="43"/>
      <c r="Y132" s="49" t="s">
        <v>1726</v>
      </c>
      <c r="Z132" s="305" t="s">
        <v>1727</v>
      </c>
      <c r="AA132" s="483" t="s">
        <v>896</v>
      </c>
      <c r="AB132" s="85"/>
      <c r="AC132" s="358"/>
      <c r="AD132" s="357"/>
      <c r="AE132" s="47"/>
      <c r="AF132" s="47"/>
      <c r="AG132" s="47"/>
      <c r="AH132" s="47"/>
      <c r="AI132" s="47"/>
      <c r="AJ132" s="47"/>
      <c r="AK132" s="47"/>
    </row>
    <row r="133" spans="1:37" ht="125.1">
      <c r="A133" s="483" t="s">
        <v>1728</v>
      </c>
      <c r="B133" s="545" t="s">
        <v>1666</v>
      </c>
      <c r="C133" s="323" t="s">
        <v>1729</v>
      </c>
      <c r="D133" s="53" t="s">
        <v>292</v>
      </c>
      <c r="E133" s="51">
        <v>4</v>
      </c>
      <c r="F133" s="51" t="s">
        <v>430</v>
      </c>
      <c r="G133" s="53" t="s">
        <v>1730</v>
      </c>
      <c r="H133" s="53"/>
      <c r="I133" s="543"/>
      <c r="J133" s="544">
        <f t="shared" si="3"/>
        <v>0</v>
      </c>
      <c r="K133" s="544" t="str">
        <f>IF(J133&gt;('Risk Log'!$C$3-1),"Y","N")</f>
        <v>Y</v>
      </c>
      <c r="L133" s="54"/>
      <c r="M133" s="543"/>
      <c r="N133" s="544">
        <f t="shared" si="4"/>
        <v>0</v>
      </c>
      <c r="O133" s="544" t="str">
        <f t="shared" si="7"/>
        <v>Y</v>
      </c>
      <c r="P133" s="543"/>
      <c r="Q133" s="543"/>
      <c r="R133" s="53" t="s">
        <v>1731</v>
      </c>
      <c r="S133" s="87" t="s">
        <v>1732</v>
      </c>
      <c r="T133" s="54"/>
      <c r="U133" s="311" t="s">
        <v>1733</v>
      </c>
      <c r="V133" s="43" t="s">
        <v>1717</v>
      </c>
      <c r="W133" s="43" t="s">
        <v>1734</v>
      </c>
      <c r="X133" s="43"/>
      <c r="Y133" s="49" t="s">
        <v>1735</v>
      </c>
      <c r="Z133" s="305" t="s">
        <v>1736</v>
      </c>
      <c r="AA133" s="483" t="s">
        <v>896</v>
      </c>
      <c r="AB133" s="85"/>
      <c r="AC133" s="358"/>
      <c r="AD133" s="357"/>
      <c r="AE133" s="47"/>
      <c r="AF133" s="47"/>
      <c r="AG133" s="47"/>
      <c r="AH133" s="47"/>
      <c r="AI133" s="47"/>
      <c r="AJ133" s="47"/>
      <c r="AK133" s="47"/>
    </row>
    <row r="134" spans="1:37" ht="99.95">
      <c r="A134" s="483" t="s">
        <v>1737</v>
      </c>
      <c r="B134" s="545" t="s">
        <v>1666</v>
      </c>
      <c r="C134" s="323" t="s">
        <v>1738</v>
      </c>
      <c r="D134" s="53" t="s">
        <v>385</v>
      </c>
      <c r="E134" s="51">
        <v>4</v>
      </c>
      <c r="F134" s="51" t="s">
        <v>199</v>
      </c>
      <c r="G134" s="53" t="s">
        <v>1739</v>
      </c>
      <c r="H134" s="53"/>
      <c r="I134" s="543"/>
      <c r="J134" s="544">
        <f t="shared" si="3"/>
        <v>0</v>
      </c>
      <c r="K134" s="544" t="str">
        <f>IF(J134&gt;('Risk Log'!$C$3-1),"Y","N")</f>
        <v>Y</v>
      </c>
      <c r="L134" s="54"/>
      <c r="M134" s="543"/>
      <c r="N134" s="544">
        <f t="shared" si="4"/>
        <v>0</v>
      </c>
      <c r="O134" s="544" t="str">
        <f t="shared" si="7"/>
        <v>Y</v>
      </c>
      <c r="P134" s="543"/>
      <c r="Q134" s="543"/>
      <c r="R134" s="87" t="s">
        <v>1740</v>
      </c>
      <c r="S134" s="87" t="s">
        <v>1741</v>
      </c>
      <c r="T134" s="54"/>
      <c r="U134" s="311" t="s">
        <v>1742</v>
      </c>
      <c r="V134" s="43" t="s">
        <v>1717</v>
      </c>
      <c r="W134" s="43" t="s">
        <v>1743</v>
      </c>
      <c r="X134" s="43"/>
      <c r="Y134" s="49" t="s">
        <v>1744</v>
      </c>
      <c r="Z134" s="305" t="s">
        <v>1745</v>
      </c>
      <c r="AA134" s="483" t="s">
        <v>896</v>
      </c>
      <c r="AB134" s="85"/>
      <c r="AC134" s="358"/>
      <c r="AD134" s="357"/>
      <c r="AE134" s="47"/>
      <c r="AF134" s="47"/>
      <c r="AG134" s="47"/>
      <c r="AH134" s="47"/>
      <c r="AI134" s="47"/>
      <c r="AJ134" s="47"/>
      <c r="AK134" s="47"/>
    </row>
    <row r="135" spans="1:37" ht="174.95">
      <c r="A135" s="483" t="s">
        <v>1746</v>
      </c>
      <c r="B135" s="545" t="s">
        <v>1666</v>
      </c>
      <c r="C135" s="323" t="s">
        <v>1747</v>
      </c>
      <c r="D135" s="53" t="s">
        <v>385</v>
      </c>
      <c r="E135" s="51">
        <v>4</v>
      </c>
      <c r="F135" s="51" t="s">
        <v>199</v>
      </c>
      <c r="G135" s="53" t="s">
        <v>1748</v>
      </c>
      <c r="H135" s="53"/>
      <c r="I135" s="543"/>
      <c r="J135" s="544">
        <f t="shared" si="3"/>
        <v>0</v>
      </c>
      <c r="K135" s="544" t="str">
        <f>IF(J135&gt;('Risk Log'!$C$3-1),"Y","N")</f>
        <v>Y</v>
      </c>
      <c r="L135" s="54"/>
      <c r="M135" s="543"/>
      <c r="N135" s="544">
        <f t="shared" si="4"/>
        <v>0</v>
      </c>
      <c r="O135" s="544" t="str">
        <f t="shared" si="7"/>
        <v>Y</v>
      </c>
      <c r="P135" s="543"/>
      <c r="Q135" s="543"/>
      <c r="R135" s="87" t="s">
        <v>1749</v>
      </c>
      <c r="S135" s="87" t="s">
        <v>1750</v>
      </c>
      <c r="T135" s="54"/>
      <c r="U135" s="311" t="s">
        <v>1751</v>
      </c>
      <c r="V135" s="43" t="s">
        <v>1717</v>
      </c>
      <c r="W135" s="43" t="s">
        <v>1752</v>
      </c>
      <c r="X135" s="43"/>
      <c r="Y135" s="49" t="s">
        <v>1753</v>
      </c>
      <c r="Z135" s="305" t="s">
        <v>1754</v>
      </c>
      <c r="AA135" s="483" t="s">
        <v>896</v>
      </c>
      <c r="AB135" s="83"/>
      <c r="AC135" s="358"/>
      <c r="AD135" s="357"/>
      <c r="AE135" s="47"/>
      <c r="AF135" s="47"/>
      <c r="AG135" s="47"/>
      <c r="AH135" s="47"/>
      <c r="AI135" s="47"/>
      <c r="AJ135" s="47"/>
      <c r="AK135" s="47"/>
    </row>
    <row r="136" spans="1:37" ht="138.6">
      <c r="A136" s="483" t="s">
        <v>1755</v>
      </c>
      <c r="B136" s="545" t="s">
        <v>1666</v>
      </c>
      <c r="C136" s="323" t="s">
        <v>1756</v>
      </c>
      <c r="D136" s="53" t="s">
        <v>385</v>
      </c>
      <c r="E136" s="51">
        <v>4</v>
      </c>
      <c r="F136" s="51" t="s">
        <v>199</v>
      </c>
      <c r="G136" s="53" t="s">
        <v>1757</v>
      </c>
      <c r="H136" s="53"/>
      <c r="I136" s="543"/>
      <c r="J136" s="544">
        <f t="shared" si="3"/>
        <v>0</v>
      </c>
      <c r="K136" s="544" t="str">
        <f>IF(J136&gt;('Risk Log'!$C$3-1),"Y","N")</f>
        <v>Y</v>
      </c>
      <c r="L136" s="54"/>
      <c r="M136" s="543"/>
      <c r="N136" s="544">
        <f t="shared" si="4"/>
        <v>0</v>
      </c>
      <c r="O136" s="544" t="str">
        <f t="shared" si="7"/>
        <v>Y</v>
      </c>
      <c r="P136" s="543"/>
      <c r="Q136" s="543"/>
      <c r="R136" s="87" t="s">
        <v>1758</v>
      </c>
      <c r="S136" s="87" t="s">
        <v>1759</v>
      </c>
      <c r="T136" s="54"/>
      <c r="U136" s="311" t="s">
        <v>1760</v>
      </c>
      <c r="V136" s="43" t="s">
        <v>1717</v>
      </c>
      <c r="W136" s="43" t="s">
        <v>1761</v>
      </c>
      <c r="X136" s="43"/>
      <c r="Y136" s="49" t="s">
        <v>1762</v>
      </c>
      <c r="Z136" s="305" t="s">
        <v>1763</v>
      </c>
      <c r="AA136" s="483" t="s">
        <v>896</v>
      </c>
      <c r="AB136" s="85"/>
      <c r="AC136" s="358"/>
      <c r="AD136" s="357"/>
      <c r="AE136" s="47"/>
      <c r="AF136" s="47"/>
      <c r="AG136" s="47"/>
      <c r="AH136" s="47"/>
      <c r="AI136" s="47"/>
      <c r="AJ136" s="47"/>
      <c r="AK136" s="47"/>
    </row>
    <row r="137" spans="1:37" ht="141">
      <c r="A137" s="483" t="s">
        <v>1764</v>
      </c>
      <c r="B137" s="545" t="s">
        <v>1666</v>
      </c>
      <c r="C137" s="323" t="s">
        <v>1765</v>
      </c>
      <c r="D137" s="53" t="s">
        <v>385</v>
      </c>
      <c r="E137" s="51">
        <v>4</v>
      </c>
      <c r="F137" s="51" t="s">
        <v>199</v>
      </c>
      <c r="G137" s="53" t="s">
        <v>1766</v>
      </c>
      <c r="H137" s="53"/>
      <c r="I137" s="543"/>
      <c r="J137" s="544">
        <f t="shared" si="3"/>
        <v>0</v>
      </c>
      <c r="K137" s="544" t="str">
        <f>IF(J137&gt;('Risk Log'!$C$3-1),"Y","N")</f>
        <v>Y</v>
      </c>
      <c r="L137" s="54"/>
      <c r="M137" s="543"/>
      <c r="N137" s="544">
        <f t="shared" si="4"/>
        <v>0</v>
      </c>
      <c r="O137" s="544" t="str">
        <f t="shared" si="7"/>
        <v>Y</v>
      </c>
      <c r="P137" s="543"/>
      <c r="Q137" s="543"/>
      <c r="R137" s="87" t="s">
        <v>1767</v>
      </c>
      <c r="S137" s="87" t="s">
        <v>1768</v>
      </c>
      <c r="T137" s="54"/>
      <c r="U137" s="311"/>
      <c r="V137" s="43" t="s">
        <v>1717</v>
      </c>
      <c r="W137" s="43" t="s">
        <v>1769</v>
      </c>
      <c r="X137" s="43"/>
      <c r="Y137" s="49" t="s">
        <v>1770</v>
      </c>
      <c r="Z137" s="305" t="s">
        <v>1771</v>
      </c>
      <c r="AA137" s="483" t="s">
        <v>896</v>
      </c>
      <c r="AB137" s="85"/>
      <c r="AC137" s="358"/>
      <c r="AD137" s="357"/>
      <c r="AE137" s="47"/>
      <c r="AF137" s="47"/>
      <c r="AG137" s="47"/>
      <c r="AH137" s="47"/>
      <c r="AI137" s="47"/>
      <c r="AJ137" s="47"/>
      <c r="AK137" s="47"/>
    </row>
    <row r="138" spans="1:37" ht="138.94999999999999">
      <c r="A138" s="483" t="s">
        <v>1772</v>
      </c>
      <c r="B138" s="545" t="s">
        <v>1666</v>
      </c>
      <c r="C138" s="323" t="s">
        <v>1773</v>
      </c>
      <c r="D138" s="53" t="s">
        <v>385</v>
      </c>
      <c r="E138" s="51">
        <v>4</v>
      </c>
      <c r="F138" s="51" t="s">
        <v>199</v>
      </c>
      <c r="G138" s="53" t="s">
        <v>1774</v>
      </c>
      <c r="H138" s="53"/>
      <c r="I138" s="543"/>
      <c r="J138" s="544">
        <f t="shared" si="3"/>
        <v>0</v>
      </c>
      <c r="K138" s="544" t="str">
        <f>IF(J138&gt;('Risk Log'!$C$3-1),"Y","N")</f>
        <v>Y</v>
      </c>
      <c r="L138" s="54"/>
      <c r="M138" s="543"/>
      <c r="N138" s="544">
        <f t="shared" si="4"/>
        <v>0</v>
      </c>
      <c r="O138" s="544" t="str">
        <f t="shared" si="7"/>
        <v>Y</v>
      </c>
      <c r="P138" s="543"/>
      <c r="Q138" s="543"/>
      <c r="R138" s="87" t="s">
        <v>1775</v>
      </c>
      <c r="S138" s="87" t="s">
        <v>1776</v>
      </c>
      <c r="T138" s="54"/>
      <c r="U138" s="311"/>
      <c r="V138" s="43" t="s">
        <v>1717</v>
      </c>
      <c r="W138" s="43" t="s">
        <v>1777</v>
      </c>
      <c r="X138" s="43"/>
      <c r="Y138" s="49" t="s">
        <v>1778</v>
      </c>
      <c r="Z138" s="305" t="s">
        <v>1779</v>
      </c>
      <c r="AA138" s="483" t="s">
        <v>896</v>
      </c>
      <c r="AB138" s="83"/>
      <c r="AC138" s="358"/>
      <c r="AD138" s="357"/>
      <c r="AE138" s="47"/>
      <c r="AF138" s="47"/>
      <c r="AG138" s="47"/>
      <c r="AH138" s="47"/>
      <c r="AI138" s="47"/>
      <c r="AJ138" s="47"/>
      <c r="AK138" s="47"/>
    </row>
    <row r="139" spans="1:37" ht="102.6">
      <c r="A139" s="483" t="s">
        <v>1780</v>
      </c>
      <c r="B139" s="545" t="s">
        <v>1666</v>
      </c>
      <c r="C139" s="323" t="s">
        <v>1781</v>
      </c>
      <c r="D139" s="53" t="s">
        <v>385</v>
      </c>
      <c r="E139" s="51">
        <v>4</v>
      </c>
      <c r="F139" s="51" t="s">
        <v>199</v>
      </c>
      <c r="G139" s="53" t="s">
        <v>1782</v>
      </c>
      <c r="H139" s="53"/>
      <c r="I139" s="543"/>
      <c r="J139" s="544">
        <f t="shared" ref="J139:J201" si="8">IF(H139="N/A","N/A",E139*H139)</f>
        <v>0</v>
      </c>
      <c r="K139" s="544" t="str">
        <f>IF(J139&gt;('Risk Log'!$C$3-1),"Y","N")</f>
        <v>Y</v>
      </c>
      <c r="L139" s="54"/>
      <c r="M139" s="543"/>
      <c r="N139" s="544">
        <f t="shared" ref="N139:N201" si="9">IF(COUNTIF(M139,"N/A"),"N/A",IF(COUNTIF(H139, "N/A"),"N/A",E139*M139))</f>
        <v>0</v>
      </c>
      <c r="O139" s="544" t="str">
        <f t="shared" ref="O139:O201" si="10">IF(K140="N","N",(IF(F140="Y", "Y",(IF(J140&gt;($C$2-1),"Y","N")))))</f>
        <v>Y</v>
      </c>
      <c r="P139" s="543"/>
      <c r="Q139" s="543"/>
      <c r="R139" s="87" t="s">
        <v>1783</v>
      </c>
      <c r="S139" s="87" t="s">
        <v>1784</v>
      </c>
      <c r="T139" s="54"/>
      <c r="U139" s="311"/>
      <c r="V139" s="43" t="s">
        <v>1717</v>
      </c>
      <c r="W139" s="43" t="s">
        <v>1785</v>
      </c>
      <c r="X139" s="43"/>
      <c r="Y139" s="49" t="s">
        <v>1786</v>
      </c>
      <c r="Z139" s="305" t="s">
        <v>1787</v>
      </c>
      <c r="AA139" s="483" t="s">
        <v>896</v>
      </c>
      <c r="AB139" s="85"/>
      <c r="AC139" s="358"/>
      <c r="AD139" s="357"/>
      <c r="AE139" s="47"/>
      <c r="AF139" s="47"/>
      <c r="AG139" s="47"/>
      <c r="AH139" s="47"/>
      <c r="AI139" s="47"/>
      <c r="AJ139" s="47"/>
      <c r="AK139" s="47"/>
    </row>
    <row r="140" spans="1:37" ht="99.95">
      <c r="A140" s="483" t="s">
        <v>1788</v>
      </c>
      <c r="B140" s="545" t="s">
        <v>1666</v>
      </c>
      <c r="C140" s="323" t="s">
        <v>1789</v>
      </c>
      <c r="D140" s="53" t="s">
        <v>385</v>
      </c>
      <c r="E140" s="51">
        <v>4</v>
      </c>
      <c r="F140" s="51" t="s">
        <v>199</v>
      </c>
      <c r="G140" s="53" t="s">
        <v>1790</v>
      </c>
      <c r="H140" s="53"/>
      <c r="I140" s="543"/>
      <c r="J140" s="544">
        <f t="shared" si="8"/>
        <v>0</v>
      </c>
      <c r="K140" s="544" t="str">
        <f>IF(J140&gt;('Risk Log'!$C$3-1),"Y","N")</f>
        <v>Y</v>
      </c>
      <c r="L140" s="54"/>
      <c r="M140" s="543"/>
      <c r="N140" s="544">
        <f t="shared" si="9"/>
        <v>0</v>
      </c>
      <c r="O140" s="544" t="str">
        <f t="shared" si="10"/>
        <v>Y</v>
      </c>
      <c r="P140" s="543"/>
      <c r="Q140" s="543"/>
      <c r="R140" s="87" t="s">
        <v>1791</v>
      </c>
      <c r="S140" s="87" t="s">
        <v>1792</v>
      </c>
      <c r="T140" s="54"/>
      <c r="U140" s="311"/>
      <c r="V140" s="43" t="s">
        <v>1717</v>
      </c>
      <c r="W140" s="43" t="s">
        <v>1793</v>
      </c>
      <c r="X140" s="43"/>
      <c r="Y140" s="49" t="s">
        <v>1794</v>
      </c>
      <c r="Z140" s="305" t="s">
        <v>1795</v>
      </c>
      <c r="AA140" s="483" t="s">
        <v>896</v>
      </c>
      <c r="AB140" s="85"/>
      <c r="AC140" s="358"/>
      <c r="AD140" s="357"/>
      <c r="AE140" s="47"/>
      <c r="AF140" s="47"/>
      <c r="AG140" s="47"/>
      <c r="AH140" s="47"/>
      <c r="AI140" s="47"/>
      <c r="AJ140" s="47"/>
      <c r="AK140" s="47"/>
    </row>
    <row r="141" spans="1:37" ht="165.95">
      <c r="A141" s="483" t="s">
        <v>1796</v>
      </c>
      <c r="B141" s="545" t="s">
        <v>1666</v>
      </c>
      <c r="C141" s="323" t="s">
        <v>1797</v>
      </c>
      <c r="D141" s="53" t="s">
        <v>385</v>
      </c>
      <c r="E141" s="51">
        <v>4</v>
      </c>
      <c r="F141" s="51" t="s">
        <v>199</v>
      </c>
      <c r="G141" s="53" t="s">
        <v>1790</v>
      </c>
      <c r="H141" s="53"/>
      <c r="I141" s="543"/>
      <c r="J141" s="544">
        <f t="shared" si="8"/>
        <v>0</v>
      </c>
      <c r="K141" s="544" t="str">
        <f>IF(J141&gt;('Risk Log'!$C$3-1),"Y","N")</f>
        <v>Y</v>
      </c>
      <c r="L141" s="54"/>
      <c r="M141" s="543"/>
      <c r="N141" s="544">
        <f t="shared" si="9"/>
        <v>0</v>
      </c>
      <c r="O141" s="544" t="str">
        <f t="shared" si="10"/>
        <v>Y</v>
      </c>
      <c r="P141" s="543"/>
      <c r="Q141" s="543"/>
      <c r="R141" s="324" t="s">
        <v>1798</v>
      </c>
      <c r="S141" s="87" t="s">
        <v>1799</v>
      </c>
      <c r="T141" s="54"/>
      <c r="U141" s="311" t="s">
        <v>1800</v>
      </c>
      <c r="V141" s="43" t="s">
        <v>1717</v>
      </c>
      <c r="W141" s="43" t="s">
        <v>1793</v>
      </c>
      <c r="X141" s="43"/>
      <c r="Y141" s="49" t="s">
        <v>1794</v>
      </c>
      <c r="Z141" s="305" t="s">
        <v>1801</v>
      </c>
      <c r="AA141" s="324" t="s">
        <v>908</v>
      </c>
      <c r="AB141" s="84"/>
      <c r="AC141" s="358"/>
      <c r="AD141" s="357"/>
      <c r="AE141" s="47"/>
      <c r="AF141" s="47"/>
      <c r="AG141" s="47"/>
      <c r="AH141" s="47"/>
      <c r="AI141" s="47"/>
      <c r="AJ141" s="47"/>
      <c r="AK141" s="47"/>
    </row>
    <row r="142" spans="1:37" ht="89.1">
      <c r="A142" s="483" t="s">
        <v>1802</v>
      </c>
      <c r="B142" s="545" t="s">
        <v>1666</v>
      </c>
      <c r="C142" s="323" t="s">
        <v>1803</v>
      </c>
      <c r="D142" s="53" t="s">
        <v>292</v>
      </c>
      <c r="E142" s="51">
        <v>4</v>
      </c>
      <c r="F142" s="51" t="s">
        <v>430</v>
      </c>
      <c r="G142" s="53" t="s">
        <v>1804</v>
      </c>
      <c r="H142" s="53"/>
      <c r="I142" s="543"/>
      <c r="J142" s="544">
        <f t="shared" si="8"/>
        <v>0</v>
      </c>
      <c r="K142" s="544" t="str">
        <f>IF(J142&gt;('Risk Log'!$C$3-1),"Y","N")</f>
        <v>Y</v>
      </c>
      <c r="L142" s="54"/>
      <c r="M142" s="543"/>
      <c r="N142" s="544">
        <f t="shared" si="9"/>
        <v>0</v>
      </c>
      <c r="O142" s="544" t="str">
        <f t="shared" si="10"/>
        <v>Y</v>
      </c>
      <c r="P142" s="543"/>
      <c r="Q142" s="543"/>
      <c r="R142" s="53" t="s">
        <v>1805</v>
      </c>
      <c r="S142" s="87" t="s">
        <v>1806</v>
      </c>
      <c r="T142" s="54"/>
      <c r="U142" s="311"/>
      <c r="V142" s="43" t="s">
        <v>1717</v>
      </c>
      <c r="W142" s="43" t="s">
        <v>1139</v>
      </c>
      <c r="X142" s="43"/>
      <c r="Y142" s="49"/>
      <c r="Z142" s="305" t="s">
        <v>1807</v>
      </c>
      <c r="AA142" s="483" t="s">
        <v>896</v>
      </c>
      <c r="AB142" s="236"/>
      <c r="AC142" s="358"/>
      <c r="AD142" s="357"/>
      <c r="AE142" s="47"/>
      <c r="AF142" s="47"/>
      <c r="AG142" s="47"/>
      <c r="AH142" s="47"/>
      <c r="AI142" s="47"/>
      <c r="AJ142" s="47"/>
      <c r="AK142" s="47"/>
    </row>
    <row r="143" spans="1:37" ht="77.45">
      <c r="A143" s="483" t="s">
        <v>1808</v>
      </c>
      <c r="B143" s="545" t="s">
        <v>1666</v>
      </c>
      <c r="C143" s="323" t="s">
        <v>1809</v>
      </c>
      <c r="D143" s="53" t="s">
        <v>385</v>
      </c>
      <c r="E143" s="51">
        <v>5</v>
      </c>
      <c r="F143" s="51" t="s">
        <v>430</v>
      </c>
      <c r="G143" s="53" t="s">
        <v>1804</v>
      </c>
      <c r="H143" s="53"/>
      <c r="I143" s="543"/>
      <c r="J143" s="544">
        <f t="shared" si="8"/>
        <v>0</v>
      </c>
      <c r="K143" s="544" t="str">
        <f>IF(J143&gt;('Risk Log'!$C$3-1),"Y","N")</f>
        <v>Y</v>
      </c>
      <c r="L143" s="54"/>
      <c r="M143" s="543"/>
      <c r="N143" s="544">
        <f t="shared" si="9"/>
        <v>0</v>
      </c>
      <c r="O143" s="544" t="str">
        <f t="shared" si="10"/>
        <v>Y</v>
      </c>
      <c r="P143" s="543"/>
      <c r="Q143" s="543"/>
      <c r="R143" s="53" t="s">
        <v>1810</v>
      </c>
      <c r="S143" s="87" t="s">
        <v>1811</v>
      </c>
      <c r="T143" s="54"/>
      <c r="U143" s="311"/>
      <c r="V143" s="43" t="s">
        <v>1717</v>
      </c>
      <c r="W143" s="43" t="s">
        <v>1139</v>
      </c>
      <c r="X143" s="43"/>
      <c r="Y143" s="49"/>
      <c r="Z143" s="305" t="s">
        <v>1812</v>
      </c>
      <c r="AA143" s="483" t="s">
        <v>896</v>
      </c>
      <c r="AB143" s="85"/>
      <c r="AC143" s="358"/>
      <c r="AD143" s="357"/>
      <c r="AE143" s="47"/>
      <c r="AF143" s="47"/>
      <c r="AG143" s="47"/>
      <c r="AH143" s="47"/>
      <c r="AI143" s="47"/>
      <c r="AJ143" s="47"/>
      <c r="AK143" s="47"/>
    </row>
    <row r="144" spans="1:37" ht="113.45">
      <c r="A144" s="483" t="s">
        <v>1813</v>
      </c>
      <c r="B144" s="545" t="s">
        <v>1666</v>
      </c>
      <c r="C144" s="323" t="s">
        <v>1814</v>
      </c>
      <c r="D144" s="53" t="s">
        <v>429</v>
      </c>
      <c r="E144" s="51">
        <v>4</v>
      </c>
      <c r="F144" s="51" t="s">
        <v>430</v>
      </c>
      <c r="G144" s="53" t="s">
        <v>1815</v>
      </c>
      <c r="H144" s="53"/>
      <c r="I144" s="543"/>
      <c r="J144" s="544">
        <f t="shared" si="8"/>
        <v>0</v>
      </c>
      <c r="K144" s="544" t="str">
        <f>IF(J144&gt;('Risk Log'!$C$3-1),"Y","N")</f>
        <v>Y</v>
      </c>
      <c r="L144" s="54"/>
      <c r="M144" s="543"/>
      <c r="N144" s="544">
        <f t="shared" si="9"/>
        <v>0</v>
      </c>
      <c r="O144" s="544" t="str">
        <f t="shared" si="10"/>
        <v>Y</v>
      </c>
      <c r="P144" s="543"/>
      <c r="Q144" s="543"/>
      <c r="R144" s="87" t="s">
        <v>1816</v>
      </c>
      <c r="S144" s="87" t="s">
        <v>1817</v>
      </c>
      <c r="T144" s="54"/>
      <c r="U144" s="312"/>
      <c r="V144" s="43" t="s">
        <v>1139</v>
      </c>
      <c r="W144" s="43" t="s">
        <v>1139</v>
      </c>
      <c r="X144" s="43"/>
      <c r="Y144" s="49" t="s">
        <v>1818</v>
      </c>
      <c r="Z144" s="305" t="s">
        <v>1819</v>
      </c>
      <c r="AA144" s="483" t="s">
        <v>896</v>
      </c>
      <c r="AB144" s="234"/>
      <c r="AC144" s="358"/>
      <c r="AD144" s="357"/>
      <c r="AE144" s="47"/>
      <c r="AF144" s="47"/>
      <c r="AG144" s="47"/>
      <c r="AH144" s="47"/>
      <c r="AI144" s="47"/>
      <c r="AJ144" s="47"/>
      <c r="AK144" s="47"/>
    </row>
    <row r="145" spans="1:37" ht="342" customHeight="1">
      <c r="A145" s="483" t="s">
        <v>1820</v>
      </c>
      <c r="B145" s="545" t="s">
        <v>1821</v>
      </c>
      <c r="C145" s="323" t="s">
        <v>1822</v>
      </c>
      <c r="D145" s="53" t="s">
        <v>292</v>
      </c>
      <c r="E145" s="51">
        <v>4</v>
      </c>
      <c r="F145" s="51" t="s">
        <v>199</v>
      </c>
      <c r="G145" s="53" t="s">
        <v>1823</v>
      </c>
      <c r="H145" s="53"/>
      <c r="I145" s="543"/>
      <c r="J145" s="544">
        <f t="shared" si="8"/>
        <v>0</v>
      </c>
      <c r="K145" s="544" t="str">
        <f>IF(J145&gt;('Risk Log'!$C$3-1),"Y","N")</f>
        <v>Y</v>
      </c>
      <c r="L145" s="54"/>
      <c r="M145" s="543"/>
      <c r="N145" s="544">
        <f t="shared" si="9"/>
        <v>0</v>
      </c>
      <c r="O145" s="544" t="str">
        <f t="shared" si="10"/>
        <v>Y</v>
      </c>
      <c r="P145" s="543"/>
      <c r="Q145" s="543"/>
      <c r="R145" s="324" t="s">
        <v>1824</v>
      </c>
      <c r="S145" s="87" t="s">
        <v>1825</v>
      </c>
      <c r="T145" s="54"/>
      <c r="U145" s="35" t="s">
        <v>1826</v>
      </c>
      <c r="V145" s="43" t="s">
        <v>1827</v>
      </c>
      <c r="W145" s="313" t="s">
        <v>1828</v>
      </c>
      <c r="X145" s="313"/>
      <c r="Y145" s="49" t="s">
        <v>1829</v>
      </c>
      <c r="Z145" s="305" t="s">
        <v>1830</v>
      </c>
      <c r="AA145" s="324" t="s">
        <v>908</v>
      </c>
      <c r="AB145" s="84"/>
      <c r="AC145" s="358"/>
      <c r="AD145" s="357"/>
      <c r="AE145" s="47"/>
      <c r="AF145" s="47"/>
      <c r="AG145" s="47"/>
      <c r="AH145" s="47"/>
      <c r="AI145" s="47"/>
      <c r="AJ145" s="47"/>
      <c r="AK145" s="47"/>
    </row>
    <row r="146" spans="1:37" ht="62.45">
      <c r="A146" s="483" t="s">
        <v>1831</v>
      </c>
      <c r="B146" s="545" t="s">
        <v>1821</v>
      </c>
      <c r="C146" s="323" t="s">
        <v>1832</v>
      </c>
      <c r="D146" s="53" t="s">
        <v>311</v>
      </c>
      <c r="E146" s="51">
        <v>4</v>
      </c>
      <c r="F146" s="51" t="s">
        <v>430</v>
      </c>
      <c r="G146" s="53" t="s">
        <v>1833</v>
      </c>
      <c r="H146" s="53"/>
      <c r="I146" s="543"/>
      <c r="J146" s="544">
        <f t="shared" si="8"/>
        <v>0</v>
      </c>
      <c r="K146" s="544" t="str">
        <f>IF(J146&gt;('Risk Log'!$C$3-1),"Y","N")</f>
        <v>Y</v>
      </c>
      <c r="L146" s="54"/>
      <c r="M146" s="543"/>
      <c r="N146" s="544">
        <f t="shared" si="9"/>
        <v>0</v>
      </c>
      <c r="O146" s="544" t="str">
        <f t="shared" si="10"/>
        <v>Y</v>
      </c>
      <c r="P146" s="543"/>
      <c r="Q146" s="543"/>
      <c r="R146" s="53" t="s">
        <v>1834</v>
      </c>
      <c r="S146" s="87" t="s">
        <v>1835</v>
      </c>
      <c r="T146" s="54"/>
      <c r="U146" s="311"/>
      <c r="V146" s="43" t="s">
        <v>1827</v>
      </c>
      <c r="W146" s="43" t="s">
        <v>1836</v>
      </c>
      <c r="X146" s="43"/>
      <c r="Y146" s="49" t="s">
        <v>1837</v>
      </c>
      <c r="Z146" s="305" t="s">
        <v>1838</v>
      </c>
      <c r="AA146" s="483" t="s">
        <v>896</v>
      </c>
      <c r="AB146" s="85"/>
      <c r="AC146" s="358"/>
      <c r="AD146" s="357"/>
      <c r="AE146" s="47"/>
      <c r="AF146" s="47"/>
      <c r="AG146" s="47"/>
      <c r="AH146" s="47"/>
      <c r="AI146" s="47"/>
      <c r="AJ146" s="47"/>
      <c r="AK146" s="47"/>
    </row>
    <row r="147" spans="1:37" ht="356.1">
      <c r="A147" s="483" t="s">
        <v>1839</v>
      </c>
      <c r="B147" s="545" t="s">
        <v>1821</v>
      </c>
      <c r="C147" s="550" t="s">
        <v>1840</v>
      </c>
      <c r="D147" s="53" t="s">
        <v>311</v>
      </c>
      <c r="E147" s="51">
        <v>4</v>
      </c>
      <c r="F147" s="51" t="s">
        <v>430</v>
      </c>
      <c r="G147" s="53" t="s">
        <v>1833</v>
      </c>
      <c r="H147" s="53"/>
      <c r="I147" s="543"/>
      <c r="J147" s="544">
        <f t="shared" si="8"/>
        <v>0</v>
      </c>
      <c r="K147" s="544" t="str">
        <f>IF(J147&gt;('Risk Log'!$C$3-1),"Y","N")</f>
        <v>Y</v>
      </c>
      <c r="L147" s="54"/>
      <c r="M147" s="543"/>
      <c r="N147" s="544">
        <f t="shared" si="9"/>
        <v>0</v>
      </c>
      <c r="O147" s="544" t="str">
        <f t="shared" si="10"/>
        <v>Y</v>
      </c>
      <c r="P147" s="543"/>
      <c r="Q147" s="543"/>
      <c r="R147" s="87" t="s">
        <v>1841</v>
      </c>
      <c r="S147" s="87" t="s">
        <v>1842</v>
      </c>
      <c r="T147" s="54"/>
      <c r="U147" s="311"/>
      <c r="V147" s="43" t="s">
        <v>1827</v>
      </c>
      <c r="W147" s="43" t="s">
        <v>1836</v>
      </c>
      <c r="X147" s="43"/>
      <c r="Y147" s="49" t="s">
        <v>1837</v>
      </c>
      <c r="Z147" s="305" t="s">
        <v>1843</v>
      </c>
      <c r="AA147" s="483" t="s">
        <v>896</v>
      </c>
      <c r="AB147" s="236"/>
      <c r="AC147" s="358"/>
      <c r="AD147" s="357"/>
      <c r="AE147" s="47"/>
      <c r="AF147" s="47"/>
      <c r="AG147" s="47"/>
      <c r="AH147" s="47"/>
      <c r="AI147" s="47"/>
      <c r="AJ147" s="47"/>
      <c r="AK147" s="47"/>
    </row>
    <row r="148" spans="1:37" ht="289.5" customHeight="1">
      <c r="A148" s="483" t="s">
        <v>1844</v>
      </c>
      <c r="B148" s="545" t="s">
        <v>1821</v>
      </c>
      <c r="C148" s="323" t="s">
        <v>1845</v>
      </c>
      <c r="D148" s="53" t="s">
        <v>385</v>
      </c>
      <c r="E148" s="51">
        <v>4</v>
      </c>
      <c r="F148" s="51" t="s">
        <v>199</v>
      </c>
      <c r="G148" s="53" t="s">
        <v>1846</v>
      </c>
      <c r="H148" s="53"/>
      <c r="I148" s="543"/>
      <c r="J148" s="544">
        <f t="shared" si="8"/>
        <v>0</v>
      </c>
      <c r="K148" s="544" t="str">
        <f>IF(J148&gt;('Risk Log'!$C$3-1),"Y","N")</f>
        <v>Y</v>
      </c>
      <c r="L148" s="54"/>
      <c r="M148" s="543"/>
      <c r="N148" s="544">
        <f t="shared" si="9"/>
        <v>0</v>
      </c>
      <c r="O148" s="544" t="str">
        <f t="shared" si="10"/>
        <v>Y</v>
      </c>
      <c r="P148" s="543"/>
      <c r="Q148" s="543"/>
      <c r="R148" s="324" t="s">
        <v>1847</v>
      </c>
      <c r="S148" s="87" t="s">
        <v>1848</v>
      </c>
      <c r="T148" s="54"/>
      <c r="U148" s="35" t="s">
        <v>1849</v>
      </c>
      <c r="V148" s="43" t="s">
        <v>1827</v>
      </c>
      <c r="W148" s="43" t="s">
        <v>1850</v>
      </c>
      <c r="X148" s="43"/>
      <c r="Y148" s="49" t="s">
        <v>1851</v>
      </c>
      <c r="Z148" s="305" t="s">
        <v>1852</v>
      </c>
      <c r="AA148" s="324" t="s">
        <v>908</v>
      </c>
      <c r="AB148" s="84"/>
      <c r="AC148" s="358"/>
      <c r="AD148" s="357"/>
      <c r="AE148" s="47"/>
      <c r="AF148" s="47"/>
      <c r="AG148" s="47"/>
      <c r="AH148" s="47"/>
      <c r="AI148" s="47"/>
      <c r="AJ148" s="47"/>
      <c r="AK148" s="47"/>
    </row>
    <row r="149" spans="1:37" ht="163.5" customHeight="1">
      <c r="A149" s="483" t="s">
        <v>1853</v>
      </c>
      <c r="B149" s="545" t="s">
        <v>1821</v>
      </c>
      <c r="C149" s="323" t="s">
        <v>1854</v>
      </c>
      <c r="D149" s="53" t="s">
        <v>385</v>
      </c>
      <c r="E149" s="51">
        <v>4</v>
      </c>
      <c r="F149" s="51" t="s">
        <v>199</v>
      </c>
      <c r="G149" s="53" t="s">
        <v>1855</v>
      </c>
      <c r="H149" s="53"/>
      <c r="I149" s="543"/>
      <c r="J149" s="544">
        <f t="shared" si="8"/>
        <v>0</v>
      </c>
      <c r="K149" s="544" t="str">
        <f>IF(J149&gt;('Risk Log'!$C$3-1),"Y","N")</f>
        <v>Y</v>
      </c>
      <c r="L149" s="54"/>
      <c r="M149" s="543"/>
      <c r="N149" s="544">
        <f t="shared" si="9"/>
        <v>0</v>
      </c>
      <c r="O149" s="544" t="str">
        <f t="shared" si="10"/>
        <v>Y</v>
      </c>
      <c r="P149" s="543"/>
      <c r="Q149" s="543"/>
      <c r="R149" s="324" t="s">
        <v>1856</v>
      </c>
      <c r="S149" s="87" t="s">
        <v>1857</v>
      </c>
      <c r="T149" s="54"/>
      <c r="U149" s="494"/>
      <c r="V149" s="43" t="s">
        <v>1827</v>
      </c>
      <c r="W149" s="43" t="s">
        <v>1850</v>
      </c>
      <c r="X149" s="43"/>
      <c r="Y149" s="49" t="s">
        <v>1858</v>
      </c>
      <c r="Z149" s="305" t="s">
        <v>1859</v>
      </c>
      <c r="AA149" s="324" t="s">
        <v>908</v>
      </c>
      <c r="AB149" s="84"/>
      <c r="AC149" s="358"/>
      <c r="AD149" s="357"/>
      <c r="AE149" s="47"/>
      <c r="AF149" s="47"/>
      <c r="AG149" s="47"/>
      <c r="AH149" s="47"/>
      <c r="AI149" s="47"/>
      <c r="AJ149" s="47"/>
      <c r="AK149" s="47"/>
    </row>
    <row r="150" spans="1:37" ht="101.45" customHeight="1">
      <c r="A150" s="483" t="s">
        <v>1860</v>
      </c>
      <c r="B150" s="545" t="s">
        <v>1821</v>
      </c>
      <c r="C150" s="323" t="s">
        <v>1861</v>
      </c>
      <c r="D150" s="53" t="s">
        <v>385</v>
      </c>
      <c r="E150" s="51">
        <v>4</v>
      </c>
      <c r="F150" s="51" t="s">
        <v>430</v>
      </c>
      <c r="G150" s="53" t="s">
        <v>1862</v>
      </c>
      <c r="H150" s="53"/>
      <c r="I150" s="543"/>
      <c r="J150" s="544">
        <f t="shared" si="8"/>
        <v>0</v>
      </c>
      <c r="K150" s="544" t="str">
        <f>IF(J150&gt;('Risk Log'!$C$3-1),"Y","N")</f>
        <v>Y</v>
      </c>
      <c r="L150" s="54"/>
      <c r="M150" s="543"/>
      <c r="N150" s="544">
        <f t="shared" si="9"/>
        <v>0</v>
      </c>
      <c r="O150" s="544" t="str">
        <f t="shared" si="10"/>
        <v>Y</v>
      </c>
      <c r="P150" s="543"/>
      <c r="Q150" s="543"/>
      <c r="R150" s="87" t="s">
        <v>1863</v>
      </c>
      <c r="S150" s="87" t="s">
        <v>1864</v>
      </c>
      <c r="T150" s="54"/>
      <c r="U150" s="424" t="s">
        <v>1865</v>
      </c>
      <c r="V150" s="43" t="s">
        <v>1827</v>
      </c>
      <c r="W150" s="43" t="s">
        <v>1866</v>
      </c>
      <c r="X150" s="43"/>
      <c r="Y150" s="49" t="s">
        <v>1867</v>
      </c>
      <c r="Z150" s="305" t="s">
        <v>1868</v>
      </c>
      <c r="AA150" s="483" t="s">
        <v>896</v>
      </c>
      <c r="AB150" s="233"/>
      <c r="AC150" s="358"/>
      <c r="AD150" s="357"/>
      <c r="AE150" s="47"/>
      <c r="AF150" s="47"/>
      <c r="AG150" s="47"/>
      <c r="AH150" s="47"/>
      <c r="AI150" s="47"/>
      <c r="AJ150" s="47"/>
      <c r="AK150" s="47"/>
    </row>
    <row r="151" spans="1:37" ht="242.45" customHeight="1">
      <c r="A151" s="483" t="s">
        <v>1869</v>
      </c>
      <c r="B151" s="545" t="s">
        <v>1821</v>
      </c>
      <c r="C151" s="323" t="s">
        <v>1870</v>
      </c>
      <c r="D151" s="53" t="s">
        <v>292</v>
      </c>
      <c r="E151" s="51">
        <v>4</v>
      </c>
      <c r="F151" s="51" t="s">
        <v>430</v>
      </c>
      <c r="G151" s="53" t="s">
        <v>1871</v>
      </c>
      <c r="H151" s="53"/>
      <c r="I151" s="543"/>
      <c r="J151" s="544">
        <f t="shared" si="8"/>
        <v>0</v>
      </c>
      <c r="K151" s="544" t="str">
        <f>IF(J151&gt;('Risk Log'!$C$3-1),"Y","N")</f>
        <v>Y</v>
      </c>
      <c r="L151" s="54"/>
      <c r="M151" s="543"/>
      <c r="N151" s="544">
        <f t="shared" si="9"/>
        <v>0</v>
      </c>
      <c r="O151" s="544" t="str">
        <f t="shared" si="10"/>
        <v>Y</v>
      </c>
      <c r="P151" s="543"/>
      <c r="Q151" s="543"/>
      <c r="R151" s="324" t="s">
        <v>1872</v>
      </c>
      <c r="S151" s="87" t="s">
        <v>1864</v>
      </c>
      <c r="T151" s="54"/>
      <c r="U151" s="494"/>
      <c r="V151" s="43" t="s">
        <v>1827</v>
      </c>
      <c r="W151" s="43" t="s">
        <v>1873</v>
      </c>
      <c r="X151" s="43"/>
      <c r="Y151" s="49" t="s">
        <v>1874</v>
      </c>
      <c r="Z151" s="305" t="s">
        <v>1875</v>
      </c>
      <c r="AA151" s="324" t="s">
        <v>908</v>
      </c>
      <c r="AB151" s="84"/>
      <c r="AC151" s="358"/>
      <c r="AD151" s="357"/>
      <c r="AE151" s="47"/>
      <c r="AF151" s="47"/>
      <c r="AG151" s="47"/>
      <c r="AH151" s="47"/>
      <c r="AI151" s="47"/>
      <c r="AJ151" s="47"/>
      <c r="AK151" s="47"/>
    </row>
    <row r="152" spans="1:37" ht="88.5">
      <c r="A152" s="483" t="s">
        <v>780</v>
      </c>
      <c r="B152" s="545" t="s">
        <v>1876</v>
      </c>
      <c r="C152" s="323" t="s">
        <v>1877</v>
      </c>
      <c r="D152" s="53" t="s">
        <v>292</v>
      </c>
      <c r="E152" s="51">
        <v>5</v>
      </c>
      <c r="F152" s="51" t="s">
        <v>430</v>
      </c>
      <c r="G152" s="53" t="s">
        <v>1878</v>
      </c>
      <c r="H152" s="53"/>
      <c r="I152" s="543"/>
      <c r="J152" s="544">
        <f t="shared" si="8"/>
        <v>0</v>
      </c>
      <c r="K152" s="544" t="str">
        <f>IF(J152&gt;('Risk Log'!$C$3-1),"Y","N")</f>
        <v>Y</v>
      </c>
      <c r="L152" s="54"/>
      <c r="M152" s="543"/>
      <c r="N152" s="544">
        <f t="shared" si="9"/>
        <v>0</v>
      </c>
      <c r="O152" s="544" t="str">
        <f t="shared" si="10"/>
        <v>Y</v>
      </c>
      <c r="P152" s="543"/>
      <c r="Q152" s="543"/>
      <c r="R152" s="87" t="s">
        <v>1879</v>
      </c>
      <c r="S152" s="87" t="s">
        <v>1880</v>
      </c>
      <c r="T152" s="54"/>
      <c r="U152" s="311"/>
      <c r="V152" s="43" t="s">
        <v>1881</v>
      </c>
      <c r="W152" s="43" t="s">
        <v>1882</v>
      </c>
      <c r="X152" s="43"/>
      <c r="Y152" s="49"/>
      <c r="Z152" s="305" t="s">
        <v>1883</v>
      </c>
      <c r="AA152" s="483" t="s">
        <v>908</v>
      </c>
      <c r="AB152" s="85"/>
      <c r="AC152" s="358"/>
      <c r="AD152" s="357"/>
      <c r="AE152" s="47"/>
      <c r="AF152" s="47"/>
      <c r="AG152" s="47"/>
      <c r="AH152" s="47"/>
      <c r="AI152" s="47"/>
      <c r="AJ152" s="47"/>
      <c r="AK152" s="47"/>
    </row>
    <row r="153" spans="1:37" ht="64.5">
      <c r="A153" s="483" t="s">
        <v>1884</v>
      </c>
      <c r="B153" s="545" t="s">
        <v>1885</v>
      </c>
      <c r="C153" s="323" t="s">
        <v>1886</v>
      </c>
      <c r="D153" s="53" t="s">
        <v>385</v>
      </c>
      <c r="E153" s="51">
        <v>4</v>
      </c>
      <c r="F153" s="51" t="s">
        <v>430</v>
      </c>
      <c r="G153" s="53" t="s">
        <v>1887</v>
      </c>
      <c r="H153" s="53"/>
      <c r="I153" s="543"/>
      <c r="J153" s="544">
        <f t="shared" si="8"/>
        <v>0</v>
      </c>
      <c r="K153" s="544" t="str">
        <f>IF(J153&gt;('Risk Log'!$C$3-1),"Y","N")</f>
        <v>Y</v>
      </c>
      <c r="L153" s="54"/>
      <c r="M153" s="543"/>
      <c r="N153" s="544">
        <f t="shared" si="9"/>
        <v>0</v>
      </c>
      <c r="O153" s="544" t="str">
        <f t="shared" si="10"/>
        <v>Y</v>
      </c>
      <c r="P153" s="543"/>
      <c r="Q153" s="543"/>
      <c r="R153" s="53" t="s">
        <v>1888</v>
      </c>
      <c r="S153" s="87" t="s">
        <v>1889</v>
      </c>
      <c r="T153" s="54"/>
      <c r="U153" s="311"/>
      <c r="V153" s="43" t="s">
        <v>1890</v>
      </c>
      <c r="W153" s="43" t="s">
        <v>1891</v>
      </c>
      <c r="X153" s="43"/>
      <c r="Y153" s="49" t="s">
        <v>1892</v>
      </c>
      <c r="Z153" s="305" t="s">
        <v>1893</v>
      </c>
      <c r="AA153" s="483" t="s">
        <v>896</v>
      </c>
      <c r="AB153" s="234"/>
      <c r="AC153" s="358"/>
      <c r="AD153" s="357"/>
      <c r="AE153" s="47"/>
      <c r="AF153" s="47"/>
      <c r="AG153" s="47"/>
      <c r="AH153" s="47"/>
      <c r="AI153" s="47"/>
      <c r="AJ153" s="47"/>
      <c r="AK153" s="47"/>
    </row>
    <row r="154" spans="1:37" ht="64.5">
      <c r="A154" s="483" t="s">
        <v>1894</v>
      </c>
      <c r="B154" s="545" t="s">
        <v>1885</v>
      </c>
      <c r="C154" s="323" t="s">
        <v>1895</v>
      </c>
      <c r="D154" s="53" t="s">
        <v>385</v>
      </c>
      <c r="E154" s="51">
        <v>4</v>
      </c>
      <c r="F154" s="51" t="s">
        <v>430</v>
      </c>
      <c r="G154" s="53" t="s">
        <v>1896</v>
      </c>
      <c r="H154" s="53"/>
      <c r="I154" s="543"/>
      <c r="J154" s="544">
        <f t="shared" si="8"/>
        <v>0</v>
      </c>
      <c r="K154" s="544" t="str">
        <f>IF(J154&gt;('Risk Log'!$C$3-1),"Y","N")</f>
        <v>Y</v>
      </c>
      <c r="L154" s="54"/>
      <c r="M154" s="543"/>
      <c r="N154" s="544">
        <f t="shared" si="9"/>
        <v>0</v>
      </c>
      <c r="O154" s="544" t="str">
        <f t="shared" si="10"/>
        <v>Y</v>
      </c>
      <c r="P154" s="543"/>
      <c r="Q154" s="543"/>
      <c r="R154" s="53" t="s">
        <v>1897</v>
      </c>
      <c r="S154" s="87" t="s">
        <v>1898</v>
      </c>
      <c r="T154" s="54"/>
      <c r="U154" s="311"/>
      <c r="V154" s="43" t="s">
        <v>1890</v>
      </c>
      <c r="W154" s="43" t="s">
        <v>1899</v>
      </c>
      <c r="X154" s="43"/>
      <c r="Y154" s="49" t="s">
        <v>1900</v>
      </c>
      <c r="Z154" s="305" t="s">
        <v>1901</v>
      </c>
      <c r="AA154" s="483" t="s">
        <v>896</v>
      </c>
      <c r="AB154" s="234"/>
      <c r="AC154" s="358"/>
      <c r="AD154" s="357"/>
      <c r="AE154" s="47"/>
      <c r="AF154" s="47"/>
      <c r="AG154" s="47"/>
      <c r="AH154" s="47"/>
      <c r="AI154" s="47"/>
      <c r="AJ154" s="47"/>
      <c r="AK154" s="47"/>
    </row>
    <row r="155" spans="1:37" ht="200.25" customHeight="1">
      <c r="A155" s="483" t="s">
        <v>1902</v>
      </c>
      <c r="B155" s="545" t="s">
        <v>1885</v>
      </c>
      <c r="C155" s="323" t="s">
        <v>1903</v>
      </c>
      <c r="D155" s="53" t="s">
        <v>385</v>
      </c>
      <c r="E155" s="51">
        <v>4</v>
      </c>
      <c r="F155" s="51" t="s">
        <v>430</v>
      </c>
      <c r="G155" s="53" t="s">
        <v>1904</v>
      </c>
      <c r="H155" s="53"/>
      <c r="I155" s="543"/>
      <c r="J155" s="544">
        <f t="shared" si="8"/>
        <v>0</v>
      </c>
      <c r="K155" s="544" t="str">
        <f>IF(J155&gt;('Risk Log'!$C$3-1),"Y","N")</f>
        <v>Y</v>
      </c>
      <c r="L155" s="54"/>
      <c r="M155" s="543"/>
      <c r="N155" s="544">
        <f t="shared" si="9"/>
        <v>0</v>
      </c>
      <c r="O155" s="544" t="str">
        <f t="shared" si="10"/>
        <v>Y</v>
      </c>
      <c r="P155" s="543"/>
      <c r="Q155" s="543"/>
      <c r="R155" s="478" t="s">
        <v>1905</v>
      </c>
      <c r="S155" s="87" t="s">
        <v>1906</v>
      </c>
      <c r="T155" s="54"/>
      <c r="U155" s="53" t="s">
        <v>1907</v>
      </c>
      <c r="V155" s="43" t="s">
        <v>1908</v>
      </c>
      <c r="W155" s="43" t="s">
        <v>1909</v>
      </c>
      <c r="X155" s="43"/>
      <c r="Y155" s="49" t="s">
        <v>1900</v>
      </c>
      <c r="Z155" s="305" t="s">
        <v>1910</v>
      </c>
      <c r="AA155" s="324" t="s">
        <v>908</v>
      </c>
      <c r="AB155" s="84"/>
      <c r="AC155" s="358"/>
      <c r="AD155" s="357"/>
      <c r="AE155" s="47"/>
      <c r="AF155" s="47"/>
      <c r="AG155" s="47"/>
      <c r="AH155" s="47"/>
      <c r="AI155" s="47"/>
      <c r="AJ155" s="47"/>
      <c r="AK155" s="47"/>
    </row>
    <row r="156" spans="1:37" ht="252.6">
      <c r="A156" s="483" t="s">
        <v>1911</v>
      </c>
      <c r="B156" s="545" t="s">
        <v>1885</v>
      </c>
      <c r="C156" s="323" t="s">
        <v>1912</v>
      </c>
      <c r="D156" s="53" t="s">
        <v>385</v>
      </c>
      <c r="E156" s="51">
        <v>4</v>
      </c>
      <c r="F156" s="51" t="s">
        <v>430</v>
      </c>
      <c r="G156" s="53" t="s">
        <v>1913</v>
      </c>
      <c r="H156" s="53"/>
      <c r="I156" s="543"/>
      <c r="J156" s="544">
        <f t="shared" si="8"/>
        <v>0</v>
      </c>
      <c r="K156" s="544" t="str">
        <f>IF(J156&gt;('Risk Log'!$C$3-1),"Y","N")</f>
        <v>Y</v>
      </c>
      <c r="L156" s="54"/>
      <c r="M156" s="543"/>
      <c r="N156" s="544">
        <f t="shared" si="9"/>
        <v>0</v>
      </c>
      <c r="O156" s="544" t="str">
        <f t="shared" si="10"/>
        <v>Y</v>
      </c>
      <c r="P156" s="543"/>
      <c r="Q156" s="543"/>
      <c r="R156" s="87" t="s">
        <v>1914</v>
      </c>
      <c r="S156" s="87" t="s">
        <v>1915</v>
      </c>
      <c r="T156" s="54"/>
      <c r="U156" s="480"/>
      <c r="V156" s="43" t="s">
        <v>1908</v>
      </c>
      <c r="W156" s="43" t="s">
        <v>1891</v>
      </c>
      <c r="X156" s="43"/>
      <c r="Y156" s="49" t="s">
        <v>1916</v>
      </c>
      <c r="Z156" s="305" t="s">
        <v>1917</v>
      </c>
      <c r="AA156" s="483" t="s">
        <v>896</v>
      </c>
      <c r="AB156" s="236"/>
      <c r="AC156" s="358"/>
      <c r="AD156" s="357"/>
      <c r="AE156" s="47"/>
      <c r="AF156" s="47"/>
      <c r="AG156" s="47"/>
      <c r="AH156" s="47"/>
      <c r="AI156" s="47"/>
      <c r="AJ156" s="47"/>
      <c r="AK156" s="47"/>
    </row>
    <row r="157" spans="1:37" ht="185.45" customHeight="1">
      <c r="A157" s="483" t="s">
        <v>1918</v>
      </c>
      <c r="B157" s="545" t="s">
        <v>1885</v>
      </c>
      <c r="C157" s="323" t="s">
        <v>1919</v>
      </c>
      <c r="D157" s="53" t="s">
        <v>385</v>
      </c>
      <c r="E157" s="51">
        <v>4</v>
      </c>
      <c r="F157" s="51" t="s">
        <v>430</v>
      </c>
      <c r="G157" s="53" t="s">
        <v>1920</v>
      </c>
      <c r="H157" s="53"/>
      <c r="I157" s="543"/>
      <c r="J157" s="544">
        <f t="shared" si="8"/>
        <v>0</v>
      </c>
      <c r="K157" s="544" t="str">
        <f>IF(J157&gt;('Risk Log'!$C$3-1),"Y","N")</f>
        <v>Y</v>
      </c>
      <c r="L157" s="54"/>
      <c r="M157" s="543"/>
      <c r="N157" s="544">
        <f t="shared" si="9"/>
        <v>0</v>
      </c>
      <c r="O157" s="544" t="str">
        <f t="shared" si="10"/>
        <v>Y</v>
      </c>
      <c r="P157" s="543"/>
      <c r="Q157" s="543"/>
      <c r="R157" s="478" t="s">
        <v>1921</v>
      </c>
      <c r="S157" s="87" t="s">
        <v>1922</v>
      </c>
      <c r="T157" s="54"/>
      <c r="U157" s="314" t="s">
        <v>1923</v>
      </c>
      <c r="V157" s="43" t="s">
        <v>1924</v>
      </c>
      <c r="W157" s="43" t="s">
        <v>1925</v>
      </c>
      <c r="X157" s="43"/>
      <c r="Y157" s="49" t="s">
        <v>1926</v>
      </c>
      <c r="Z157" s="305" t="s">
        <v>1927</v>
      </c>
      <c r="AA157" s="324" t="s">
        <v>908</v>
      </c>
      <c r="AB157" s="84"/>
      <c r="AC157" s="358"/>
      <c r="AD157" s="357"/>
      <c r="AE157" s="47"/>
      <c r="AF157" s="47"/>
      <c r="AG157" s="47"/>
      <c r="AH157" s="47"/>
      <c r="AI157" s="47"/>
      <c r="AJ157" s="47"/>
      <c r="AK157" s="47"/>
    </row>
    <row r="158" spans="1:37" ht="301.5" customHeight="1">
      <c r="A158" s="483" t="s">
        <v>1928</v>
      </c>
      <c r="B158" s="545" t="s">
        <v>1885</v>
      </c>
      <c r="C158" s="323" t="s">
        <v>1929</v>
      </c>
      <c r="D158" s="53" t="s">
        <v>385</v>
      </c>
      <c r="E158" s="51">
        <v>4</v>
      </c>
      <c r="F158" s="51" t="s">
        <v>430</v>
      </c>
      <c r="G158" s="53" t="s">
        <v>1920</v>
      </c>
      <c r="H158" s="53"/>
      <c r="I158" s="543"/>
      <c r="J158" s="544">
        <f t="shared" si="8"/>
        <v>0</v>
      </c>
      <c r="K158" s="544" t="str">
        <f>IF(J158&gt;('Risk Log'!$C$3-1),"Y","N")</f>
        <v>Y</v>
      </c>
      <c r="L158" s="54"/>
      <c r="M158" s="543"/>
      <c r="N158" s="544">
        <f t="shared" si="9"/>
        <v>0</v>
      </c>
      <c r="O158" s="544" t="str">
        <f t="shared" si="10"/>
        <v>Y</v>
      </c>
      <c r="P158" s="543"/>
      <c r="Q158" s="543"/>
      <c r="R158" s="478" t="s">
        <v>1930</v>
      </c>
      <c r="S158" s="87" t="s">
        <v>1931</v>
      </c>
      <c r="T158" s="54"/>
      <c r="U158" s="314" t="s">
        <v>1932</v>
      </c>
      <c r="V158" s="43" t="s">
        <v>1924</v>
      </c>
      <c r="W158" s="43" t="s">
        <v>1925</v>
      </c>
      <c r="X158" s="43"/>
      <c r="Y158" s="49" t="s">
        <v>1926</v>
      </c>
      <c r="Z158" s="305" t="s">
        <v>1933</v>
      </c>
      <c r="AA158" s="324" t="s">
        <v>908</v>
      </c>
      <c r="AB158" s="84"/>
      <c r="AC158" s="358"/>
      <c r="AD158" s="357"/>
      <c r="AE158" s="47"/>
      <c r="AF158" s="47"/>
      <c r="AG158" s="47"/>
      <c r="AH158" s="47"/>
      <c r="AI158" s="47"/>
      <c r="AJ158" s="47"/>
      <c r="AK158" s="47"/>
    </row>
    <row r="159" spans="1:37" ht="178.35" customHeight="1">
      <c r="A159" s="483" t="s">
        <v>1934</v>
      </c>
      <c r="B159" s="545" t="s">
        <v>1885</v>
      </c>
      <c r="C159" s="323" t="s">
        <v>1935</v>
      </c>
      <c r="D159" s="53" t="s">
        <v>385</v>
      </c>
      <c r="E159" s="51">
        <v>4</v>
      </c>
      <c r="F159" s="51" t="s">
        <v>430</v>
      </c>
      <c r="G159" s="53" t="s">
        <v>1936</v>
      </c>
      <c r="H159" s="53"/>
      <c r="I159" s="543"/>
      <c r="J159" s="544">
        <f t="shared" si="8"/>
        <v>0</v>
      </c>
      <c r="K159" s="544" t="str">
        <f>IF(J159&gt;('Risk Log'!$C$3-1),"Y","N")</f>
        <v>Y</v>
      </c>
      <c r="L159" s="54"/>
      <c r="M159" s="543"/>
      <c r="N159" s="544">
        <f t="shared" si="9"/>
        <v>0</v>
      </c>
      <c r="O159" s="544" t="str">
        <f t="shared" si="10"/>
        <v>Y</v>
      </c>
      <c r="P159" s="543"/>
      <c r="Q159" s="552"/>
      <c r="R159" s="478" t="s">
        <v>1937</v>
      </c>
      <c r="S159" s="87" t="s">
        <v>1938</v>
      </c>
      <c r="T159" s="54"/>
      <c r="U159" s="314" t="s">
        <v>1939</v>
      </c>
      <c r="V159" s="43" t="s">
        <v>1924</v>
      </c>
      <c r="W159" s="43" t="s">
        <v>1940</v>
      </c>
      <c r="X159" s="43"/>
      <c r="Y159" s="49" t="s">
        <v>1941</v>
      </c>
      <c r="Z159" s="305" t="s">
        <v>1942</v>
      </c>
      <c r="AA159" s="324" t="s">
        <v>908</v>
      </c>
      <c r="AB159" s="84"/>
      <c r="AC159" s="358"/>
      <c r="AD159" s="357"/>
      <c r="AE159" s="47"/>
      <c r="AF159" s="47"/>
      <c r="AG159" s="47"/>
      <c r="AH159" s="47"/>
      <c r="AI159" s="47"/>
      <c r="AJ159" s="47"/>
      <c r="AK159" s="47"/>
    </row>
    <row r="160" spans="1:37" ht="77.099999999999994">
      <c r="A160" s="483" t="s">
        <v>1943</v>
      </c>
      <c r="B160" s="545" t="s">
        <v>1885</v>
      </c>
      <c r="C160" s="323" t="s">
        <v>1944</v>
      </c>
      <c r="D160" s="53" t="s">
        <v>385</v>
      </c>
      <c r="E160" s="51">
        <v>4</v>
      </c>
      <c r="F160" s="51" t="s">
        <v>430</v>
      </c>
      <c r="G160" s="53" t="s">
        <v>1945</v>
      </c>
      <c r="H160" s="53"/>
      <c r="I160" s="543"/>
      <c r="J160" s="544">
        <f t="shared" si="8"/>
        <v>0</v>
      </c>
      <c r="K160" s="544" t="str">
        <f>IF(J160&gt;('Risk Log'!$C$3-1),"Y","N")</f>
        <v>Y</v>
      </c>
      <c r="L160" s="54"/>
      <c r="M160" s="543"/>
      <c r="N160" s="544">
        <f t="shared" si="9"/>
        <v>0</v>
      </c>
      <c r="O160" s="544" t="str">
        <f t="shared" si="10"/>
        <v>Y</v>
      </c>
      <c r="P160" s="543"/>
      <c r="Q160" s="543"/>
      <c r="R160" s="53" t="s">
        <v>1946</v>
      </c>
      <c r="S160" s="87" t="s">
        <v>1938</v>
      </c>
      <c r="T160" s="54"/>
      <c r="U160" s="311"/>
      <c r="V160" s="43" t="s">
        <v>1947</v>
      </c>
      <c r="W160" s="43" t="s">
        <v>1948</v>
      </c>
      <c r="X160" s="43"/>
      <c r="Y160" s="49" t="s">
        <v>1949</v>
      </c>
      <c r="Z160" s="305" t="s">
        <v>1950</v>
      </c>
      <c r="AA160" s="483" t="s">
        <v>896</v>
      </c>
      <c r="AB160" s="234"/>
      <c r="AC160" s="358"/>
      <c r="AD160" s="357"/>
      <c r="AE160" s="47"/>
      <c r="AF160" s="47"/>
      <c r="AG160" s="47"/>
      <c r="AH160" s="47"/>
      <c r="AI160" s="47"/>
      <c r="AJ160" s="47"/>
      <c r="AK160" s="47"/>
    </row>
    <row r="161" spans="1:37" ht="88.5">
      <c r="A161" s="483" t="s">
        <v>1951</v>
      </c>
      <c r="B161" s="545" t="s">
        <v>1885</v>
      </c>
      <c r="C161" s="323" t="s">
        <v>1952</v>
      </c>
      <c r="D161" s="53" t="s">
        <v>385</v>
      </c>
      <c r="E161" s="51">
        <v>4</v>
      </c>
      <c r="F161" s="51" t="s">
        <v>430</v>
      </c>
      <c r="G161" s="53" t="s">
        <v>1945</v>
      </c>
      <c r="H161" s="53"/>
      <c r="I161" s="543"/>
      <c r="J161" s="544">
        <f t="shared" si="8"/>
        <v>0</v>
      </c>
      <c r="K161" s="544" t="str">
        <f>IF(J161&gt;('Risk Log'!$C$3-1),"Y","N")</f>
        <v>Y</v>
      </c>
      <c r="L161" s="54"/>
      <c r="M161" s="543"/>
      <c r="N161" s="544">
        <f t="shared" si="9"/>
        <v>0</v>
      </c>
      <c r="O161" s="544" t="str">
        <f t="shared" si="10"/>
        <v>Y</v>
      </c>
      <c r="P161" s="543"/>
      <c r="Q161" s="543"/>
      <c r="R161" s="87" t="s">
        <v>1953</v>
      </c>
      <c r="S161" s="87" t="s">
        <v>1954</v>
      </c>
      <c r="T161" s="54"/>
      <c r="U161" s="311" t="s">
        <v>1955</v>
      </c>
      <c r="V161" s="43" t="s">
        <v>1947</v>
      </c>
      <c r="W161" s="43" t="s">
        <v>1948</v>
      </c>
      <c r="X161" s="43"/>
      <c r="Y161" s="49" t="s">
        <v>1956</v>
      </c>
      <c r="Z161" s="305" t="s">
        <v>1957</v>
      </c>
      <c r="AA161" s="483" t="s">
        <v>896</v>
      </c>
      <c r="AB161" s="85"/>
      <c r="AC161" s="358"/>
      <c r="AD161" s="357"/>
      <c r="AE161" s="47"/>
      <c r="AF161" s="47"/>
      <c r="AG161" s="47"/>
      <c r="AH161" s="47"/>
      <c r="AI161" s="47"/>
      <c r="AJ161" s="47"/>
      <c r="AK161" s="47"/>
    </row>
    <row r="162" spans="1:37" ht="167.45">
      <c r="A162" s="483" t="s">
        <v>1958</v>
      </c>
      <c r="B162" s="545" t="s">
        <v>1885</v>
      </c>
      <c r="C162" s="323" t="s">
        <v>1959</v>
      </c>
      <c r="D162" s="53" t="s">
        <v>385</v>
      </c>
      <c r="E162" s="51">
        <v>4</v>
      </c>
      <c r="F162" s="51" t="s">
        <v>430</v>
      </c>
      <c r="G162" s="53" t="s">
        <v>1945</v>
      </c>
      <c r="H162" s="53"/>
      <c r="I162" s="543"/>
      <c r="J162" s="544">
        <f t="shared" si="8"/>
        <v>0</v>
      </c>
      <c r="K162" s="544" t="str">
        <f>IF(J162&gt;('Risk Log'!$C$3-1),"Y","N")</f>
        <v>Y</v>
      </c>
      <c r="L162" s="54"/>
      <c r="M162" s="543"/>
      <c r="N162" s="544">
        <f t="shared" si="9"/>
        <v>0</v>
      </c>
      <c r="O162" s="544" t="str">
        <f t="shared" si="10"/>
        <v>Y</v>
      </c>
      <c r="P162" s="543"/>
      <c r="Q162" s="543"/>
      <c r="R162" s="87" t="s">
        <v>1960</v>
      </c>
      <c r="S162" s="87" t="s">
        <v>1961</v>
      </c>
      <c r="T162" s="54"/>
      <c r="U162" s="314" t="s">
        <v>1962</v>
      </c>
      <c r="V162" s="43" t="s">
        <v>1947</v>
      </c>
      <c r="W162" s="43" t="s">
        <v>1948</v>
      </c>
      <c r="X162" s="43"/>
      <c r="Y162" s="49" t="s">
        <v>1963</v>
      </c>
      <c r="Z162" s="305" t="s">
        <v>1964</v>
      </c>
      <c r="AA162" s="483" t="s">
        <v>896</v>
      </c>
      <c r="AB162" s="85"/>
      <c r="AC162" s="358"/>
      <c r="AD162" s="357"/>
      <c r="AE162" s="47"/>
      <c r="AF162" s="47"/>
      <c r="AG162" s="47"/>
      <c r="AH162" s="47"/>
      <c r="AI162" s="47"/>
      <c r="AJ162" s="47"/>
      <c r="AK162" s="47"/>
    </row>
    <row r="163" spans="1:37" ht="122.25" customHeight="1">
      <c r="A163" s="483" t="s">
        <v>1965</v>
      </c>
      <c r="B163" s="545" t="s">
        <v>1885</v>
      </c>
      <c r="C163" s="323" t="s">
        <v>1966</v>
      </c>
      <c r="D163" s="53" t="s">
        <v>385</v>
      </c>
      <c r="E163" s="51">
        <v>4</v>
      </c>
      <c r="F163" s="51" t="s">
        <v>430</v>
      </c>
      <c r="G163" s="53" t="s">
        <v>1967</v>
      </c>
      <c r="H163" s="53"/>
      <c r="I163" s="543"/>
      <c r="J163" s="544">
        <f t="shared" si="8"/>
        <v>0</v>
      </c>
      <c r="K163" s="544" t="str">
        <f>IF(J163&gt;('Risk Log'!$C$3-1),"Y","N")</f>
        <v>Y</v>
      </c>
      <c r="L163" s="54"/>
      <c r="M163" s="543"/>
      <c r="N163" s="544">
        <f t="shared" si="9"/>
        <v>0</v>
      </c>
      <c r="O163" s="544" t="str">
        <f t="shared" si="10"/>
        <v>Y</v>
      </c>
      <c r="P163" s="543"/>
      <c r="Q163" s="543"/>
      <c r="R163" s="478" t="s">
        <v>1968</v>
      </c>
      <c r="S163" s="87" t="s">
        <v>1969</v>
      </c>
      <c r="T163" s="54"/>
      <c r="U163" s="311" t="s">
        <v>1970</v>
      </c>
      <c r="V163" s="43" t="s">
        <v>1947</v>
      </c>
      <c r="W163" s="43" t="s">
        <v>1971</v>
      </c>
      <c r="X163" s="43"/>
      <c r="Y163" s="49" t="s">
        <v>1972</v>
      </c>
      <c r="Z163" s="305" t="s">
        <v>1973</v>
      </c>
      <c r="AA163" s="324" t="s">
        <v>908</v>
      </c>
      <c r="AB163" s="84"/>
      <c r="AC163" s="358"/>
      <c r="AD163" s="357"/>
      <c r="AE163" s="47"/>
      <c r="AF163" s="47"/>
      <c r="AG163" s="47"/>
      <c r="AH163" s="47"/>
      <c r="AI163" s="47"/>
      <c r="AJ163" s="47"/>
      <c r="AK163" s="47"/>
    </row>
    <row r="164" spans="1:37" ht="278.10000000000002">
      <c r="A164" s="483" t="s">
        <v>849</v>
      </c>
      <c r="B164" s="545" t="s">
        <v>1974</v>
      </c>
      <c r="C164" s="323" t="s">
        <v>1975</v>
      </c>
      <c r="D164" s="53" t="s">
        <v>385</v>
      </c>
      <c r="E164" s="51">
        <v>4</v>
      </c>
      <c r="F164" s="51" t="s">
        <v>430</v>
      </c>
      <c r="G164" s="53" t="s">
        <v>1976</v>
      </c>
      <c r="H164" s="53"/>
      <c r="I164" s="543"/>
      <c r="J164" s="544">
        <f t="shared" si="8"/>
        <v>0</v>
      </c>
      <c r="K164" s="544" t="str">
        <f>IF(J164&gt;('Risk Log'!$C$3-1),"Y","N")</f>
        <v>Y</v>
      </c>
      <c r="L164" s="54"/>
      <c r="M164" s="543"/>
      <c r="N164" s="544">
        <f t="shared" si="9"/>
        <v>0</v>
      </c>
      <c r="O164" s="544" t="str">
        <f t="shared" si="10"/>
        <v>Y</v>
      </c>
      <c r="P164" s="543"/>
      <c r="Q164" s="543"/>
      <c r="R164" s="87" t="s">
        <v>1977</v>
      </c>
      <c r="S164" s="87" t="s">
        <v>1978</v>
      </c>
      <c r="T164" s="54"/>
      <c r="U164" s="311" t="s">
        <v>1979</v>
      </c>
      <c r="V164" s="43" t="s">
        <v>1947</v>
      </c>
      <c r="W164" s="43" t="s">
        <v>1971</v>
      </c>
      <c r="X164" s="43"/>
      <c r="Y164" s="49" t="s">
        <v>1980</v>
      </c>
      <c r="Z164" s="305" t="s">
        <v>1981</v>
      </c>
      <c r="AA164" s="483" t="s">
        <v>896</v>
      </c>
      <c r="AB164" s="85"/>
      <c r="AC164" s="358"/>
      <c r="AD164" s="357"/>
      <c r="AE164" s="47"/>
      <c r="AF164" s="47"/>
      <c r="AG164" s="47"/>
      <c r="AH164" s="47"/>
      <c r="AI164" s="47"/>
      <c r="AJ164" s="47"/>
      <c r="AK164" s="47"/>
    </row>
    <row r="165" spans="1:37" ht="278.10000000000002">
      <c r="A165" s="483" t="s">
        <v>851</v>
      </c>
      <c r="B165" s="545" t="s">
        <v>1974</v>
      </c>
      <c r="C165" s="323" t="s">
        <v>1982</v>
      </c>
      <c r="D165" s="53" t="s">
        <v>385</v>
      </c>
      <c r="E165" s="51">
        <v>4</v>
      </c>
      <c r="F165" s="51" t="s">
        <v>430</v>
      </c>
      <c r="G165" s="53" t="s">
        <v>1976</v>
      </c>
      <c r="H165" s="53"/>
      <c r="I165" s="543"/>
      <c r="J165" s="544">
        <f t="shared" si="8"/>
        <v>0</v>
      </c>
      <c r="K165" s="544" t="str">
        <f>IF(J165&gt;('Risk Log'!$C$3-1),"Y","N")</f>
        <v>Y</v>
      </c>
      <c r="L165" s="54"/>
      <c r="M165" s="543"/>
      <c r="N165" s="544">
        <f t="shared" si="9"/>
        <v>0</v>
      </c>
      <c r="O165" s="544" t="str">
        <f t="shared" si="10"/>
        <v>Y</v>
      </c>
      <c r="P165" s="543"/>
      <c r="Q165" s="543"/>
      <c r="R165" s="87" t="s">
        <v>1983</v>
      </c>
      <c r="S165" s="87" t="s">
        <v>1978</v>
      </c>
      <c r="T165" s="54"/>
      <c r="U165" s="311"/>
      <c r="V165" s="43" t="s">
        <v>1947</v>
      </c>
      <c r="W165" s="43" t="s">
        <v>1971</v>
      </c>
      <c r="X165" s="43"/>
      <c r="Y165" s="49" t="s">
        <v>1980</v>
      </c>
      <c r="Z165" s="305" t="s">
        <v>1984</v>
      </c>
      <c r="AA165" s="483" t="s">
        <v>896</v>
      </c>
      <c r="AB165" s="234"/>
      <c r="AC165" s="358"/>
      <c r="AD165" s="357"/>
      <c r="AE165" s="47"/>
      <c r="AF165" s="47"/>
      <c r="AG165" s="47"/>
      <c r="AH165" s="47"/>
      <c r="AI165" s="47"/>
      <c r="AJ165" s="47"/>
      <c r="AK165" s="47"/>
    </row>
    <row r="166" spans="1:37" ht="63.6">
      <c r="A166" s="483" t="s">
        <v>854</v>
      </c>
      <c r="B166" s="545" t="s">
        <v>1885</v>
      </c>
      <c r="C166" s="323" t="s">
        <v>1985</v>
      </c>
      <c r="D166" s="53" t="s">
        <v>385</v>
      </c>
      <c r="E166" s="51">
        <v>4</v>
      </c>
      <c r="F166" s="51" t="s">
        <v>430</v>
      </c>
      <c r="G166" s="53" t="s">
        <v>1986</v>
      </c>
      <c r="H166" s="53"/>
      <c r="I166" s="543"/>
      <c r="J166" s="544">
        <f t="shared" si="8"/>
        <v>0</v>
      </c>
      <c r="K166" s="544" t="str">
        <f>IF(J166&gt;('Risk Log'!$C$3-1),"Y","N")</f>
        <v>Y</v>
      </c>
      <c r="L166" s="54"/>
      <c r="M166" s="543"/>
      <c r="N166" s="544">
        <f t="shared" si="9"/>
        <v>0</v>
      </c>
      <c r="O166" s="544" t="str">
        <f t="shared" si="10"/>
        <v>Y</v>
      </c>
      <c r="P166" s="543"/>
      <c r="Q166" s="543"/>
      <c r="R166" s="53" t="s">
        <v>1987</v>
      </c>
      <c r="S166" s="87" t="s">
        <v>1978</v>
      </c>
      <c r="T166" s="54"/>
      <c r="U166" s="311"/>
      <c r="V166" s="43" t="s">
        <v>1988</v>
      </c>
      <c r="W166" s="43" t="s">
        <v>1989</v>
      </c>
      <c r="X166" s="43"/>
      <c r="Y166" s="49" t="s">
        <v>1990</v>
      </c>
      <c r="Z166" s="305" t="s">
        <v>1991</v>
      </c>
      <c r="AA166" s="483" t="s">
        <v>896</v>
      </c>
      <c r="AB166" s="236"/>
      <c r="AC166" s="358"/>
      <c r="AD166" s="357"/>
      <c r="AE166" s="47"/>
      <c r="AF166" s="47"/>
      <c r="AG166" s="47"/>
      <c r="AH166" s="47"/>
      <c r="AI166" s="47"/>
      <c r="AJ166" s="47"/>
      <c r="AK166" s="47"/>
    </row>
    <row r="167" spans="1:37" ht="58.5">
      <c r="A167" s="483" t="s">
        <v>1992</v>
      </c>
      <c r="B167" s="545" t="s">
        <v>1974</v>
      </c>
      <c r="C167" s="323" t="s">
        <v>1993</v>
      </c>
      <c r="D167" s="53" t="s">
        <v>385</v>
      </c>
      <c r="E167" s="51">
        <v>4</v>
      </c>
      <c r="F167" s="51" t="s">
        <v>430</v>
      </c>
      <c r="G167" s="53" t="s">
        <v>1986</v>
      </c>
      <c r="H167" s="53"/>
      <c r="I167" s="543"/>
      <c r="J167" s="544">
        <f t="shared" si="8"/>
        <v>0</v>
      </c>
      <c r="K167" s="544" t="str">
        <f>IF(J167&gt;('Risk Log'!$C$3-1),"Y","N")</f>
        <v>Y</v>
      </c>
      <c r="L167" s="54"/>
      <c r="M167" s="543"/>
      <c r="N167" s="544">
        <f t="shared" si="9"/>
        <v>0</v>
      </c>
      <c r="O167" s="544" t="str">
        <f t="shared" si="10"/>
        <v>Y</v>
      </c>
      <c r="P167" s="543"/>
      <c r="Q167" s="543"/>
      <c r="R167" s="48" t="s">
        <v>1994</v>
      </c>
      <c r="S167" s="87" t="s">
        <v>1995</v>
      </c>
      <c r="T167" s="54"/>
      <c r="U167" s="311"/>
      <c r="V167" s="43" t="s">
        <v>1988</v>
      </c>
      <c r="W167" s="43" t="s">
        <v>1989</v>
      </c>
      <c r="X167" s="43"/>
      <c r="Y167" s="49" t="s">
        <v>1996</v>
      </c>
      <c r="Z167" s="305" t="s">
        <v>1997</v>
      </c>
      <c r="AA167" s="483" t="s">
        <v>896</v>
      </c>
      <c r="AB167" s="236"/>
      <c r="AC167" s="358"/>
      <c r="AD167" s="357"/>
      <c r="AE167" s="47"/>
      <c r="AF167" s="47"/>
      <c r="AG167" s="47"/>
      <c r="AH167" s="47"/>
      <c r="AI167" s="47"/>
      <c r="AJ167" s="47"/>
      <c r="AK167" s="47"/>
    </row>
    <row r="168" spans="1:37" ht="62.45">
      <c r="A168" s="483" t="s">
        <v>1998</v>
      </c>
      <c r="B168" s="545" t="s">
        <v>1974</v>
      </c>
      <c r="C168" s="323" t="s">
        <v>1999</v>
      </c>
      <c r="D168" s="53" t="s">
        <v>385</v>
      </c>
      <c r="E168" s="51">
        <v>4</v>
      </c>
      <c r="F168" s="51" t="s">
        <v>430</v>
      </c>
      <c r="G168" s="53" t="s">
        <v>1986</v>
      </c>
      <c r="H168" s="53"/>
      <c r="I168" s="543"/>
      <c r="J168" s="544">
        <f t="shared" si="8"/>
        <v>0</v>
      </c>
      <c r="K168" s="544" t="str">
        <f>IF(J168&gt;('Risk Log'!$C$3-1),"Y","N")</f>
        <v>Y</v>
      </c>
      <c r="L168" s="54"/>
      <c r="M168" s="543"/>
      <c r="N168" s="544">
        <f t="shared" si="9"/>
        <v>0</v>
      </c>
      <c r="O168" s="544" t="str">
        <f t="shared" si="10"/>
        <v>Y</v>
      </c>
      <c r="P168" s="543"/>
      <c r="Q168" s="543"/>
      <c r="R168" s="87" t="s">
        <v>2000</v>
      </c>
      <c r="S168" s="87" t="s">
        <v>1995</v>
      </c>
      <c r="T168" s="54"/>
      <c r="U168" s="311"/>
      <c r="V168" s="43" t="s">
        <v>1988</v>
      </c>
      <c r="W168" s="43" t="s">
        <v>1989</v>
      </c>
      <c r="X168" s="43"/>
      <c r="Y168" s="49" t="s">
        <v>2001</v>
      </c>
      <c r="Z168" s="305" t="s">
        <v>2002</v>
      </c>
      <c r="AA168" s="483" t="s">
        <v>896</v>
      </c>
      <c r="AB168" s="236"/>
      <c r="AC168" s="358"/>
      <c r="AD168" s="357"/>
      <c r="AE168" s="47"/>
      <c r="AF168" s="47"/>
      <c r="AG168" s="47"/>
      <c r="AH168" s="47"/>
      <c r="AI168" s="47"/>
      <c r="AJ168" s="47"/>
      <c r="AK168" s="47"/>
    </row>
    <row r="169" spans="1:37" ht="139.5">
      <c r="A169" s="483" t="s">
        <v>2003</v>
      </c>
      <c r="B169" s="545" t="s">
        <v>2004</v>
      </c>
      <c r="C169" s="323" t="s">
        <v>2005</v>
      </c>
      <c r="D169" s="53" t="s">
        <v>366</v>
      </c>
      <c r="E169" s="51">
        <v>4</v>
      </c>
      <c r="F169" s="51" t="s">
        <v>430</v>
      </c>
      <c r="G169" s="53" t="s">
        <v>2006</v>
      </c>
      <c r="H169" s="53"/>
      <c r="I169" s="543"/>
      <c r="J169" s="544">
        <f t="shared" si="8"/>
        <v>0</v>
      </c>
      <c r="K169" s="544" t="str">
        <f>IF(J169&gt;('Risk Log'!$C$3-1),"Y","N")</f>
        <v>Y</v>
      </c>
      <c r="L169" s="54"/>
      <c r="M169" s="543"/>
      <c r="N169" s="544">
        <f t="shared" si="9"/>
        <v>0</v>
      </c>
      <c r="O169" s="544" t="str">
        <f t="shared" si="10"/>
        <v>Y</v>
      </c>
      <c r="P169" s="543"/>
      <c r="Q169" s="543"/>
      <c r="R169" s="87" t="s">
        <v>2007</v>
      </c>
      <c r="S169" s="232" t="s">
        <v>2008</v>
      </c>
      <c r="T169" s="54"/>
      <c r="U169" s="52" t="s">
        <v>2009</v>
      </c>
      <c r="V169" s="43" t="s">
        <v>2010</v>
      </c>
      <c r="W169" s="43" t="s">
        <v>2011</v>
      </c>
      <c r="X169" s="43"/>
      <c r="Y169" s="49" t="s">
        <v>2012</v>
      </c>
      <c r="Z169" s="305" t="s">
        <v>2013</v>
      </c>
      <c r="AA169" s="483" t="s">
        <v>896</v>
      </c>
      <c r="AB169" s="85"/>
      <c r="AC169" s="358"/>
      <c r="AD169" s="357"/>
      <c r="AE169" s="47"/>
      <c r="AF169" s="47"/>
      <c r="AG169" s="47"/>
      <c r="AH169" s="47"/>
      <c r="AI169" s="47"/>
      <c r="AJ169" s="47"/>
      <c r="AK169" s="47"/>
    </row>
    <row r="170" spans="1:37" ht="295.35000000000002" customHeight="1">
      <c r="A170" s="483" t="s">
        <v>2014</v>
      </c>
      <c r="B170" s="545" t="s">
        <v>2004</v>
      </c>
      <c r="C170" s="323" t="s">
        <v>2015</v>
      </c>
      <c r="D170" s="53" t="s">
        <v>385</v>
      </c>
      <c r="E170" s="51">
        <v>4</v>
      </c>
      <c r="F170" s="51" t="s">
        <v>430</v>
      </c>
      <c r="G170" s="53" t="s">
        <v>2016</v>
      </c>
      <c r="H170" s="53"/>
      <c r="I170" s="543"/>
      <c r="J170" s="544">
        <f t="shared" si="8"/>
        <v>0</v>
      </c>
      <c r="K170" s="544" t="str">
        <f>IF(J170&gt;('Risk Log'!$C$3-1),"Y","N")</f>
        <v>Y</v>
      </c>
      <c r="L170" s="54"/>
      <c r="M170" s="543"/>
      <c r="N170" s="544">
        <f t="shared" si="9"/>
        <v>0</v>
      </c>
      <c r="O170" s="544" t="str">
        <f t="shared" si="10"/>
        <v>Y</v>
      </c>
      <c r="P170" s="543"/>
      <c r="Q170" s="543"/>
      <c r="R170" s="478" t="s">
        <v>2017</v>
      </c>
      <c r="S170" s="232" t="s">
        <v>2018</v>
      </c>
      <c r="T170" s="54"/>
      <c r="U170" s="53" t="s">
        <v>2019</v>
      </c>
      <c r="V170" s="43" t="s">
        <v>2010</v>
      </c>
      <c r="W170" s="43" t="s">
        <v>2020</v>
      </c>
      <c r="X170" s="43"/>
      <c r="Y170" s="49" t="s">
        <v>2021</v>
      </c>
      <c r="Z170" s="305" t="s">
        <v>2022</v>
      </c>
      <c r="AA170" s="324" t="s">
        <v>908</v>
      </c>
      <c r="AB170" s="84"/>
      <c r="AC170" s="358"/>
      <c r="AD170" s="357"/>
      <c r="AE170" s="47"/>
      <c r="AF170" s="47"/>
      <c r="AG170" s="47"/>
      <c r="AH170" s="47"/>
      <c r="AI170" s="47"/>
      <c r="AJ170" s="47"/>
      <c r="AK170" s="47"/>
    </row>
    <row r="171" spans="1:37" ht="164.1">
      <c r="A171" s="483" t="s">
        <v>2023</v>
      </c>
      <c r="B171" s="545" t="s">
        <v>2004</v>
      </c>
      <c r="C171" s="323" t="s">
        <v>2024</v>
      </c>
      <c r="D171" s="53" t="s">
        <v>385</v>
      </c>
      <c r="E171" s="51">
        <v>4</v>
      </c>
      <c r="F171" s="51" t="s">
        <v>430</v>
      </c>
      <c r="G171" s="53" t="s">
        <v>2016</v>
      </c>
      <c r="H171" s="53"/>
      <c r="I171" s="543"/>
      <c r="J171" s="544">
        <f t="shared" si="8"/>
        <v>0</v>
      </c>
      <c r="K171" s="544" t="str">
        <f>IF(J171&gt;('Risk Log'!$C$3-1),"Y","N")</f>
        <v>Y</v>
      </c>
      <c r="L171" s="54"/>
      <c r="M171" s="543"/>
      <c r="N171" s="544">
        <f t="shared" si="9"/>
        <v>0</v>
      </c>
      <c r="O171" s="544" t="str">
        <f t="shared" si="10"/>
        <v>Y</v>
      </c>
      <c r="P171" s="543"/>
      <c r="Q171" s="543"/>
      <c r="R171" s="87" t="s">
        <v>2025</v>
      </c>
      <c r="S171" s="232" t="s">
        <v>2026</v>
      </c>
      <c r="T171" s="54"/>
      <c r="U171" s="52"/>
      <c r="V171" s="43" t="s">
        <v>2010</v>
      </c>
      <c r="W171" s="43" t="s">
        <v>2020</v>
      </c>
      <c r="X171" s="43"/>
      <c r="Y171" s="49" t="s">
        <v>2027</v>
      </c>
      <c r="Z171" s="305" t="s">
        <v>2028</v>
      </c>
      <c r="AA171" s="483" t="s">
        <v>896</v>
      </c>
      <c r="AB171" s="85"/>
      <c r="AC171" s="358"/>
      <c r="AD171" s="357"/>
      <c r="AE171" s="47"/>
      <c r="AF171" s="47"/>
      <c r="AG171" s="47"/>
      <c r="AH171" s="47"/>
      <c r="AI171" s="47"/>
      <c r="AJ171" s="47"/>
      <c r="AK171" s="47"/>
    </row>
    <row r="172" spans="1:37" ht="275.45" customHeight="1">
      <c r="A172" s="483" t="s">
        <v>2029</v>
      </c>
      <c r="B172" s="545" t="s">
        <v>2004</v>
      </c>
      <c r="C172" s="323" t="s">
        <v>2030</v>
      </c>
      <c r="D172" s="53" t="s">
        <v>385</v>
      </c>
      <c r="E172" s="51">
        <v>4</v>
      </c>
      <c r="F172" s="51" t="s">
        <v>430</v>
      </c>
      <c r="G172" s="53" t="s">
        <v>2016</v>
      </c>
      <c r="H172" s="53"/>
      <c r="I172" s="543"/>
      <c r="J172" s="544">
        <f t="shared" si="8"/>
        <v>0</v>
      </c>
      <c r="K172" s="544" t="str">
        <f>IF(J172&gt;('Risk Log'!$C$3-1),"Y","N")</f>
        <v>Y</v>
      </c>
      <c r="L172" s="54"/>
      <c r="M172" s="543"/>
      <c r="N172" s="544">
        <f t="shared" si="9"/>
        <v>0</v>
      </c>
      <c r="O172" s="544" t="str">
        <f t="shared" si="10"/>
        <v>Y</v>
      </c>
      <c r="P172" s="543"/>
      <c r="Q172" s="543"/>
      <c r="R172" s="87" t="s">
        <v>2031</v>
      </c>
      <c r="S172" s="232" t="s">
        <v>2032</v>
      </c>
      <c r="T172" s="54"/>
      <c r="U172" s="52" t="s">
        <v>2033</v>
      </c>
      <c r="V172" s="43" t="s">
        <v>2010</v>
      </c>
      <c r="W172" s="43" t="s">
        <v>2020</v>
      </c>
      <c r="X172" s="43"/>
      <c r="Y172" s="49" t="s">
        <v>2034</v>
      </c>
      <c r="Z172" s="305" t="s">
        <v>2035</v>
      </c>
      <c r="AA172" s="483" t="s">
        <v>896</v>
      </c>
      <c r="AB172" s="83"/>
      <c r="AC172" s="358"/>
      <c r="AD172" s="357"/>
      <c r="AE172" s="47"/>
      <c r="AF172" s="47"/>
      <c r="AG172" s="47"/>
      <c r="AH172" s="47"/>
      <c r="AI172" s="47"/>
      <c r="AJ172" s="47"/>
      <c r="AK172" s="47"/>
    </row>
    <row r="173" spans="1:37" ht="276.60000000000002">
      <c r="A173" s="483" t="s">
        <v>2036</v>
      </c>
      <c r="B173" s="545" t="s">
        <v>2004</v>
      </c>
      <c r="C173" s="323" t="s">
        <v>2037</v>
      </c>
      <c r="D173" s="53" t="s">
        <v>385</v>
      </c>
      <c r="E173" s="51">
        <v>4</v>
      </c>
      <c r="F173" s="51" t="s">
        <v>430</v>
      </c>
      <c r="G173" s="53" t="s">
        <v>2016</v>
      </c>
      <c r="H173" s="53"/>
      <c r="I173" s="543"/>
      <c r="J173" s="544">
        <f t="shared" si="8"/>
        <v>0</v>
      </c>
      <c r="K173" s="544" t="str">
        <f>IF(J173&gt;('Risk Log'!$C$3-1),"Y","N")</f>
        <v>Y</v>
      </c>
      <c r="L173" s="54"/>
      <c r="M173" s="543"/>
      <c r="N173" s="544">
        <f t="shared" si="9"/>
        <v>0</v>
      </c>
      <c r="O173" s="544" t="str">
        <f t="shared" si="10"/>
        <v>Y</v>
      </c>
      <c r="P173" s="543"/>
      <c r="Q173" s="543"/>
      <c r="R173" s="87" t="s">
        <v>2038</v>
      </c>
      <c r="S173" s="232" t="s">
        <v>2039</v>
      </c>
      <c r="T173" s="54"/>
      <c r="U173" s="52" t="s">
        <v>2040</v>
      </c>
      <c r="V173" s="43" t="s">
        <v>2010</v>
      </c>
      <c r="W173" s="43" t="s">
        <v>2020</v>
      </c>
      <c r="X173" s="43"/>
      <c r="Y173" s="49" t="s">
        <v>2041</v>
      </c>
      <c r="Z173" s="305" t="s">
        <v>2042</v>
      </c>
      <c r="AA173" s="483" t="s">
        <v>896</v>
      </c>
      <c r="AB173" s="85"/>
      <c r="AC173" s="358"/>
      <c r="AD173" s="357"/>
      <c r="AE173" s="47"/>
      <c r="AF173" s="47"/>
      <c r="AG173" s="47"/>
      <c r="AH173" s="47"/>
      <c r="AI173" s="47"/>
      <c r="AJ173" s="47"/>
      <c r="AK173" s="47"/>
    </row>
    <row r="174" spans="1:37" s="47" customFormat="1" ht="125.45">
      <c r="A174" s="483" t="s">
        <v>2043</v>
      </c>
      <c r="B174" s="545" t="s">
        <v>2004</v>
      </c>
      <c r="C174" s="323" t="s">
        <v>2044</v>
      </c>
      <c r="D174" s="53" t="s">
        <v>429</v>
      </c>
      <c r="E174" s="51">
        <v>4</v>
      </c>
      <c r="F174" s="51" t="s">
        <v>430</v>
      </c>
      <c r="G174" s="53" t="s">
        <v>2016</v>
      </c>
      <c r="H174" s="53"/>
      <c r="I174" s="543"/>
      <c r="J174" s="544">
        <f t="shared" si="8"/>
        <v>0</v>
      </c>
      <c r="K174" s="544" t="str">
        <f>IF(J174&gt;('Risk Log'!$C$3-1),"Y","N")</f>
        <v>Y</v>
      </c>
      <c r="L174" s="54"/>
      <c r="M174" s="543"/>
      <c r="N174" s="544">
        <f t="shared" si="9"/>
        <v>0</v>
      </c>
      <c r="O174" s="544" t="str">
        <f t="shared" si="10"/>
        <v>Y</v>
      </c>
      <c r="P174" s="543"/>
      <c r="Q174" s="543"/>
      <c r="R174" s="87" t="s">
        <v>2045</v>
      </c>
      <c r="S174" s="232" t="s">
        <v>2046</v>
      </c>
      <c r="T174" s="54"/>
      <c r="U174" s="53"/>
      <c r="V174" s="43" t="s">
        <v>2010</v>
      </c>
      <c r="W174" s="43" t="s">
        <v>2020</v>
      </c>
      <c r="X174" s="43"/>
      <c r="Y174" s="49" t="s">
        <v>2047</v>
      </c>
      <c r="Z174" s="305"/>
      <c r="AA174" s="324" t="s">
        <v>908</v>
      </c>
      <c r="AB174" s="85"/>
      <c r="AC174" s="359"/>
      <c r="AD174" s="357"/>
    </row>
    <row r="175" spans="1:37" s="47" customFormat="1" ht="150">
      <c r="A175" s="483" t="s">
        <v>711</v>
      </c>
      <c r="B175" s="545" t="s">
        <v>2004</v>
      </c>
      <c r="C175" s="323" t="s">
        <v>2048</v>
      </c>
      <c r="D175" s="53" t="s">
        <v>429</v>
      </c>
      <c r="E175" s="51">
        <v>4</v>
      </c>
      <c r="F175" s="51" t="s">
        <v>430</v>
      </c>
      <c r="G175" s="53" t="s">
        <v>2016</v>
      </c>
      <c r="H175" s="53"/>
      <c r="I175" s="543"/>
      <c r="J175" s="544">
        <f t="shared" si="8"/>
        <v>0</v>
      </c>
      <c r="K175" s="544" t="str">
        <f>IF(J175&gt;('Risk Log'!$C$3-1),"Y","N")</f>
        <v>Y</v>
      </c>
      <c r="L175" s="54"/>
      <c r="M175" s="543"/>
      <c r="N175" s="544">
        <f t="shared" si="9"/>
        <v>0</v>
      </c>
      <c r="O175" s="544" t="str">
        <f t="shared" si="10"/>
        <v>Y</v>
      </c>
      <c r="P175" s="543"/>
      <c r="Q175" s="543"/>
      <c r="R175" s="478" t="s">
        <v>2049</v>
      </c>
      <c r="S175" s="232" t="s">
        <v>2046</v>
      </c>
      <c r="T175" s="54"/>
      <c r="U175" s="48" t="s">
        <v>2050</v>
      </c>
      <c r="V175" s="43" t="s">
        <v>2010</v>
      </c>
      <c r="W175" s="43" t="s">
        <v>2020</v>
      </c>
      <c r="X175" s="43"/>
      <c r="Y175" s="49" t="s">
        <v>2051</v>
      </c>
      <c r="Z175" s="305"/>
      <c r="AA175" s="324" t="s">
        <v>908</v>
      </c>
      <c r="AB175" s="84"/>
      <c r="AC175" s="359"/>
      <c r="AD175" s="357"/>
    </row>
    <row r="176" spans="1:37" ht="138.6">
      <c r="A176" s="483" t="s">
        <v>2052</v>
      </c>
      <c r="B176" s="545" t="s">
        <v>2004</v>
      </c>
      <c r="C176" s="57" t="s">
        <v>2053</v>
      </c>
      <c r="D176" s="53" t="s">
        <v>385</v>
      </c>
      <c r="E176" s="51">
        <v>4</v>
      </c>
      <c r="F176" s="51" t="s">
        <v>430</v>
      </c>
      <c r="G176" s="53" t="s">
        <v>2016</v>
      </c>
      <c r="H176" s="53"/>
      <c r="I176" s="543"/>
      <c r="J176" s="544">
        <f t="shared" si="8"/>
        <v>0</v>
      </c>
      <c r="K176" s="544" t="str">
        <f>IF(J176&gt;('Risk Log'!$C$3-1),"Y","N")</f>
        <v>Y</v>
      </c>
      <c r="L176" s="54"/>
      <c r="M176" s="543"/>
      <c r="N176" s="544">
        <f t="shared" si="9"/>
        <v>0</v>
      </c>
      <c r="O176" s="544" t="str">
        <f t="shared" si="10"/>
        <v>Y</v>
      </c>
      <c r="P176" s="543"/>
      <c r="Q176" s="543"/>
      <c r="R176" s="87" t="s">
        <v>2054</v>
      </c>
      <c r="S176" s="232" t="s">
        <v>2055</v>
      </c>
      <c r="T176" s="54"/>
      <c r="U176" s="52"/>
      <c r="V176" s="43" t="s">
        <v>2010</v>
      </c>
      <c r="W176" s="43" t="s">
        <v>2020</v>
      </c>
      <c r="X176" s="43"/>
      <c r="Y176" s="49" t="s">
        <v>2056</v>
      </c>
      <c r="Z176" s="305" t="s">
        <v>2057</v>
      </c>
      <c r="AA176" s="483" t="s">
        <v>896</v>
      </c>
      <c r="AB176" s="85"/>
      <c r="AC176" s="358"/>
      <c r="AD176" s="357"/>
      <c r="AE176" s="47"/>
      <c r="AF176" s="47"/>
      <c r="AG176" s="47"/>
      <c r="AH176" s="47"/>
      <c r="AI176" s="47"/>
      <c r="AJ176" s="47"/>
      <c r="AK176" s="47"/>
    </row>
    <row r="177" spans="1:37" ht="139.5">
      <c r="A177" s="483" t="s">
        <v>2058</v>
      </c>
      <c r="B177" s="545" t="s">
        <v>2004</v>
      </c>
      <c r="C177" s="323" t="s">
        <v>2059</v>
      </c>
      <c r="D177" s="53" t="s">
        <v>385</v>
      </c>
      <c r="E177" s="51">
        <v>4</v>
      </c>
      <c r="F177" s="51" t="s">
        <v>430</v>
      </c>
      <c r="G177" s="53" t="s">
        <v>2016</v>
      </c>
      <c r="H177" s="53"/>
      <c r="I177" s="543"/>
      <c r="J177" s="544">
        <f t="shared" si="8"/>
        <v>0</v>
      </c>
      <c r="K177" s="544" t="str">
        <f>IF(J177&gt;('Risk Log'!$C$3-1),"Y","N")</f>
        <v>Y</v>
      </c>
      <c r="L177" s="54"/>
      <c r="M177" s="543"/>
      <c r="N177" s="544">
        <f t="shared" si="9"/>
        <v>0</v>
      </c>
      <c r="O177" s="544" t="str">
        <f t="shared" si="10"/>
        <v>Y</v>
      </c>
      <c r="P177" s="543"/>
      <c r="Q177" s="543"/>
      <c r="R177" s="53" t="s">
        <v>2060</v>
      </c>
      <c r="S177" s="232" t="s">
        <v>2061</v>
      </c>
      <c r="T177" s="54"/>
      <c r="U177" s="52" t="s">
        <v>2062</v>
      </c>
      <c r="V177" s="43" t="s">
        <v>2010</v>
      </c>
      <c r="W177" s="43" t="s">
        <v>2020</v>
      </c>
      <c r="X177" s="43"/>
      <c r="Y177" s="49" t="s">
        <v>2063</v>
      </c>
      <c r="Z177" s="305" t="s">
        <v>2064</v>
      </c>
      <c r="AA177" s="483" t="s">
        <v>896</v>
      </c>
      <c r="AB177" s="85"/>
      <c r="AC177" s="358"/>
      <c r="AD177" s="357"/>
      <c r="AE177" s="47"/>
      <c r="AF177" s="47"/>
      <c r="AG177" s="47"/>
      <c r="AH177" s="47"/>
      <c r="AI177" s="47"/>
      <c r="AJ177" s="47"/>
      <c r="AK177" s="47"/>
    </row>
    <row r="178" spans="1:37" ht="163.35" customHeight="1">
      <c r="A178" s="483" t="s">
        <v>2065</v>
      </c>
      <c r="B178" s="545" t="s">
        <v>2004</v>
      </c>
      <c r="C178" s="323" t="s">
        <v>2066</v>
      </c>
      <c r="D178" s="53" t="s">
        <v>366</v>
      </c>
      <c r="E178" s="51">
        <v>4</v>
      </c>
      <c r="F178" s="51" t="s">
        <v>430</v>
      </c>
      <c r="G178" s="53" t="s">
        <v>2067</v>
      </c>
      <c r="H178" s="53"/>
      <c r="I178" s="543"/>
      <c r="J178" s="544">
        <f t="shared" si="8"/>
        <v>0</v>
      </c>
      <c r="K178" s="544" t="str">
        <f>IF(J178&gt;('Risk Log'!$C$3-1),"Y","N")</f>
        <v>Y</v>
      </c>
      <c r="L178" s="54"/>
      <c r="M178" s="543"/>
      <c r="N178" s="544">
        <f t="shared" si="9"/>
        <v>0</v>
      </c>
      <c r="O178" s="544" t="str">
        <f t="shared" si="10"/>
        <v>Y</v>
      </c>
      <c r="P178" s="543"/>
      <c r="Q178" s="543"/>
      <c r="R178" s="87" t="s">
        <v>2068</v>
      </c>
      <c r="S178" s="232" t="s">
        <v>2069</v>
      </c>
      <c r="T178" s="54"/>
      <c r="U178" s="48" t="s">
        <v>2070</v>
      </c>
      <c r="V178" s="43" t="s">
        <v>2010</v>
      </c>
      <c r="W178" s="43" t="s">
        <v>2071</v>
      </c>
      <c r="X178" s="43"/>
      <c r="Y178" s="49" t="s">
        <v>2072</v>
      </c>
      <c r="Z178" s="305" t="s">
        <v>2073</v>
      </c>
      <c r="AA178" s="483" t="s">
        <v>896</v>
      </c>
      <c r="AB178" s="233"/>
      <c r="AC178" s="358"/>
      <c r="AD178" s="357"/>
      <c r="AE178" s="47"/>
      <c r="AF178" s="47"/>
      <c r="AG178" s="47"/>
      <c r="AH178" s="47"/>
      <c r="AI178" s="47"/>
      <c r="AJ178" s="47"/>
      <c r="AK178" s="47"/>
    </row>
    <row r="179" spans="1:37" ht="126.6">
      <c r="A179" s="483" t="s">
        <v>2074</v>
      </c>
      <c r="B179" s="545" t="s">
        <v>2004</v>
      </c>
      <c r="C179" s="323" t="s">
        <v>2075</v>
      </c>
      <c r="D179" s="53" t="s">
        <v>292</v>
      </c>
      <c r="E179" s="51">
        <v>4</v>
      </c>
      <c r="F179" s="51" t="s">
        <v>430</v>
      </c>
      <c r="G179" s="53" t="s">
        <v>2067</v>
      </c>
      <c r="H179" s="53"/>
      <c r="I179" s="543"/>
      <c r="J179" s="544">
        <f t="shared" si="8"/>
        <v>0</v>
      </c>
      <c r="K179" s="544" t="str">
        <f>IF(J179&gt;('Risk Log'!$C$3-1),"Y","N")</f>
        <v>Y</v>
      </c>
      <c r="L179" s="54"/>
      <c r="M179" s="543"/>
      <c r="N179" s="544">
        <f t="shared" si="9"/>
        <v>0</v>
      </c>
      <c r="O179" s="544" t="str">
        <f t="shared" si="10"/>
        <v>Y</v>
      </c>
      <c r="P179" s="543"/>
      <c r="Q179" s="543"/>
      <c r="R179" s="87" t="s">
        <v>2076</v>
      </c>
      <c r="S179" s="232" t="s">
        <v>2077</v>
      </c>
      <c r="T179" s="54"/>
      <c r="U179" s="52"/>
      <c r="V179" s="43" t="s">
        <v>2010</v>
      </c>
      <c r="W179" s="43" t="s">
        <v>2071</v>
      </c>
      <c r="X179" s="43"/>
      <c r="Y179" s="49" t="s">
        <v>2072</v>
      </c>
      <c r="Z179" s="305" t="s">
        <v>2078</v>
      </c>
      <c r="AA179" s="483" t="s">
        <v>896</v>
      </c>
      <c r="AB179" s="85"/>
      <c r="AC179" s="358"/>
      <c r="AD179" s="357"/>
      <c r="AE179" s="47"/>
      <c r="AF179" s="47"/>
      <c r="AG179" s="47"/>
      <c r="AH179" s="47"/>
      <c r="AI179" s="47"/>
      <c r="AJ179" s="47"/>
      <c r="AK179" s="47"/>
    </row>
    <row r="180" spans="1:37" ht="251.1">
      <c r="A180" s="483" t="s">
        <v>2079</v>
      </c>
      <c r="B180" s="545" t="s">
        <v>2004</v>
      </c>
      <c r="C180" s="323" t="s">
        <v>2080</v>
      </c>
      <c r="D180" s="53" t="s">
        <v>292</v>
      </c>
      <c r="E180" s="51">
        <v>4</v>
      </c>
      <c r="F180" s="51" t="s">
        <v>430</v>
      </c>
      <c r="G180" s="53" t="s">
        <v>2081</v>
      </c>
      <c r="H180" s="53"/>
      <c r="I180" s="543"/>
      <c r="J180" s="544">
        <f t="shared" si="8"/>
        <v>0</v>
      </c>
      <c r="K180" s="544" t="str">
        <f>IF(J180&gt;('Risk Log'!$C$3-1),"Y","N")</f>
        <v>Y</v>
      </c>
      <c r="L180" s="54"/>
      <c r="M180" s="543"/>
      <c r="N180" s="544">
        <f t="shared" si="9"/>
        <v>0</v>
      </c>
      <c r="O180" s="544" t="str">
        <f t="shared" si="10"/>
        <v>Y</v>
      </c>
      <c r="P180" s="543"/>
      <c r="Q180" s="543"/>
      <c r="R180" s="87" t="s">
        <v>2082</v>
      </c>
      <c r="S180" s="232" t="s">
        <v>2083</v>
      </c>
      <c r="T180" s="54"/>
      <c r="U180" s="52"/>
      <c r="V180" s="43" t="s">
        <v>2010</v>
      </c>
      <c r="W180" s="43" t="s">
        <v>2084</v>
      </c>
      <c r="X180" s="43"/>
      <c r="Y180" s="49" t="s">
        <v>2085</v>
      </c>
      <c r="Z180" s="305" t="s">
        <v>2086</v>
      </c>
      <c r="AA180" s="483" t="s">
        <v>896</v>
      </c>
      <c r="AB180" s="85"/>
      <c r="AC180" s="358"/>
      <c r="AD180" s="357"/>
      <c r="AE180" s="47"/>
      <c r="AF180" s="47"/>
      <c r="AG180" s="47"/>
      <c r="AH180" s="47"/>
      <c r="AI180" s="47"/>
      <c r="AJ180" s="47"/>
      <c r="AK180" s="47"/>
    </row>
    <row r="181" spans="1:37" ht="101.1">
      <c r="A181" s="483" t="s">
        <v>2087</v>
      </c>
      <c r="B181" s="545" t="s">
        <v>2088</v>
      </c>
      <c r="C181" s="323" t="s">
        <v>2089</v>
      </c>
      <c r="D181" s="53" t="s">
        <v>385</v>
      </c>
      <c r="E181" s="51">
        <v>4</v>
      </c>
      <c r="F181" s="51" t="s">
        <v>430</v>
      </c>
      <c r="G181" s="53" t="s">
        <v>2090</v>
      </c>
      <c r="H181" s="53"/>
      <c r="I181" s="543"/>
      <c r="J181" s="544">
        <f t="shared" si="8"/>
        <v>0</v>
      </c>
      <c r="K181" s="544" t="str">
        <f>IF(J181&gt;('Risk Log'!$C$3-1),"Y","N")</f>
        <v>Y</v>
      </c>
      <c r="L181" s="54"/>
      <c r="M181" s="543"/>
      <c r="N181" s="544">
        <f t="shared" si="9"/>
        <v>0</v>
      </c>
      <c r="O181" s="544" t="str">
        <f t="shared" si="10"/>
        <v>Y</v>
      </c>
      <c r="P181" s="543"/>
      <c r="Q181" s="543"/>
      <c r="R181" s="87" t="s">
        <v>2091</v>
      </c>
      <c r="S181" s="232" t="s">
        <v>2092</v>
      </c>
      <c r="T181" s="54"/>
      <c r="U181" s="58"/>
      <c r="V181" s="43" t="s">
        <v>2093</v>
      </c>
      <c r="W181" s="43" t="s">
        <v>2094</v>
      </c>
      <c r="X181" s="43"/>
      <c r="Y181" s="49" t="s">
        <v>2095</v>
      </c>
      <c r="Z181" s="305" t="s">
        <v>2096</v>
      </c>
      <c r="AA181" s="483" t="s">
        <v>896</v>
      </c>
      <c r="AB181" s="82"/>
      <c r="AC181" s="358"/>
      <c r="AD181" s="357"/>
      <c r="AE181" s="47"/>
      <c r="AF181" s="47"/>
      <c r="AG181" s="47"/>
      <c r="AH181" s="47"/>
      <c r="AI181" s="47"/>
      <c r="AJ181" s="47"/>
      <c r="AK181" s="47"/>
    </row>
    <row r="182" spans="1:37" ht="129.6">
      <c r="A182" s="483" t="s">
        <v>2097</v>
      </c>
      <c r="B182" s="545" t="s">
        <v>2088</v>
      </c>
      <c r="C182" s="323" t="s">
        <v>2098</v>
      </c>
      <c r="D182" s="53" t="s">
        <v>385</v>
      </c>
      <c r="E182" s="51">
        <v>4</v>
      </c>
      <c r="F182" s="51" t="s">
        <v>430</v>
      </c>
      <c r="G182" s="53" t="s">
        <v>2090</v>
      </c>
      <c r="H182" s="53"/>
      <c r="I182" s="543"/>
      <c r="J182" s="544">
        <f t="shared" si="8"/>
        <v>0</v>
      </c>
      <c r="K182" s="544" t="str">
        <f>IF(J182&gt;('Risk Log'!$C$3-1),"Y","N")</f>
        <v>Y</v>
      </c>
      <c r="L182" s="54"/>
      <c r="M182" s="543"/>
      <c r="N182" s="544">
        <f t="shared" si="9"/>
        <v>0</v>
      </c>
      <c r="O182" s="544" t="e">
        <f>IF(#REF!="N","N",(IF(#REF!="Y", "Y",(IF(#REF!&gt;($C$2-1),"Y","N")))))</f>
        <v>#REF!</v>
      </c>
      <c r="P182" s="543"/>
      <c r="Q182" s="543"/>
      <c r="R182" s="87" t="s">
        <v>2099</v>
      </c>
      <c r="S182" s="232" t="s">
        <v>2092</v>
      </c>
      <c r="T182" s="54"/>
      <c r="U182" s="52"/>
      <c r="V182" s="43" t="s">
        <v>2093</v>
      </c>
      <c r="W182" s="43" t="s">
        <v>2094</v>
      </c>
      <c r="X182" s="43"/>
      <c r="Y182" s="49" t="s">
        <v>2100</v>
      </c>
      <c r="Z182" s="305" t="s">
        <v>2101</v>
      </c>
      <c r="AA182" s="483" t="s">
        <v>896</v>
      </c>
      <c r="AB182" s="85"/>
      <c r="AC182" s="358"/>
      <c r="AD182" s="357"/>
      <c r="AE182" s="47"/>
      <c r="AF182" s="47"/>
      <c r="AG182" s="47"/>
      <c r="AH182" s="47"/>
      <c r="AI182" s="47"/>
      <c r="AJ182" s="47"/>
      <c r="AK182" s="47"/>
    </row>
    <row r="183" spans="1:37" ht="75">
      <c r="A183" s="483" t="s">
        <v>2102</v>
      </c>
      <c r="B183" s="545" t="s">
        <v>2088</v>
      </c>
      <c r="C183" s="323" t="s">
        <v>2103</v>
      </c>
      <c r="D183" s="53" t="s">
        <v>429</v>
      </c>
      <c r="E183" s="51">
        <v>4</v>
      </c>
      <c r="F183" s="51" t="s">
        <v>430</v>
      </c>
      <c r="G183" s="53" t="s">
        <v>2104</v>
      </c>
      <c r="H183" s="53"/>
      <c r="I183" s="543"/>
      <c r="J183" s="544">
        <f t="shared" si="8"/>
        <v>0</v>
      </c>
      <c r="K183" s="544" t="str">
        <f>IF(J183&gt;('Risk Log'!$C$3-1),"Y","N")</f>
        <v>Y</v>
      </c>
      <c r="L183" s="54"/>
      <c r="M183" s="543"/>
      <c r="N183" s="544">
        <f t="shared" si="9"/>
        <v>0</v>
      </c>
      <c r="O183" s="544" t="str">
        <f t="shared" si="10"/>
        <v>Y</v>
      </c>
      <c r="P183" s="543"/>
      <c r="Q183" s="543"/>
      <c r="R183" s="87" t="s">
        <v>2105</v>
      </c>
      <c r="S183" s="232" t="s">
        <v>2106</v>
      </c>
      <c r="T183" s="54"/>
      <c r="U183" s="52"/>
      <c r="V183" s="43" t="s">
        <v>2093</v>
      </c>
      <c r="W183" s="43" t="s">
        <v>713</v>
      </c>
      <c r="X183" s="43"/>
      <c r="Y183" s="49" t="s">
        <v>2107</v>
      </c>
      <c r="Z183" s="305" t="s">
        <v>2108</v>
      </c>
      <c r="AA183" s="483" t="s">
        <v>896</v>
      </c>
      <c r="AB183" s="85"/>
      <c r="AC183" s="358"/>
      <c r="AD183" s="357"/>
      <c r="AE183" s="47"/>
      <c r="AF183" s="47"/>
      <c r="AG183" s="47"/>
      <c r="AH183" s="47"/>
      <c r="AI183" s="47"/>
      <c r="AJ183" s="47"/>
      <c r="AK183" s="47"/>
    </row>
    <row r="184" spans="1:37" ht="88.5">
      <c r="A184" s="483" t="s">
        <v>2109</v>
      </c>
      <c r="B184" s="545" t="s">
        <v>2088</v>
      </c>
      <c r="C184" s="57" t="s">
        <v>2110</v>
      </c>
      <c r="D184" s="53" t="s">
        <v>385</v>
      </c>
      <c r="E184" s="51">
        <v>4</v>
      </c>
      <c r="F184" s="51" t="s">
        <v>430</v>
      </c>
      <c r="G184" s="53" t="s">
        <v>2111</v>
      </c>
      <c r="H184" s="53"/>
      <c r="I184" s="543"/>
      <c r="J184" s="544">
        <f t="shared" si="8"/>
        <v>0</v>
      </c>
      <c r="K184" s="544" t="str">
        <f>IF(J184&gt;('Risk Log'!$C$3-1),"Y","N")</f>
        <v>Y</v>
      </c>
      <c r="L184" s="54"/>
      <c r="M184" s="543"/>
      <c r="N184" s="544">
        <f t="shared" si="9"/>
        <v>0</v>
      </c>
      <c r="O184" s="544" t="str">
        <f t="shared" si="10"/>
        <v>Y</v>
      </c>
      <c r="P184" s="543"/>
      <c r="Q184" s="543"/>
      <c r="R184" s="87" t="s">
        <v>2112</v>
      </c>
      <c r="S184" s="232" t="s">
        <v>2113</v>
      </c>
      <c r="T184" s="54"/>
      <c r="U184" s="52"/>
      <c r="V184" s="43" t="s">
        <v>2093</v>
      </c>
      <c r="W184" s="43" t="s">
        <v>2114</v>
      </c>
      <c r="X184" s="43"/>
      <c r="Y184" s="49" t="s">
        <v>2115</v>
      </c>
      <c r="Z184" s="305" t="s">
        <v>2116</v>
      </c>
      <c r="AA184" s="483" t="s">
        <v>896</v>
      </c>
      <c r="AB184" s="85"/>
      <c r="AC184" s="358"/>
      <c r="AD184" s="357"/>
      <c r="AE184" s="47"/>
      <c r="AF184" s="47"/>
      <c r="AG184" s="47"/>
      <c r="AH184" s="47"/>
      <c r="AI184" s="47"/>
      <c r="AJ184" s="47"/>
      <c r="AK184" s="47"/>
    </row>
    <row r="185" spans="1:37" ht="112.5">
      <c r="A185" s="483" t="s">
        <v>2117</v>
      </c>
      <c r="B185" s="545" t="s">
        <v>2088</v>
      </c>
      <c r="C185" s="57" t="s">
        <v>2118</v>
      </c>
      <c r="D185" s="53" t="s">
        <v>429</v>
      </c>
      <c r="E185" s="51">
        <v>4</v>
      </c>
      <c r="F185" s="51" t="s">
        <v>430</v>
      </c>
      <c r="G185" s="53" t="s">
        <v>2111</v>
      </c>
      <c r="H185" s="53"/>
      <c r="I185" s="543"/>
      <c r="J185" s="544">
        <f t="shared" si="8"/>
        <v>0</v>
      </c>
      <c r="K185" s="544" t="str">
        <f>IF(J185&gt;('Risk Log'!$C$3-1),"Y","N")</f>
        <v>Y</v>
      </c>
      <c r="L185" s="54"/>
      <c r="M185" s="543"/>
      <c r="N185" s="544">
        <f t="shared" si="9"/>
        <v>0</v>
      </c>
      <c r="O185" s="544" t="str">
        <f t="shared" si="10"/>
        <v>Y</v>
      </c>
      <c r="P185" s="543"/>
      <c r="Q185" s="543"/>
      <c r="R185" s="53" t="s">
        <v>2119</v>
      </c>
      <c r="S185" s="232" t="s">
        <v>2120</v>
      </c>
      <c r="T185" s="54"/>
      <c r="U185" s="52"/>
      <c r="V185" s="43" t="s">
        <v>2093</v>
      </c>
      <c r="W185" s="43" t="s">
        <v>2114</v>
      </c>
      <c r="X185" s="43"/>
      <c r="Y185" s="49" t="s">
        <v>2121</v>
      </c>
      <c r="Z185" s="305" t="s">
        <v>2122</v>
      </c>
      <c r="AA185" s="483" t="s">
        <v>896</v>
      </c>
      <c r="AB185" s="83"/>
      <c r="AC185" s="358"/>
      <c r="AD185" s="357"/>
      <c r="AE185" s="47"/>
      <c r="AF185" s="47"/>
      <c r="AG185" s="47"/>
      <c r="AH185" s="47"/>
      <c r="AI185" s="47"/>
      <c r="AJ185" s="47"/>
      <c r="AK185" s="47"/>
    </row>
    <row r="186" spans="1:37" ht="163.5">
      <c r="A186" s="483" t="s">
        <v>2123</v>
      </c>
      <c r="B186" s="545" t="s">
        <v>2088</v>
      </c>
      <c r="C186" s="323" t="s">
        <v>2124</v>
      </c>
      <c r="D186" s="53" t="s">
        <v>385</v>
      </c>
      <c r="E186" s="51">
        <v>5</v>
      </c>
      <c r="F186" s="51" t="s">
        <v>430</v>
      </c>
      <c r="G186" s="53" t="s">
        <v>2125</v>
      </c>
      <c r="H186" s="53"/>
      <c r="I186" s="543"/>
      <c r="J186" s="544">
        <f t="shared" si="8"/>
        <v>0</v>
      </c>
      <c r="K186" s="544" t="str">
        <f>IF(J186&gt;('Risk Log'!$C$3-1),"Y","N")</f>
        <v>Y</v>
      </c>
      <c r="L186" s="54"/>
      <c r="M186" s="543"/>
      <c r="N186" s="544">
        <f t="shared" si="9"/>
        <v>0</v>
      </c>
      <c r="O186" s="544" t="str">
        <f t="shared" si="10"/>
        <v>Y</v>
      </c>
      <c r="P186" s="543"/>
      <c r="Q186" s="543"/>
      <c r="R186" s="478" t="s">
        <v>2126</v>
      </c>
      <c r="S186" s="232" t="s">
        <v>2127</v>
      </c>
      <c r="T186" s="54"/>
      <c r="U186" s="53" t="s">
        <v>2128</v>
      </c>
      <c r="V186" s="43" t="s">
        <v>2093</v>
      </c>
      <c r="W186" s="43" t="s">
        <v>944</v>
      </c>
      <c r="X186" s="43"/>
      <c r="Y186" s="49" t="s">
        <v>2129</v>
      </c>
      <c r="Z186" s="305" t="s">
        <v>2130</v>
      </c>
      <c r="AA186" s="324" t="s">
        <v>908</v>
      </c>
      <c r="AB186" s="84"/>
      <c r="AC186" s="358"/>
      <c r="AD186" s="357"/>
      <c r="AE186" s="47"/>
      <c r="AF186" s="47"/>
      <c r="AG186" s="47"/>
      <c r="AH186" s="47"/>
      <c r="AI186" s="47"/>
      <c r="AJ186" s="47"/>
      <c r="AK186" s="47"/>
    </row>
    <row r="187" spans="1:37" ht="163.5">
      <c r="A187" s="483" t="s">
        <v>2131</v>
      </c>
      <c r="B187" s="545" t="s">
        <v>2088</v>
      </c>
      <c r="C187" s="323" t="s">
        <v>2132</v>
      </c>
      <c r="D187" s="53" t="s">
        <v>385</v>
      </c>
      <c r="E187" s="51">
        <v>5</v>
      </c>
      <c r="F187" s="51" t="s">
        <v>430</v>
      </c>
      <c r="G187" s="53" t="s">
        <v>2133</v>
      </c>
      <c r="H187" s="53"/>
      <c r="I187" s="543"/>
      <c r="J187" s="544">
        <f t="shared" si="8"/>
        <v>0</v>
      </c>
      <c r="K187" s="544" t="str">
        <f>IF(J187&gt;('Risk Log'!$C$3-1),"Y","N")</f>
        <v>Y</v>
      </c>
      <c r="L187" s="54"/>
      <c r="M187" s="543"/>
      <c r="N187" s="544">
        <f t="shared" si="9"/>
        <v>0</v>
      </c>
      <c r="O187" s="544" t="str">
        <f t="shared" si="10"/>
        <v>Y</v>
      </c>
      <c r="P187" s="543"/>
      <c r="Q187" s="543"/>
      <c r="R187" s="87" t="s">
        <v>2134</v>
      </c>
      <c r="S187" s="232" t="s">
        <v>2135</v>
      </c>
      <c r="T187" s="54"/>
      <c r="U187" s="52"/>
      <c r="V187" s="43" t="s">
        <v>2093</v>
      </c>
      <c r="W187" s="43" t="s">
        <v>944</v>
      </c>
      <c r="X187" s="43"/>
      <c r="Y187" s="49" t="s">
        <v>2136</v>
      </c>
      <c r="Z187" s="305" t="s">
        <v>2137</v>
      </c>
      <c r="AA187" s="483" t="s">
        <v>896</v>
      </c>
      <c r="AB187" s="85"/>
      <c r="AC187" s="358"/>
      <c r="AD187" s="357"/>
      <c r="AE187" s="47"/>
      <c r="AF187" s="47"/>
      <c r="AG187" s="47"/>
      <c r="AH187" s="47"/>
      <c r="AI187" s="47"/>
      <c r="AJ187" s="47"/>
      <c r="AK187" s="47"/>
    </row>
    <row r="188" spans="1:37" ht="409.5">
      <c r="A188" s="483" t="s">
        <v>2138</v>
      </c>
      <c r="B188" s="545" t="s">
        <v>2088</v>
      </c>
      <c r="C188" s="550" t="s">
        <v>2139</v>
      </c>
      <c r="D188" s="53" t="s">
        <v>385</v>
      </c>
      <c r="E188" s="51">
        <v>4</v>
      </c>
      <c r="F188" s="51" t="s">
        <v>430</v>
      </c>
      <c r="G188" s="53" t="s">
        <v>2140</v>
      </c>
      <c r="H188" s="53"/>
      <c r="I188" s="543"/>
      <c r="J188" s="544">
        <f t="shared" si="8"/>
        <v>0</v>
      </c>
      <c r="K188" s="544" t="str">
        <f>IF(J188&gt;('Risk Log'!$C$3-1),"Y","N")</f>
        <v>Y</v>
      </c>
      <c r="L188" s="54"/>
      <c r="M188" s="543"/>
      <c r="N188" s="544">
        <f t="shared" si="9"/>
        <v>0</v>
      </c>
      <c r="O188" s="544" t="str">
        <f t="shared" si="10"/>
        <v>Y</v>
      </c>
      <c r="P188" s="543"/>
      <c r="Q188" s="543"/>
      <c r="R188" s="87" t="s">
        <v>2141</v>
      </c>
      <c r="S188" s="232" t="s">
        <v>2142</v>
      </c>
      <c r="T188" s="54"/>
      <c r="U188" s="52" t="s">
        <v>2143</v>
      </c>
      <c r="V188" s="43" t="s">
        <v>2093</v>
      </c>
      <c r="W188" s="43" t="s">
        <v>2144</v>
      </c>
      <c r="X188" s="43"/>
      <c r="Y188" s="49" t="s">
        <v>2145</v>
      </c>
      <c r="Z188" s="305" t="s">
        <v>2146</v>
      </c>
      <c r="AA188" s="483" t="s">
        <v>896</v>
      </c>
      <c r="AB188" s="85"/>
      <c r="AC188" s="358"/>
      <c r="AD188" s="357"/>
      <c r="AE188" s="47"/>
      <c r="AF188" s="47"/>
      <c r="AG188" s="47"/>
      <c r="AH188" s="47"/>
      <c r="AI188" s="47"/>
      <c r="AJ188" s="47"/>
      <c r="AK188" s="47"/>
    </row>
    <row r="189" spans="1:37" ht="75.95">
      <c r="A189" s="483" t="s">
        <v>2147</v>
      </c>
      <c r="B189" s="545" t="s">
        <v>2088</v>
      </c>
      <c r="C189" s="550" t="s">
        <v>2148</v>
      </c>
      <c r="D189" s="53" t="s">
        <v>385</v>
      </c>
      <c r="E189" s="51">
        <v>4</v>
      </c>
      <c r="F189" s="51" t="s">
        <v>199</v>
      </c>
      <c r="G189" s="53" t="s">
        <v>2149</v>
      </c>
      <c r="H189" s="53"/>
      <c r="I189" s="543"/>
      <c r="J189" s="544">
        <f t="shared" si="8"/>
        <v>0</v>
      </c>
      <c r="K189" s="544" t="str">
        <f>IF(J189&gt;('Risk Log'!$C$3-1),"Y","N")</f>
        <v>Y</v>
      </c>
      <c r="L189" s="54"/>
      <c r="M189" s="543"/>
      <c r="N189" s="544">
        <f t="shared" si="9"/>
        <v>0</v>
      </c>
      <c r="O189" s="544" t="str">
        <f t="shared" si="10"/>
        <v>Y</v>
      </c>
      <c r="P189" s="543"/>
      <c r="Q189" s="543"/>
      <c r="R189" s="87" t="s">
        <v>2150</v>
      </c>
      <c r="S189" s="232" t="s">
        <v>2151</v>
      </c>
      <c r="T189" s="54"/>
      <c r="U189" s="58"/>
      <c r="V189" s="43" t="s">
        <v>2093</v>
      </c>
      <c r="W189" s="43" t="s">
        <v>2152</v>
      </c>
      <c r="X189" s="43"/>
      <c r="Y189" s="49" t="s">
        <v>2153</v>
      </c>
      <c r="Z189" s="305" t="s">
        <v>2154</v>
      </c>
      <c r="AA189" s="483" t="s">
        <v>896</v>
      </c>
      <c r="AB189" s="236"/>
      <c r="AC189" s="358"/>
      <c r="AD189" s="357"/>
      <c r="AE189" s="47"/>
      <c r="AF189" s="47"/>
      <c r="AG189" s="47"/>
      <c r="AH189" s="47"/>
      <c r="AI189" s="47"/>
      <c r="AJ189" s="47"/>
      <c r="AK189" s="47"/>
    </row>
    <row r="190" spans="1:37" ht="102">
      <c r="A190" s="483" t="s">
        <v>2155</v>
      </c>
      <c r="B190" s="545" t="s">
        <v>2088</v>
      </c>
      <c r="C190" s="323" t="s">
        <v>2156</v>
      </c>
      <c r="D190" s="53" t="s">
        <v>385</v>
      </c>
      <c r="E190" s="51">
        <v>4</v>
      </c>
      <c r="F190" s="51" t="s">
        <v>430</v>
      </c>
      <c r="G190" s="53" t="s">
        <v>2157</v>
      </c>
      <c r="H190" s="53"/>
      <c r="I190" s="543"/>
      <c r="J190" s="544">
        <f t="shared" si="8"/>
        <v>0</v>
      </c>
      <c r="K190" s="544" t="str">
        <f>IF(J190&gt;('Risk Log'!$C$3-1),"Y","N")</f>
        <v>Y</v>
      </c>
      <c r="L190" s="54"/>
      <c r="M190" s="543"/>
      <c r="N190" s="544">
        <f t="shared" si="9"/>
        <v>0</v>
      </c>
      <c r="O190" s="544" t="str">
        <f t="shared" si="10"/>
        <v>Y</v>
      </c>
      <c r="P190" s="543"/>
      <c r="Q190" s="543"/>
      <c r="R190" s="87" t="s">
        <v>2158</v>
      </c>
      <c r="S190" s="232" t="s">
        <v>2159</v>
      </c>
      <c r="T190" s="54"/>
      <c r="U190" s="52"/>
      <c r="V190" s="43" t="s">
        <v>2093</v>
      </c>
      <c r="W190" s="43" t="s">
        <v>1139</v>
      </c>
      <c r="X190" s="43"/>
      <c r="Y190" s="49"/>
      <c r="Z190" s="305" t="s">
        <v>2160</v>
      </c>
      <c r="AA190" s="483" t="s">
        <v>896</v>
      </c>
      <c r="AB190" s="85"/>
      <c r="AC190" s="358"/>
      <c r="AD190" s="357"/>
      <c r="AE190" s="47"/>
      <c r="AF190" s="47"/>
      <c r="AG190" s="47"/>
      <c r="AH190" s="47"/>
      <c r="AI190" s="47"/>
      <c r="AJ190" s="47"/>
      <c r="AK190" s="47"/>
    </row>
    <row r="191" spans="1:37" ht="215.45" customHeight="1">
      <c r="A191" s="483" t="s">
        <v>2161</v>
      </c>
      <c r="B191" s="545" t="s">
        <v>2162</v>
      </c>
      <c r="C191" s="323" t="s">
        <v>2163</v>
      </c>
      <c r="D191" s="53" t="s">
        <v>385</v>
      </c>
      <c r="E191" s="51">
        <v>4</v>
      </c>
      <c r="F191" s="51" t="s">
        <v>199</v>
      </c>
      <c r="G191" s="53" t="s">
        <v>2164</v>
      </c>
      <c r="H191" s="53"/>
      <c r="I191" s="543"/>
      <c r="J191" s="544">
        <f t="shared" si="8"/>
        <v>0</v>
      </c>
      <c r="K191" s="544" t="str">
        <f>IF(J191&gt;('Risk Log'!$C$3-1),"Y","N")</f>
        <v>Y</v>
      </c>
      <c r="L191" s="54"/>
      <c r="M191" s="543"/>
      <c r="N191" s="544">
        <f t="shared" si="9"/>
        <v>0</v>
      </c>
      <c r="O191" s="544" t="str">
        <f t="shared" si="10"/>
        <v>Y</v>
      </c>
      <c r="P191" s="543"/>
      <c r="Q191" s="543"/>
      <c r="R191" s="87" t="s">
        <v>2165</v>
      </c>
      <c r="S191" s="232" t="s">
        <v>2166</v>
      </c>
      <c r="T191" s="54"/>
      <c r="U191" s="52"/>
      <c r="V191" s="43" t="s">
        <v>2167</v>
      </c>
      <c r="W191" s="43" t="s">
        <v>2168</v>
      </c>
      <c r="X191" s="43"/>
      <c r="Y191" s="49" t="s">
        <v>2169</v>
      </c>
      <c r="Z191" s="305" t="s">
        <v>2170</v>
      </c>
      <c r="AA191" s="483" t="s">
        <v>896</v>
      </c>
      <c r="AB191" s="85"/>
      <c r="AC191" s="358"/>
      <c r="AD191" s="357"/>
      <c r="AE191" s="47"/>
      <c r="AF191" s="47"/>
      <c r="AG191" s="47"/>
      <c r="AH191" s="47"/>
      <c r="AI191" s="47"/>
      <c r="AJ191" s="47"/>
      <c r="AK191" s="47"/>
    </row>
    <row r="192" spans="1:37" ht="387.6">
      <c r="A192" s="483" t="s">
        <v>774</v>
      </c>
      <c r="B192" s="545" t="s">
        <v>2162</v>
      </c>
      <c r="C192" s="323" t="s">
        <v>2171</v>
      </c>
      <c r="D192" s="53" t="s">
        <v>385</v>
      </c>
      <c r="E192" s="51">
        <v>4</v>
      </c>
      <c r="F192" s="51" t="s">
        <v>430</v>
      </c>
      <c r="G192" s="53" t="s">
        <v>2172</v>
      </c>
      <c r="H192" s="53"/>
      <c r="I192" s="543"/>
      <c r="J192" s="544">
        <f t="shared" si="8"/>
        <v>0</v>
      </c>
      <c r="K192" s="544" t="str">
        <f>IF(J192&gt;('Risk Log'!$C$3-1),"Y","N")</f>
        <v>Y</v>
      </c>
      <c r="L192" s="54"/>
      <c r="M192" s="543"/>
      <c r="N192" s="544">
        <f t="shared" si="9"/>
        <v>0</v>
      </c>
      <c r="O192" s="544" t="str">
        <f t="shared" si="10"/>
        <v>Y</v>
      </c>
      <c r="P192" s="543"/>
      <c r="Q192" s="543"/>
      <c r="R192" s="48" t="s">
        <v>2173</v>
      </c>
      <c r="S192" s="87" t="s">
        <v>2174</v>
      </c>
      <c r="T192" s="54"/>
      <c r="U192" s="58" t="s">
        <v>2175</v>
      </c>
      <c r="V192" s="43" t="s">
        <v>1644</v>
      </c>
      <c r="W192" s="43" t="s">
        <v>1139</v>
      </c>
      <c r="X192" s="43"/>
      <c r="Y192" s="49" t="s">
        <v>2176</v>
      </c>
      <c r="Z192" s="305" t="s">
        <v>2177</v>
      </c>
      <c r="AA192" s="324" t="s">
        <v>908</v>
      </c>
      <c r="AB192" s="82"/>
      <c r="AC192" s="358"/>
      <c r="AD192" s="357"/>
      <c r="AE192" s="47"/>
      <c r="AF192" s="47"/>
      <c r="AG192" s="47"/>
      <c r="AH192" s="47"/>
      <c r="AI192" s="47"/>
      <c r="AJ192" s="47"/>
      <c r="AK192" s="47"/>
    </row>
    <row r="193" spans="1:37" ht="126.6">
      <c r="A193" s="483" t="s">
        <v>2178</v>
      </c>
      <c r="B193" s="545" t="s">
        <v>2162</v>
      </c>
      <c r="C193" s="323" t="s">
        <v>2179</v>
      </c>
      <c r="D193" s="53" t="s">
        <v>385</v>
      </c>
      <c r="E193" s="51">
        <v>4</v>
      </c>
      <c r="F193" s="51" t="s">
        <v>199</v>
      </c>
      <c r="G193" s="53" t="s">
        <v>2164</v>
      </c>
      <c r="H193" s="53"/>
      <c r="I193" s="543"/>
      <c r="J193" s="544">
        <f t="shared" si="8"/>
        <v>0</v>
      </c>
      <c r="K193" s="544" t="str">
        <f>IF(J193&gt;('Risk Log'!$C$3-1),"Y","N")</f>
        <v>Y</v>
      </c>
      <c r="L193" s="54"/>
      <c r="M193" s="543"/>
      <c r="N193" s="544">
        <f t="shared" si="9"/>
        <v>0</v>
      </c>
      <c r="O193" s="544" t="str">
        <f t="shared" si="10"/>
        <v>Y</v>
      </c>
      <c r="P193" s="543"/>
      <c r="Q193" s="543"/>
      <c r="R193" s="87" t="s">
        <v>2180</v>
      </c>
      <c r="S193" s="87" t="s">
        <v>2181</v>
      </c>
      <c r="T193" s="54"/>
      <c r="U193" s="52"/>
      <c r="V193" s="43" t="s">
        <v>2167</v>
      </c>
      <c r="W193" s="43" t="s">
        <v>2168</v>
      </c>
      <c r="X193" s="43"/>
      <c r="Y193" s="49" t="s">
        <v>2182</v>
      </c>
      <c r="Z193" s="305" t="s">
        <v>2183</v>
      </c>
      <c r="AA193" s="483" t="s">
        <v>896</v>
      </c>
      <c r="AB193" s="85"/>
      <c r="AC193" s="358"/>
      <c r="AD193" s="357"/>
      <c r="AE193" s="47"/>
      <c r="AF193" s="47"/>
      <c r="AG193" s="47"/>
      <c r="AH193" s="47"/>
      <c r="AI193" s="47"/>
      <c r="AJ193" s="47"/>
      <c r="AK193" s="47"/>
    </row>
    <row r="194" spans="1:37" ht="350.45">
      <c r="A194" s="483" t="s">
        <v>2184</v>
      </c>
      <c r="B194" s="545" t="s">
        <v>2162</v>
      </c>
      <c r="C194" s="323" t="s">
        <v>2185</v>
      </c>
      <c r="D194" s="53" t="s">
        <v>385</v>
      </c>
      <c r="E194" s="51">
        <v>5</v>
      </c>
      <c r="F194" s="51" t="s">
        <v>199</v>
      </c>
      <c r="G194" s="53" t="s">
        <v>2186</v>
      </c>
      <c r="H194" s="53"/>
      <c r="I194" s="543"/>
      <c r="J194" s="544">
        <f t="shared" si="8"/>
        <v>0</v>
      </c>
      <c r="K194" s="544" t="str">
        <f>IF(J194&gt;('Risk Log'!$C$3-1),"Y","N")</f>
        <v>Y</v>
      </c>
      <c r="L194" s="54"/>
      <c r="M194" s="543"/>
      <c r="N194" s="544">
        <f t="shared" si="9"/>
        <v>0</v>
      </c>
      <c r="O194" s="544" t="str">
        <f t="shared" si="10"/>
        <v>Y</v>
      </c>
      <c r="P194" s="543"/>
      <c r="Q194" s="543"/>
      <c r="R194" s="87" t="s">
        <v>2187</v>
      </c>
      <c r="S194" s="53" t="s">
        <v>2188</v>
      </c>
      <c r="T194" s="54"/>
      <c r="U194" s="359"/>
      <c r="V194" s="359"/>
      <c r="W194" s="359"/>
      <c r="X194" s="359"/>
      <c r="Y194" s="359"/>
      <c r="Z194" s="359"/>
      <c r="AA194" s="483" t="s">
        <v>896</v>
      </c>
      <c r="AB194" s="359"/>
      <c r="AC194" s="358"/>
      <c r="AD194" s="361"/>
      <c r="AE194" s="229"/>
      <c r="AF194" s="229"/>
      <c r="AG194" s="229"/>
      <c r="AH194" s="229"/>
      <c r="AI194" s="229"/>
      <c r="AJ194" s="229"/>
      <c r="AK194" s="229"/>
    </row>
    <row r="195" spans="1:37" ht="191.1">
      <c r="A195" s="483" t="s">
        <v>2189</v>
      </c>
      <c r="B195" s="545" t="s">
        <v>2162</v>
      </c>
      <c r="C195" s="550" t="s">
        <v>2190</v>
      </c>
      <c r="D195" s="53" t="s">
        <v>385</v>
      </c>
      <c r="E195" s="51">
        <v>4</v>
      </c>
      <c r="F195" s="51" t="s">
        <v>199</v>
      </c>
      <c r="G195" s="53" t="s">
        <v>2191</v>
      </c>
      <c r="H195" s="53"/>
      <c r="I195" s="543"/>
      <c r="J195" s="544">
        <f t="shared" si="8"/>
        <v>0</v>
      </c>
      <c r="K195" s="544" t="str">
        <f>IF(J195&gt;('Risk Log'!$C$3-1),"Y","N")</f>
        <v>Y</v>
      </c>
      <c r="L195" s="54"/>
      <c r="M195" s="543"/>
      <c r="N195" s="544">
        <f t="shared" si="9"/>
        <v>0</v>
      </c>
      <c r="O195" s="544" t="str">
        <f t="shared" si="10"/>
        <v>Y</v>
      </c>
      <c r="P195" s="543"/>
      <c r="Q195" s="543"/>
      <c r="R195" s="478" t="s">
        <v>2192</v>
      </c>
      <c r="S195" s="232" t="s">
        <v>2193</v>
      </c>
      <c r="T195" s="54"/>
      <c r="U195" s="52" t="s">
        <v>2194</v>
      </c>
      <c r="V195" s="43" t="s">
        <v>2195</v>
      </c>
      <c r="W195" s="43" t="s">
        <v>2196</v>
      </c>
      <c r="X195" s="43"/>
      <c r="Y195" s="49" t="s">
        <v>2197</v>
      </c>
      <c r="Z195" s="305" t="s">
        <v>2198</v>
      </c>
      <c r="AA195" s="483" t="s">
        <v>896</v>
      </c>
      <c r="AB195" s="85"/>
      <c r="AC195" s="358"/>
      <c r="AD195" s="357"/>
      <c r="AE195" s="47"/>
      <c r="AF195" s="47"/>
      <c r="AG195" s="47"/>
      <c r="AH195" s="47"/>
      <c r="AI195" s="47"/>
      <c r="AJ195" s="47"/>
      <c r="AK195" s="47"/>
    </row>
    <row r="196" spans="1:37" ht="88.5">
      <c r="A196" s="483" t="s">
        <v>2199</v>
      </c>
      <c r="B196" s="545" t="s">
        <v>2162</v>
      </c>
      <c r="C196" s="323" t="s">
        <v>2200</v>
      </c>
      <c r="D196" s="53" t="s">
        <v>385</v>
      </c>
      <c r="E196" s="51">
        <v>4</v>
      </c>
      <c r="F196" s="51" t="s">
        <v>199</v>
      </c>
      <c r="G196" s="53" t="s">
        <v>2191</v>
      </c>
      <c r="H196" s="53"/>
      <c r="I196" s="543"/>
      <c r="J196" s="544">
        <f t="shared" si="8"/>
        <v>0</v>
      </c>
      <c r="K196" s="544" t="str">
        <f>IF(J196&gt;('Risk Log'!$C$3-1),"Y","N")</f>
        <v>Y</v>
      </c>
      <c r="L196" s="54"/>
      <c r="M196" s="543"/>
      <c r="N196" s="544">
        <f t="shared" si="9"/>
        <v>0</v>
      </c>
      <c r="O196" s="544" t="str">
        <f t="shared" si="10"/>
        <v>Y</v>
      </c>
      <c r="P196" s="543"/>
      <c r="Q196" s="543"/>
      <c r="R196" s="87" t="s">
        <v>2201</v>
      </c>
      <c r="S196" s="232" t="s">
        <v>2202</v>
      </c>
      <c r="T196" s="54"/>
      <c r="U196" s="52"/>
      <c r="V196" s="43" t="s">
        <v>2195</v>
      </c>
      <c r="W196" s="43" t="s">
        <v>2196</v>
      </c>
      <c r="X196" s="43"/>
      <c r="Y196" s="49" t="s">
        <v>2203</v>
      </c>
      <c r="Z196" s="305" t="s">
        <v>2204</v>
      </c>
      <c r="AA196" s="483" t="s">
        <v>896</v>
      </c>
      <c r="AB196" s="85"/>
      <c r="AC196" s="358"/>
      <c r="AD196" s="357"/>
      <c r="AE196" s="47"/>
      <c r="AF196" s="47"/>
      <c r="AG196" s="47"/>
      <c r="AH196" s="47"/>
      <c r="AI196" s="47"/>
      <c r="AJ196" s="47"/>
      <c r="AK196" s="47"/>
    </row>
    <row r="197" spans="1:37" ht="88.5">
      <c r="A197" s="483" t="s">
        <v>2205</v>
      </c>
      <c r="B197" s="545" t="s">
        <v>2162</v>
      </c>
      <c r="C197" s="323" t="s">
        <v>2206</v>
      </c>
      <c r="D197" s="53" t="s">
        <v>385</v>
      </c>
      <c r="E197" s="51">
        <v>4</v>
      </c>
      <c r="F197" s="51" t="s">
        <v>199</v>
      </c>
      <c r="G197" s="53" t="s">
        <v>2191</v>
      </c>
      <c r="H197" s="53"/>
      <c r="I197" s="543"/>
      <c r="J197" s="544">
        <f t="shared" si="8"/>
        <v>0</v>
      </c>
      <c r="K197" s="544" t="str">
        <f>IF(J197&gt;('Risk Log'!$C$3-1),"Y","N")</f>
        <v>Y</v>
      </c>
      <c r="L197" s="54"/>
      <c r="M197" s="543"/>
      <c r="N197" s="544">
        <f t="shared" si="9"/>
        <v>0</v>
      </c>
      <c r="O197" s="544" t="str">
        <f t="shared" si="10"/>
        <v>Y</v>
      </c>
      <c r="P197" s="543"/>
      <c r="Q197" s="543"/>
      <c r="R197" s="87" t="s">
        <v>2207</v>
      </c>
      <c r="S197" s="232" t="s">
        <v>2202</v>
      </c>
      <c r="T197" s="54"/>
      <c r="U197" s="52"/>
      <c r="V197" s="43" t="s">
        <v>2195</v>
      </c>
      <c r="W197" s="43" t="s">
        <v>2196</v>
      </c>
      <c r="X197" s="43"/>
      <c r="Y197" s="49" t="s">
        <v>2208</v>
      </c>
      <c r="Z197" s="305" t="s">
        <v>2209</v>
      </c>
      <c r="AA197" s="483" t="s">
        <v>896</v>
      </c>
      <c r="AB197" s="85"/>
      <c r="AC197" s="358"/>
      <c r="AD197" s="357"/>
      <c r="AE197" s="47"/>
      <c r="AF197" s="47"/>
      <c r="AG197" s="47"/>
      <c r="AH197" s="47"/>
      <c r="AI197" s="47"/>
      <c r="AJ197" s="47"/>
      <c r="AK197" s="47"/>
    </row>
    <row r="198" spans="1:37" ht="138.94999999999999">
      <c r="A198" s="483" t="s">
        <v>2210</v>
      </c>
      <c r="B198" s="545" t="s">
        <v>887</v>
      </c>
      <c r="C198" s="323" t="s">
        <v>2211</v>
      </c>
      <c r="D198" s="53" t="s">
        <v>429</v>
      </c>
      <c r="E198" s="51">
        <v>5</v>
      </c>
      <c r="F198" s="51" t="s">
        <v>430</v>
      </c>
      <c r="G198" s="53" t="s">
        <v>2212</v>
      </c>
      <c r="H198" s="53"/>
      <c r="I198" s="543"/>
      <c r="J198" s="544">
        <f t="shared" si="8"/>
        <v>0</v>
      </c>
      <c r="K198" s="544" t="str">
        <f>IF(J198&gt;('Risk Log'!$C$3-1),"Y","N")</f>
        <v>Y</v>
      </c>
      <c r="L198" s="54"/>
      <c r="M198" s="543"/>
      <c r="N198" s="544">
        <f t="shared" si="9"/>
        <v>0</v>
      </c>
      <c r="O198" s="544" t="str">
        <f t="shared" si="10"/>
        <v>Y</v>
      </c>
      <c r="P198" s="543"/>
      <c r="Q198" s="543"/>
      <c r="R198" s="87" t="s">
        <v>2213</v>
      </c>
      <c r="S198" s="232" t="s">
        <v>2214</v>
      </c>
      <c r="T198" s="54"/>
      <c r="U198" s="481"/>
      <c r="V198" s="43" t="s">
        <v>1644</v>
      </c>
      <c r="W198" s="43" t="s">
        <v>2215</v>
      </c>
      <c r="X198" s="43"/>
      <c r="Y198" s="49" t="s">
        <v>2216</v>
      </c>
      <c r="Z198" s="305" t="s">
        <v>2217</v>
      </c>
      <c r="AA198" s="483" t="s">
        <v>896</v>
      </c>
      <c r="AB198" s="234"/>
      <c r="AC198" s="358"/>
      <c r="AD198" s="357"/>
      <c r="AE198" s="47"/>
      <c r="AF198" s="47"/>
      <c r="AG198" s="47"/>
      <c r="AH198" s="47"/>
      <c r="AI198" s="47"/>
      <c r="AJ198" s="47"/>
      <c r="AK198" s="47"/>
    </row>
    <row r="199" spans="1:37" ht="178.5">
      <c r="A199" s="483" t="s">
        <v>2218</v>
      </c>
      <c r="B199" s="545" t="s">
        <v>887</v>
      </c>
      <c r="C199" s="323" t="s">
        <v>2219</v>
      </c>
      <c r="D199" s="53" t="s">
        <v>429</v>
      </c>
      <c r="E199" s="51">
        <v>5</v>
      </c>
      <c r="F199" s="51" t="s">
        <v>430</v>
      </c>
      <c r="G199" s="53" t="s">
        <v>2220</v>
      </c>
      <c r="H199" s="53"/>
      <c r="I199" s="543"/>
      <c r="J199" s="544">
        <f t="shared" si="8"/>
        <v>0</v>
      </c>
      <c r="K199" s="544" t="str">
        <f>IF(J199&gt;('Risk Log'!$C$3-1),"Y","N")</f>
        <v>Y</v>
      </c>
      <c r="L199" s="54"/>
      <c r="M199" s="543"/>
      <c r="N199" s="544">
        <f t="shared" si="9"/>
        <v>0</v>
      </c>
      <c r="O199" s="544" t="str">
        <f t="shared" si="10"/>
        <v>Y</v>
      </c>
      <c r="P199" s="543"/>
      <c r="Q199" s="543"/>
      <c r="R199" s="87" t="s">
        <v>2221</v>
      </c>
      <c r="S199" s="232" t="s">
        <v>2222</v>
      </c>
      <c r="T199" s="54"/>
      <c r="U199" s="51"/>
      <c r="V199" s="43" t="s">
        <v>1644</v>
      </c>
      <c r="W199" s="43" t="s">
        <v>2215</v>
      </c>
      <c r="X199" s="43"/>
      <c r="Y199" s="49" t="s">
        <v>2223</v>
      </c>
      <c r="Z199" s="305" t="s">
        <v>2224</v>
      </c>
      <c r="AA199" s="483" t="s">
        <v>896</v>
      </c>
      <c r="AB199" s="234"/>
      <c r="AC199" s="358"/>
      <c r="AD199" s="357"/>
      <c r="AE199" s="47"/>
      <c r="AF199" s="47"/>
      <c r="AG199" s="47"/>
      <c r="AH199" s="47"/>
      <c r="AI199" s="47"/>
      <c r="AJ199" s="47"/>
      <c r="AK199" s="47"/>
    </row>
    <row r="200" spans="1:37" ht="375">
      <c r="A200" s="483" t="s">
        <v>2225</v>
      </c>
      <c r="B200" s="545" t="s">
        <v>2226</v>
      </c>
      <c r="C200" s="323" t="s">
        <v>2227</v>
      </c>
      <c r="D200" s="53" t="s">
        <v>366</v>
      </c>
      <c r="E200" s="51">
        <v>5</v>
      </c>
      <c r="F200" s="51" t="s">
        <v>430</v>
      </c>
      <c r="G200" s="53" t="s">
        <v>2228</v>
      </c>
      <c r="H200" s="53"/>
      <c r="I200" s="543"/>
      <c r="J200" s="544">
        <f t="shared" si="8"/>
        <v>0</v>
      </c>
      <c r="K200" s="544" t="str">
        <f>IF(J200&gt;('Risk Log'!$C$3-1),"Y","N")</f>
        <v>Y</v>
      </c>
      <c r="L200" s="54"/>
      <c r="M200" s="543"/>
      <c r="N200" s="544">
        <f t="shared" si="9"/>
        <v>0</v>
      </c>
      <c r="O200" s="544" t="str">
        <f t="shared" si="10"/>
        <v>Y</v>
      </c>
      <c r="P200" s="543"/>
      <c r="Q200" s="543"/>
      <c r="R200" s="87" t="s">
        <v>2229</v>
      </c>
      <c r="S200" s="232" t="s">
        <v>2230</v>
      </c>
      <c r="T200" s="54"/>
      <c r="U200" s="51"/>
      <c r="V200" s="43" t="s">
        <v>1644</v>
      </c>
      <c r="W200" s="43" t="s">
        <v>2231</v>
      </c>
      <c r="X200" s="43"/>
      <c r="Y200" s="49" t="s">
        <v>2232</v>
      </c>
      <c r="Z200" s="305" t="s">
        <v>2233</v>
      </c>
      <c r="AA200" s="483" t="s">
        <v>896</v>
      </c>
      <c r="AB200" s="234"/>
      <c r="AC200" s="358"/>
      <c r="AD200" s="357"/>
      <c r="AE200" s="47"/>
      <c r="AF200" s="47"/>
      <c r="AG200" s="47"/>
      <c r="AH200" s="47"/>
      <c r="AI200" s="47"/>
      <c r="AJ200" s="47"/>
      <c r="AK200" s="47"/>
    </row>
    <row r="201" spans="1:37" ht="99.95">
      <c r="A201" s="483" t="s">
        <v>2234</v>
      </c>
      <c r="B201" s="545" t="s">
        <v>2226</v>
      </c>
      <c r="C201" s="323" t="s">
        <v>2235</v>
      </c>
      <c r="D201" s="53" t="s">
        <v>429</v>
      </c>
      <c r="E201" s="51">
        <v>5</v>
      </c>
      <c r="F201" s="51" t="s">
        <v>430</v>
      </c>
      <c r="G201" s="53" t="s">
        <v>2236</v>
      </c>
      <c r="H201" s="53"/>
      <c r="I201" s="543"/>
      <c r="J201" s="544">
        <f t="shared" si="8"/>
        <v>0</v>
      </c>
      <c r="K201" s="544" t="str">
        <f>IF(J201&gt;('Risk Log'!$C$3-1),"Y","N")</f>
        <v>Y</v>
      </c>
      <c r="L201" s="54"/>
      <c r="M201" s="543"/>
      <c r="N201" s="544">
        <f t="shared" si="9"/>
        <v>0</v>
      </c>
      <c r="O201" s="544" t="str">
        <f t="shared" si="10"/>
        <v>Y</v>
      </c>
      <c r="P201" s="543"/>
      <c r="Q201" s="543"/>
      <c r="R201" s="87" t="s">
        <v>2237</v>
      </c>
      <c r="S201" s="232" t="s">
        <v>2238</v>
      </c>
      <c r="T201" s="54"/>
      <c r="U201" s="50" t="s">
        <v>2239</v>
      </c>
      <c r="V201" s="43" t="s">
        <v>1644</v>
      </c>
      <c r="W201" s="43" t="s">
        <v>2231</v>
      </c>
      <c r="X201" s="43"/>
      <c r="Y201" s="49" t="s">
        <v>2240</v>
      </c>
      <c r="Z201" s="305" t="s">
        <v>2241</v>
      </c>
      <c r="AA201" s="483" t="s">
        <v>896</v>
      </c>
      <c r="AB201" s="233"/>
      <c r="AC201" s="358"/>
      <c r="AD201" s="357"/>
      <c r="AE201" s="47"/>
      <c r="AF201" s="47"/>
      <c r="AG201" s="47"/>
      <c r="AH201" s="47"/>
      <c r="AI201" s="47"/>
      <c r="AJ201" s="47"/>
      <c r="AK201" s="47"/>
    </row>
    <row r="202" spans="1:37" ht="138.6" customHeight="1">
      <c r="A202" s="483" t="s">
        <v>2242</v>
      </c>
      <c r="B202" s="545" t="s">
        <v>2226</v>
      </c>
      <c r="C202" s="323" t="s">
        <v>2243</v>
      </c>
      <c r="D202" s="53" t="s">
        <v>366</v>
      </c>
      <c r="E202" s="51">
        <v>5</v>
      </c>
      <c r="F202" s="51" t="s">
        <v>430</v>
      </c>
      <c r="G202" s="53" t="s">
        <v>2236</v>
      </c>
      <c r="H202" s="53"/>
      <c r="I202" s="543"/>
      <c r="J202" s="544">
        <f t="shared" ref="J202:J266" si="11">IF(H202="N/A","N/A",E202*H202)</f>
        <v>0</v>
      </c>
      <c r="K202" s="544" t="str">
        <f>IF(J202&gt;('Risk Log'!$C$3-1),"Y","N")</f>
        <v>Y</v>
      </c>
      <c r="L202" s="54"/>
      <c r="M202" s="543"/>
      <c r="N202" s="544">
        <f t="shared" ref="N202:N266" si="12">IF(COUNTIF(M202,"N/A"),"N/A",IF(COUNTIF(H202, "N/A"),"N/A",E202*M202))</f>
        <v>0</v>
      </c>
      <c r="O202" s="544" t="str">
        <f t="shared" ref="O202:O266" si="13">IF(K203="N","N",(IF(F203="Y", "Y",(IF(J203&gt;($C$2-1),"Y","N")))))</f>
        <v>Y</v>
      </c>
      <c r="P202" s="543"/>
      <c r="Q202" s="543"/>
      <c r="R202" s="87" t="s">
        <v>2244</v>
      </c>
      <c r="S202" s="232" t="s">
        <v>2245</v>
      </c>
      <c r="T202" s="54"/>
      <c r="U202" s="52"/>
      <c r="V202" s="43" t="s">
        <v>1644</v>
      </c>
      <c r="W202" s="43" t="s">
        <v>2231</v>
      </c>
      <c r="X202" s="43"/>
      <c r="Y202" s="49" t="s">
        <v>2246</v>
      </c>
      <c r="Z202" s="305" t="s">
        <v>2247</v>
      </c>
      <c r="AA202" s="483" t="s">
        <v>896</v>
      </c>
      <c r="AB202" s="234"/>
      <c r="AC202" s="358"/>
      <c r="AD202" s="357"/>
      <c r="AE202" s="47"/>
      <c r="AF202" s="47"/>
      <c r="AG202" s="47"/>
      <c r="AH202" s="47"/>
      <c r="AI202" s="47"/>
      <c r="AJ202" s="47"/>
      <c r="AK202" s="47"/>
    </row>
    <row r="203" spans="1:37" ht="99.95">
      <c r="A203" s="483" t="s">
        <v>2248</v>
      </c>
      <c r="B203" s="545" t="s">
        <v>2226</v>
      </c>
      <c r="C203" s="323" t="s">
        <v>2249</v>
      </c>
      <c r="D203" s="53" t="s">
        <v>429</v>
      </c>
      <c r="E203" s="51">
        <v>5</v>
      </c>
      <c r="F203" s="51" t="s">
        <v>430</v>
      </c>
      <c r="G203" s="53" t="s">
        <v>2236</v>
      </c>
      <c r="H203" s="53"/>
      <c r="I203" s="543"/>
      <c r="J203" s="544">
        <f t="shared" si="11"/>
        <v>0</v>
      </c>
      <c r="K203" s="544" t="str">
        <f>IF(J203&gt;('Risk Log'!$C$3-1),"Y","N")</f>
        <v>Y</v>
      </c>
      <c r="L203" s="54"/>
      <c r="M203" s="543"/>
      <c r="N203" s="544">
        <f t="shared" si="12"/>
        <v>0</v>
      </c>
      <c r="O203" s="544" t="str">
        <f t="shared" si="13"/>
        <v>Y</v>
      </c>
      <c r="P203" s="543"/>
      <c r="Q203" s="543"/>
      <c r="R203" s="87" t="s">
        <v>2250</v>
      </c>
      <c r="S203" s="232" t="s">
        <v>2251</v>
      </c>
      <c r="T203" s="54"/>
      <c r="U203" s="51"/>
      <c r="V203" s="43" t="s">
        <v>1644</v>
      </c>
      <c r="W203" s="43" t="s">
        <v>2231</v>
      </c>
      <c r="X203" s="43"/>
      <c r="Y203" s="49" t="s">
        <v>2252</v>
      </c>
      <c r="Z203" s="305" t="s">
        <v>2253</v>
      </c>
      <c r="AA203" s="483" t="s">
        <v>896</v>
      </c>
      <c r="AB203" s="234"/>
      <c r="AC203" s="358"/>
      <c r="AD203" s="357"/>
      <c r="AE203" s="47"/>
      <c r="AF203" s="47"/>
      <c r="AG203" s="47"/>
      <c r="AH203" s="47"/>
      <c r="AI203" s="47"/>
      <c r="AJ203" s="47"/>
      <c r="AK203" s="47"/>
    </row>
    <row r="204" spans="1:37" ht="99.95">
      <c r="A204" s="483" t="s">
        <v>2254</v>
      </c>
      <c r="B204" s="545" t="s">
        <v>2226</v>
      </c>
      <c r="C204" s="323" t="s">
        <v>2255</v>
      </c>
      <c r="D204" s="53" t="s">
        <v>366</v>
      </c>
      <c r="E204" s="51">
        <v>5</v>
      </c>
      <c r="F204" s="51" t="s">
        <v>430</v>
      </c>
      <c r="G204" s="53" t="s">
        <v>2236</v>
      </c>
      <c r="H204" s="53"/>
      <c r="I204" s="543"/>
      <c r="J204" s="544">
        <f t="shared" si="11"/>
        <v>0</v>
      </c>
      <c r="K204" s="544" t="str">
        <f>IF(J204&gt;('Risk Log'!$C$3-1),"Y","N")</f>
        <v>Y</v>
      </c>
      <c r="L204" s="54"/>
      <c r="M204" s="543"/>
      <c r="N204" s="544">
        <f t="shared" si="12"/>
        <v>0</v>
      </c>
      <c r="O204" s="544" t="str">
        <f t="shared" si="13"/>
        <v>Y</v>
      </c>
      <c r="P204" s="543"/>
      <c r="Q204" s="543"/>
      <c r="R204" s="478" t="s">
        <v>2256</v>
      </c>
      <c r="S204" s="232" t="s">
        <v>2257</v>
      </c>
      <c r="T204" s="54"/>
      <c r="U204" s="51"/>
      <c r="V204" s="43" t="s">
        <v>1644</v>
      </c>
      <c r="W204" s="43" t="s">
        <v>2231</v>
      </c>
      <c r="X204" s="43"/>
      <c r="Y204" s="49" t="s">
        <v>2258</v>
      </c>
      <c r="Z204" s="305" t="s">
        <v>2259</v>
      </c>
      <c r="AA204" s="324" t="s">
        <v>908</v>
      </c>
      <c r="AB204" s="84"/>
      <c r="AC204" s="358"/>
      <c r="AD204" s="357"/>
      <c r="AE204" s="47"/>
      <c r="AF204" s="47"/>
      <c r="AG204" s="47"/>
      <c r="AH204" s="47"/>
      <c r="AI204" s="47"/>
      <c r="AJ204" s="47"/>
      <c r="AK204" s="47"/>
    </row>
    <row r="205" spans="1:37" s="47" customFormat="1" ht="340.7" customHeight="1">
      <c r="A205" s="483" t="s">
        <v>753</v>
      </c>
      <c r="B205" s="545" t="s">
        <v>2260</v>
      </c>
      <c r="C205" s="323" t="s">
        <v>2261</v>
      </c>
      <c r="D205" s="53" t="s">
        <v>366</v>
      </c>
      <c r="E205" s="51">
        <v>5</v>
      </c>
      <c r="F205" s="51" t="s">
        <v>430</v>
      </c>
      <c r="G205" s="53" t="s">
        <v>2262</v>
      </c>
      <c r="H205" s="53"/>
      <c r="I205" s="543"/>
      <c r="J205" s="544">
        <f t="shared" si="11"/>
        <v>0</v>
      </c>
      <c r="K205" s="544" t="str">
        <f>IF(J205&gt;('Risk Log'!$C$3-1),"Y","N")</f>
        <v>Y</v>
      </c>
      <c r="L205" s="54"/>
      <c r="M205" s="543"/>
      <c r="N205" s="544">
        <f t="shared" si="12"/>
        <v>0</v>
      </c>
      <c r="O205" s="544" t="str">
        <f t="shared" si="13"/>
        <v>Y</v>
      </c>
      <c r="P205" s="543"/>
      <c r="Q205" s="543"/>
      <c r="R205" s="478" t="s">
        <v>2263</v>
      </c>
      <c r="S205" s="232" t="s">
        <v>2264</v>
      </c>
      <c r="T205" s="54"/>
      <c r="U205" s="48"/>
      <c r="V205" s="43" t="s">
        <v>739</v>
      </c>
      <c r="W205" s="43" t="s">
        <v>748</v>
      </c>
      <c r="X205" s="43"/>
      <c r="Y205" s="49" t="s">
        <v>751</v>
      </c>
      <c r="Z205" s="305" t="s">
        <v>2265</v>
      </c>
      <c r="AA205" s="324" t="s">
        <v>908</v>
      </c>
      <c r="AB205" s="84"/>
      <c r="AC205" s="359"/>
      <c r="AD205" s="357"/>
    </row>
    <row r="206" spans="1:37" ht="114.95">
      <c r="A206" s="483" t="s">
        <v>2266</v>
      </c>
      <c r="B206" s="545" t="s">
        <v>2226</v>
      </c>
      <c r="C206" s="323" t="s">
        <v>2267</v>
      </c>
      <c r="D206" s="53" t="s">
        <v>366</v>
      </c>
      <c r="E206" s="51">
        <v>5</v>
      </c>
      <c r="F206" s="51" t="s">
        <v>430</v>
      </c>
      <c r="G206" s="53" t="s">
        <v>2236</v>
      </c>
      <c r="H206" s="53"/>
      <c r="I206" s="543"/>
      <c r="J206" s="544">
        <f t="shared" si="11"/>
        <v>0</v>
      </c>
      <c r="K206" s="544" t="str">
        <f>IF(J206&gt;('Risk Log'!$C$3-1),"Y","N")</f>
        <v>Y</v>
      </c>
      <c r="L206" s="54"/>
      <c r="M206" s="543"/>
      <c r="N206" s="544">
        <f t="shared" si="12"/>
        <v>0</v>
      </c>
      <c r="O206" s="544" t="str">
        <f t="shared" si="13"/>
        <v>Y</v>
      </c>
      <c r="P206" s="543"/>
      <c r="Q206" s="543"/>
      <c r="R206" s="87" t="s">
        <v>2268</v>
      </c>
      <c r="S206" s="232" t="s">
        <v>2245</v>
      </c>
      <c r="T206" s="54"/>
      <c r="U206" s="51"/>
      <c r="V206" s="43" t="s">
        <v>1644</v>
      </c>
      <c r="W206" s="43" t="s">
        <v>2231</v>
      </c>
      <c r="X206" s="43"/>
      <c r="Y206" s="49" t="s">
        <v>2269</v>
      </c>
      <c r="Z206" s="305" t="s">
        <v>2270</v>
      </c>
      <c r="AA206" s="483" t="s">
        <v>896</v>
      </c>
      <c r="AB206" s="234"/>
      <c r="AC206" s="358"/>
      <c r="AD206" s="357"/>
      <c r="AE206" s="47"/>
      <c r="AF206" s="47"/>
      <c r="AG206" s="47"/>
      <c r="AH206" s="47"/>
      <c r="AI206" s="47"/>
      <c r="AJ206" s="47"/>
      <c r="AK206" s="47"/>
    </row>
    <row r="207" spans="1:37" ht="141.6">
      <c r="A207" s="483" t="s">
        <v>2271</v>
      </c>
      <c r="B207" s="545" t="s">
        <v>2260</v>
      </c>
      <c r="C207" s="323" t="s">
        <v>2272</v>
      </c>
      <c r="D207" s="53" t="s">
        <v>429</v>
      </c>
      <c r="E207" s="51">
        <v>5</v>
      </c>
      <c r="F207" s="51" t="s">
        <v>430</v>
      </c>
      <c r="G207" s="53" t="s">
        <v>2273</v>
      </c>
      <c r="H207" s="53"/>
      <c r="I207" s="543"/>
      <c r="J207" s="544">
        <f t="shared" si="11"/>
        <v>0</v>
      </c>
      <c r="K207" s="544" t="str">
        <f>IF(J207&gt;('Risk Log'!$C$3-1),"Y","N")</f>
        <v>Y</v>
      </c>
      <c r="L207" s="54"/>
      <c r="M207" s="543"/>
      <c r="N207" s="544">
        <f t="shared" si="12"/>
        <v>0</v>
      </c>
      <c r="O207" s="544" t="str">
        <f t="shared" si="13"/>
        <v>Y</v>
      </c>
      <c r="P207" s="543"/>
      <c r="Q207" s="543"/>
      <c r="R207" s="48" t="s">
        <v>2274</v>
      </c>
      <c r="S207" s="232" t="s">
        <v>2257</v>
      </c>
      <c r="T207" s="54"/>
      <c r="U207" s="51"/>
      <c r="V207" s="43" t="s">
        <v>1644</v>
      </c>
      <c r="W207" s="43" t="s">
        <v>1891</v>
      </c>
      <c r="X207" s="43"/>
      <c r="Y207" s="49" t="s">
        <v>2275</v>
      </c>
      <c r="Z207" s="305" t="s">
        <v>2276</v>
      </c>
      <c r="AA207" s="483" t="s">
        <v>896</v>
      </c>
      <c r="AB207" s="234"/>
      <c r="AC207" s="358"/>
      <c r="AD207" s="357"/>
      <c r="AE207" s="47"/>
      <c r="AF207" s="47"/>
      <c r="AG207" s="47"/>
      <c r="AH207" s="47"/>
      <c r="AI207" s="47"/>
      <c r="AJ207" s="47"/>
      <c r="AK207" s="47"/>
    </row>
    <row r="208" spans="1:37" s="47" customFormat="1" ht="361.7" customHeight="1">
      <c r="A208" s="483" t="s">
        <v>750</v>
      </c>
      <c r="B208" s="545" t="s">
        <v>2004</v>
      </c>
      <c r="C208" s="57" t="s">
        <v>2277</v>
      </c>
      <c r="D208" s="53" t="s">
        <v>429</v>
      </c>
      <c r="E208" s="51">
        <v>5</v>
      </c>
      <c r="F208" s="51" t="s">
        <v>430</v>
      </c>
      <c r="G208" s="53" t="s">
        <v>2278</v>
      </c>
      <c r="H208" s="53"/>
      <c r="I208" s="543"/>
      <c r="J208" s="544">
        <f t="shared" si="11"/>
        <v>0</v>
      </c>
      <c r="K208" s="544" t="str">
        <f>IF(J208&gt;('Risk Log'!$C$3-1),"Y","N")</f>
        <v>Y</v>
      </c>
      <c r="L208" s="54"/>
      <c r="M208" s="543"/>
      <c r="N208" s="544">
        <f t="shared" si="12"/>
        <v>0</v>
      </c>
      <c r="O208" s="544" t="str">
        <f t="shared" si="13"/>
        <v>Y</v>
      </c>
      <c r="P208" s="543"/>
      <c r="Q208" s="543"/>
      <c r="R208" s="324" t="s">
        <v>2279</v>
      </c>
      <c r="S208" s="232" t="s">
        <v>2264</v>
      </c>
      <c r="T208" s="54"/>
      <c r="U208" s="53"/>
      <c r="V208" s="43" t="s">
        <v>739</v>
      </c>
      <c r="W208" s="43" t="s">
        <v>748</v>
      </c>
      <c r="X208" s="43"/>
      <c r="Y208" s="49" t="s">
        <v>746</v>
      </c>
      <c r="Z208" s="305" t="s">
        <v>2280</v>
      </c>
      <c r="AA208" s="324" t="s">
        <v>908</v>
      </c>
      <c r="AB208" s="84"/>
      <c r="AC208" s="359"/>
      <c r="AD208" s="357"/>
    </row>
    <row r="209" spans="1:37" s="95" customFormat="1" ht="104.25">
      <c r="A209" s="483" t="s">
        <v>767</v>
      </c>
      <c r="B209" s="545" t="s">
        <v>2004</v>
      </c>
      <c r="C209" s="558" t="s">
        <v>2281</v>
      </c>
      <c r="D209" s="48" t="s">
        <v>385</v>
      </c>
      <c r="E209" s="43">
        <v>5</v>
      </c>
      <c r="F209" s="43" t="s">
        <v>430</v>
      </c>
      <c r="G209" s="48" t="s">
        <v>2282</v>
      </c>
      <c r="H209" s="48"/>
      <c r="I209" s="309"/>
      <c r="J209" s="544">
        <f t="shared" si="11"/>
        <v>0</v>
      </c>
      <c r="K209" s="544" t="str">
        <f>IF(J209&gt;('Risk Log'!$C$3-1),"Y","N")</f>
        <v>Y</v>
      </c>
      <c r="L209" s="315"/>
      <c r="M209" s="309"/>
      <c r="N209" s="544">
        <f t="shared" si="12"/>
        <v>0</v>
      </c>
      <c r="O209" s="544" t="str">
        <f t="shared" si="13"/>
        <v>Y</v>
      </c>
      <c r="P209" s="309"/>
      <c r="Q209" s="309"/>
      <c r="R209" s="559" t="s">
        <v>2283</v>
      </c>
      <c r="S209" s="232" t="s">
        <v>2284</v>
      </c>
      <c r="T209" s="315"/>
      <c r="U209" s="48"/>
      <c r="V209" s="43" t="s">
        <v>739</v>
      </c>
      <c r="W209" s="43" t="s">
        <v>748</v>
      </c>
      <c r="X209" s="43"/>
      <c r="Y209" s="49" t="s">
        <v>746</v>
      </c>
      <c r="Z209" s="305" t="s">
        <v>2280</v>
      </c>
      <c r="AA209" s="483" t="s">
        <v>908</v>
      </c>
      <c r="AB209" s="236"/>
      <c r="AC209" s="361"/>
      <c r="AD209" s="357"/>
    </row>
    <row r="210" spans="1:37" ht="125.45">
      <c r="A210" s="483" t="s">
        <v>2285</v>
      </c>
      <c r="B210" s="545" t="s">
        <v>2226</v>
      </c>
      <c r="C210" s="323" t="s">
        <v>2286</v>
      </c>
      <c r="D210" s="53" t="s">
        <v>366</v>
      </c>
      <c r="E210" s="51">
        <v>4</v>
      </c>
      <c r="F210" s="51" t="s">
        <v>430</v>
      </c>
      <c r="G210" s="53" t="s">
        <v>2287</v>
      </c>
      <c r="H210" s="53"/>
      <c r="I210" s="543"/>
      <c r="J210" s="544">
        <f t="shared" si="11"/>
        <v>0</v>
      </c>
      <c r="K210" s="544" t="str">
        <f>IF(J210&gt;('Risk Log'!$C$3-1),"Y","N")</f>
        <v>Y</v>
      </c>
      <c r="L210" s="54"/>
      <c r="M210" s="543"/>
      <c r="N210" s="544">
        <f t="shared" si="12"/>
        <v>0</v>
      </c>
      <c r="O210" s="544" t="str">
        <f t="shared" si="13"/>
        <v>Y</v>
      </c>
      <c r="P210" s="543"/>
      <c r="Q210" s="543"/>
      <c r="R210" s="87" t="s">
        <v>2288</v>
      </c>
      <c r="S210" s="232" t="s">
        <v>2289</v>
      </c>
      <c r="T210" s="54"/>
      <c r="U210" s="51"/>
      <c r="V210" s="43" t="s">
        <v>1644</v>
      </c>
      <c r="W210" s="43" t="s">
        <v>2290</v>
      </c>
      <c r="X210" s="43"/>
      <c r="Y210" s="49" t="s">
        <v>2291</v>
      </c>
      <c r="Z210" s="305" t="s">
        <v>2292</v>
      </c>
      <c r="AA210" s="483" t="s">
        <v>896</v>
      </c>
      <c r="AB210" s="236"/>
      <c r="AC210" s="358"/>
      <c r="AD210" s="357"/>
      <c r="AE210" s="47"/>
      <c r="AF210" s="47"/>
      <c r="AG210" s="47"/>
      <c r="AH210" s="47"/>
      <c r="AI210" s="47"/>
      <c r="AJ210" s="47"/>
      <c r="AK210" s="47"/>
    </row>
    <row r="211" spans="1:37" ht="112.5">
      <c r="A211" s="483" t="s">
        <v>2293</v>
      </c>
      <c r="B211" s="545" t="s">
        <v>2226</v>
      </c>
      <c r="C211" s="323" t="s">
        <v>2294</v>
      </c>
      <c r="D211" s="53" t="s">
        <v>366</v>
      </c>
      <c r="E211" s="51">
        <v>4</v>
      </c>
      <c r="F211" s="51" t="s">
        <v>430</v>
      </c>
      <c r="G211" s="53" t="s">
        <v>2287</v>
      </c>
      <c r="H211" s="53"/>
      <c r="I211" s="543"/>
      <c r="J211" s="544">
        <f t="shared" si="11"/>
        <v>0</v>
      </c>
      <c r="K211" s="544" t="str">
        <f>IF(J211&gt;('Risk Log'!$C$3-1),"Y","N")</f>
        <v>Y</v>
      </c>
      <c r="L211" s="54"/>
      <c r="M211" s="543"/>
      <c r="N211" s="544">
        <f t="shared" si="12"/>
        <v>0</v>
      </c>
      <c r="O211" s="544" t="str">
        <f t="shared" si="13"/>
        <v>Y</v>
      </c>
      <c r="P211" s="543"/>
      <c r="Q211" s="543"/>
      <c r="R211" s="53" t="s">
        <v>2295</v>
      </c>
      <c r="S211" s="232" t="s">
        <v>2296</v>
      </c>
      <c r="T211" s="54"/>
      <c r="U211" s="51"/>
      <c r="V211" s="43" t="s">
        <v>1644</v>
      </c>
      <c r="W211" s="43" t="s">
        <v>2290</v>
      </c>
      <c r="X211" s="43"/>
      <c r="Y211" s="49" t="s">
        <v>2297</v>
      </c>
      <c r="Z211" s="305" t="s">
        <v>2298</v>
      </c>
      <c r="AA211" s="483" t="s">
        <v>896</v>
      </c>
      <c r="AB211" s="234"/>
      <c r="AC211" s="358"/>
      <c r="AD211" s="357"/>
      <c r="AE211" s="47"/>
      <c r="AF211" s="47"/>
      <c r="AG211" s="47"/>
      <c r="AH211" s="47"/>
      <c r="AI211" s="47"/>
      <c r="AJ211" s="47"/>
      <c r="AK211" s="47"/>
    </row>
    <row r="212" spans="1:37" ht="92.25">
      <c r="A212" s="483" t="s">
        <v>857</v>
      </c>
      <c r="B212" s="545" t="s">
        <v>2226</v>
      </c>
      <c r="C212" s="558" t="s">
        <v>2299</v>
      </c>
      <c r="D212" s="53" t="s">
        <v>366</v>
      </c>
      <c r="E212" s="51">
        <v>4</v>
      </c>
      <c r="F212" s="51" t="s">
        <v>430</v>
      </c>
      <c r="G212" s="53" t="s">
        <v>2287</v>
      </c>
      <c r="H212" s="53"/>
      <c r="I212" s="543"/>
      <c r="J212" s="544">
        <f t="shared" si="11"/>
        <v>0</v>
      </c>
      <c r="K212" s="544" t="str">
        <f>IF(J212&gt;('Risk Log'!$C$3-1),"Y","N")</f>
        <v>Y</v>
      </c>
      <c r="L212" s="54"/>
      <c r="M212" s="543"/>
      <c r="N212" s="544">
        <f t="shared" si="12"/>
        <v>0</v>
      </c>
      <c r="O212" s="544" t="str">
        <f t="shared" si="13"/>
        <v>Y</v>
      </c>
      <c r="P212" s="543"/>
      <c r="Q212" s="543"/>
      <c r="R212" s="559" t="s">
        <v>2300</v>
      </c>
      <c r="S212" s="232" t="s">
        <v>2301</v>
      </c>
      <c r="T212" s="54"/>
      <c r="U212" s="51"/>
      <c r="V212" s="43" t="s">
        <v>1644</v>
      </c>
      <c r="W212" s="43" t="s">
        <v>2290</v>
      </c>
      <c r="X212" s="43"/>
      <c r="Y212" s="49" t="s">
        <v>2302</v>
      </c>
      <c r="Z212" s="305" t="s">
        <v>2303</v>
      </c>
      <c r="AA212" s="483" t="s">
        <v>896</v>
      </c>
      <c r="AB212" s="234"/>
      <c r="AC212" s="358"/>
      <c r="AD212" s="357"/>
      <c r="AE212" s="47"/>
      <c r="AF212" s="47"/>
      <c r="AG212" s="47"/>
      <c r="AH212" s="47"/>
      <c r="AI212" s="47"/>
      <c r="AJ212" s="47"/>
      <c r="AK212" s="47"/>
    </row>
    <row r="213" spans="1:37" ht="165">
      <c r="A213" s="483" t="s">
        <v>2304</v>
      </c>
      <c r="B213" s="545" t="s">
        <v>2226</v>
      </c>
      <c r="C213" s="323" t="s">
        <v>2305</v>
      </c>
      <c r="D213" s="53" t="s">
        <v>429</v>
      </c>
      <c r="E213" s="51">
        <v>4</v>
      </c>
      <c r="F213" s="51" t="s">
        <v>430</v>
      </c>
      <c r="G213" s="53" t="s">
        <v>2287</v>
      </c>
      <c r="H213" s="53"/>
      <c r="I213" s="543"/>
      <c r="J213" s="544">
        <f t="shared" si="11"/>
        <v>0</v>
      </c>
      <c r="K213" s="544" t="str">
        <f>IF(J213&gt;('Risk Log'!$C$3-1),"Y","N")</f>
        <v>Y</v>
      </c>
      <c r="L213" s="54"/>
      <c r="M213" s="543"/>
      <c r="N213" s="544">
        <f t="shared" si="12"/>
        <v>0</v>
      </c>
      <c r="O213" s="544" t="str">
        <f t="shared" si="13"/>
        <v>Y</v>
      </c>
      <c r="P213" s="543"/>
      <c r="Q213" s="543"/>
      <c r="R213" s="550" t="s">
        <v>2306</v>
      </c>
      <c r="S213" s="232" t="s">
        <v>2307</v>
      </c>
      <c r="T213" s="54"/>
      <c r="U213" s="51"/>
      <c r="V213" s="43" t="s">
        <v>1644</v>
      </c>
      <c r="W213" s="43" t="s">
        <v>2290</v>
      </c>
      <c r="X213" s="43"/>
      <c r="Y213" s="49" t="s">
        <v>2308</v>
      </c>
      <c r="Z213" s="305" t="s">
        <v>2309</v>
      </c>
      <c r="AA213" s="483" t="s">
        <v>896</v>
      </c>
      <c r="AB213" s="234"/>
      <c r="AC213" s="358"/>
      <c r="AD213" s="357"/>
      <c r="AE213" s="47"/>
      <c r="AF213" s="47"/>
      <c r="AG213" s="47"/>
      <c r="AH213" s="47"/>
      <c r="AI213" s="47"/>
      <c r="AJ213" s="47"/>
      <c r="AK213" s="47"/>
    </row>
    <row r="214" spans="1:37" ht="152.1">
      <c r="A214" s="483" t="s">
        <v>2310</v>
      </c>
      <c r="B214" s="545" t="s">
        <v>2226</v>
      </c>
      <c r="C214" s="323" t="s">
        <v>2311</v>
      </c>
      <c r="D214" s="53" t="s">
        <v>385</v>
      </c>
      <c r="E214" s="51">
        <v>4</v>
      </c>
      <c r="F214" s="51" t="s">
        <v>430</v>
      </c>
      <c r="G214" s="53" t="s">
        <v>2287</v>
      </c>
      <c r="H214" s="53"/>
      <c r="I214" s="543"/>
      <c r="J214" s="544">
        <f t="shared" si="11"/>
        <v>0</v>
      </c>
      <c r="K214" s="544" t="str">
        <f>IF(J214&gt;('Risk Log'!$C$3-1),"Y","N")</f>
        <v>Y</v>
      </c>
      <c r="L214" s="54"/>
      <c r="M214" s="543"/>
      <c r="N214" s="544">
        <f t="shared" si="12"/>
        <v>0</v>
      </c>
      <c r="O214" s="544" t="str">
        <f t="shared" si="13"/>
        <v>Y</v>
      </c>
      <c r="P214" s="543"/>
      <c r="Q214" s="543"/>
      <c r="R214" s="87" t="s">
        <v>2312</v>
      </c>
      <c r="S214" s="232" t="s">
        <v>2313</v>
      </c>
      <c r="T214" s="54"/>
      <c r="U214" s="51"/>
      <c r="V214" s="43" t="s">
        <v>1644</v>
      </c>
      <c r="W214" s="43" t="s">
        <v>2290</v>
      </c>
      <c r="X214" s="43"/>
      <c r="Y214" s="49" t="s">
        <v>2314</v>
      </c>
      <c r="Z214" s="305" t="s">
        <v>2315</v>
      </c>
      <c r="AA214" s="483" t="s">
        <v>896</v>
      </c>
      <c r="AB214" s="234"/>
      <c r="AC214" s="358"/>
      <c r="AD214" s="357"/>
      <c r="AE214" s="47"/>
      <c r="AF214" s="47"/>
      <c r="AG214" s="47"/>
      <c r="AH214" s="47"/>
      <c r="AI214" s="47"/>
      <c r="AJ214" s="47"/>
      <c r="AK214" s="47"/>
    </row>
    <row r="215" spans="1:37" ht="316.35000000000002" customHeight="1">
      <c r="A215" s="483" t="s">
        <v>2316</v>
      </c>
      <c r="B215" s="545" t="s">
        <v>2260</v>
      </c>
      <c r="C215" s="323" t="s">
        <v>2317</v>
      </c>
      <c r="D215" s="53" t="s">
        <v>429</v>
      </c>
      <c r="E215" s="51">
        <v>4</v>
      </c>
      <c r="F215" s="51" t="s">
        <v>430</v>
      </c>
      <c r="G215" s="53" t="s">
        <v>2318</v>
      </c>
      <c r="H215" s="53"/>
      <c r="I215" s="543"/>
      <c r="J215" s="544">
        <f t="shared" si="11"/>
        <v>0</v>
      </c>
      <c r="K215" s="544" t="str">
        <f>IF(J215&gt;('Risk Log'!$C$3-1),"Y","N")</f>
        <v>Y</v>
      </c>
      <c r="L215" s="54"/>
      <c r="M215" s="543"/>
      <c r="N215" s="544">
        <f t="shared" si="12"/>
        <v>0</v>
      </c>
      <c r="O215" s="544" t="str">
        <f t="shared" si="13"/>
        <v>Y</v>
      </c>
      <c r="P215" s="543"/>
      <c r="Q215" s="543"/>
      <c r="R215" s="87" t="s">
        <v>2319</v>
      </c>
      <c r="S215" s="232" t="s">
        <v>2320</v>
      </c>
      <c r="T215" s="54"/>
      <c r="U215" s="48" t="s">
        <v>2321</v>
      </c>
      <c r="V215" s="43" t="s">
        <v>1644</v>
      </c>
      <c r="W215" s="43" t="s">
        <v>1908</v>
      </c>
      <c r="X215" s="43"/>
      <c r="Y215" s="49" t="s">
        <v>2322</v>
      </c>
      <c r="Z215" s="305" t="s">
        <v>2323</v>
      </c>
      <c r="AA215" s="483" t="s">
        <v>896</v>
      </c>
      <c r="AB215" s="236"/>
      <c r="AC215" s="358"/>
      <c r="AD215" s="357"/>
      <c r="AE215" s="47"/>
      <c r="AF215" s="47"/>
      <c r="AG215" s="47"/>
      <c r="AH215" s="47"/>
      <c r="AI215" s="47"/>
      <c r="AJ215" s="47"/>
      <c r="AK215" s="47"/>
    </row>
    <row r="216" spans="1:37" ht="99.95">
      <c r="A216" s="483" t="s">
        <v>2324</v>
      </c>
      <c r="B216" s="545" t="s">
        <v>2260</v>
      </c>
      <c r="C216" s="323" t="s">
        <v>2325</v>
      </c>
      <c r="D216" s="53" t="s">
        <v>385</v>
      </c>
      <c r="E216" s="51">
        <v>4</v>
      </c>
      <c r="F216" s="51" t="s">
        <v>430</v>
      </c>
      <c r="G216" s="53" t="s">
        <v>2318</v>
      </c>
      <c r="H216" s="53"/>
      <c r="I216" s="543"/>
      <c r="J216" s="544">
        <f t="shared" si="11"/>
        <v>0</v>
      </c>
      <c r="K216" s="544" t="str">
        <f>IF(J216&gt;('Risk Log'!$C$3-1),"Y","N")</f>
        <v>Y</v>
      </c>
      <c r="L216" s="54"/>
      <c r="M216" s="543"/>
      <c r="N216" s="544">
        <f t="shared" si="12"/>
        <v>0</v>
      </c>
      <c r="O216" s="544" t="str">
        <f t="shared" si="13"/>
        <v>Y</v>
      </c>
      <c r="P216" s="543"/>
      <c r="Q216" s="543"/>
      <c r="R216" s="87" t="s">
        <v>2326</v>
      </c>
      <c r="S216" s="232" t="s">
        <v>2327</v>
      </c>
      <c r="T216" s="54"/>
      <c r="U216" s="51"/>
      <c r="V216" s="43" t="s">
        <v>1644</v>
      </c>
      <c r="W216" s="43" t="s">
        <v>1908</v>
      </c>
      <c r="X216" s="43"/>
      <c r="Y216" s="49" t="s">
        <v>2328</v>
      </c>
      <c r="Z216" s="305" t="s">
        <v>2329</v>
      </c>
      <c r="AA216" s="483" t="s">
        <v>896</v>
      </c>
      <c r="AB216" s="234"/>
      <c r="AC216" s="358"/>
      <c r="AD216" s="357"/>
      <c r="AE216" s="47"/>
      <c r="AF216" s="47"/>
      <c r="AG216" s="47"/>
      <c r="AH216" s="47"/>
      <c r="AI216" s="47"/>
      <c r="AJ216" s="47"/>
      <c r="AK216" s="47"/>
    </row>
    <row r="217" spans="1:37" ht="387.6">
      <c r="A217" s="483" t="s">
        <v>2330</v>
      </c>
      <c r="B217" s="545" t="s">
        <v>2260</v>
      </c>
      <c r="C217" s="323" t="s">
        <v>2331</v>
      </c>
      <c r="D217" s="53" t="s">
        <v>366</v>
      </c>
      <c r="E217" s="51">
        <v>4</v>
      </c>
      <c r="F217" s="51" t="s">
        <v>430</v>
      </c>
      <c r="G217" s="53" t="s">
        <v>2318</v>
      </c>
      <c r="H217" s="53"/>
      <c r="I217" s="543"/>
      <c r="J217" s="544">
        <f t="shared" si="11"/>
        <v>0</v>
      </c>
      <c r="K217" s="544" t="str">
        <f>IF(J217&gt;('Risk Log'!$C$3-1),"Y","N")</f>
        <v>Y</v>
      </c>
      <c r="L217" s="54"/>
      <c r="M217" s="543"/>
      <c r="N217" s="544">
        <f t="shared" si="12"/>
        <v>0</v>
      </c>
      <c r="O217" s="544" t="str">
        <f t="shared" si="13"/>
        <v>Y</v>
      </c>
      <c r="P217" s="543"/>
      <c r="Q217" s="543"/>
      <c r="R217" s="87" t="s">
        <v>2332</v>
      </c>
      <c r="S217" s="232" t="s">
        <v>2333</v>
      </c>
      <c r="T217" s="54"/>
      <c r="U217" s="52"/>
      <c r="V217" s="43" t="s">
        <v>1644</v>
      </c>
      <c r="W217" s="43" t="s">
        <v>1908</v>
      </c>
      <c r="X217" s="43"/>
      <c r="Y217" s="49" t="s">
        <v>2334</v>
      </c>
      <c r="Z217" s="305" t="s">
        <v>2335</v>
      </c>
      <c r="AA217" s="483" t="s">
        <v>896</v>
      </c>
      <c r="AB217" s="237"/>
      <c r="AC217" s="358"/>
      <c r="AD217" s="357"/>
      <c r="AE217" s="47"/>
      <c r="AF217" s="47"/>
      <c r="AG217" s="47"/>
      <c r="AH217" s="47"/>
      <c r="AI217" s="47"/>
      <c r="AJ217" s="47"/>
      <c r="AK217" s="47"/>
    </row>
    <row r="218" spans="1:37" ht="99.95">
      <c r="A218" s="483" t="s">
        <v>2336</v>
      </c>
      <c r="B218" s="545" t="s">
        <v>2260</v>
      </c>
      <c r="C218" s="323" t="s">
        <v>2337</v>
      </c>
      <c r="D218" s="53" t="s">
        <v>429</v>
      </c>
      <c r="E218" s="51">
        <v>4</v>
      </c>
      <c r="F218" s="51" t="s">
        <v>430</v>
      </c>
      <c r="G218" s="53" t="s">
        <v>2318</v>
      </c>
      <c r="H218" s="53"/>
      <c r="I218" s="543"/>
      <c r="J218" s="544">
        <f t="shared" si="11"/>
        <v>0</v>
      </c>
      <c r="K218" s="544" t="str">
        <f>IF(J218&gt;('Risk Log'!$C$3-1),"Y","N")</f>
        <v>Y</v>
      </c>
      <c r="L218" s="54"/>
      <c r="M218" s="543"/>
      <c r="N218" s="544">
        <f t="shared" si="12"/>
        <v>0</v>
      </c>
      <c r="O218" s="544" t="str">
        <f t="shared" si="13"/>
        <v>Y</v>
      </c>
      <c r="P218" s="543"/>
      <c r="Q218" s="543"/>
      <c r="R218" s="87" t="s">
        <v>2338</v>
      </c>
      <c r="S218" s="232" t="s">
        <v>2339</v>
      </c>
      <c r="T218" s="54"/>
      <c r="U218" s="51"/>
      <c r="V218" s="43" t="s">
        <v>1644</v>
      </c>
      <c r="W218" s="43" t="s">
        <v>1908</v>
      </c>
      <c r="X218" s="43"/>
      <c r="Y218" s="49" t="s">
        <v>2340</v>
      </c>
      <c r="Z218" s="305" t="s">
        <v>2341</v>
      </c>
      <c r="AA218" s="483" t="s">
        <v>896</v>
      </c>
      <c r="AB218" s="234"/>
      <c r="AC218" s="358"/>
      <c r="AD218" s="357"/>
      <c r="AE218" s="47"/>
      <c r="AF218" s="47"/>
      <c r="AG218" s="47"/>
      <c r="AH218" s="47"/>
      <c r="AI218" s="47"/>
      <c r="AJ218" s="47"/>
      <c r="AK218" s="47"/>
    </row>
    <row r="219" spans="1:37" ht="101.1">
      <c r="A219" s="483" t="s">
        <v>2342</v>
      </c>
      <c r="B219" s="545" t="s">
        <v>2260</v>
      </c>
      <c r="C219" s="323" t="s">
        <v>2343</v>
      </c>
      <c r="D219" s="53" t="s">
        <v>429</v>
      </c>
      <c r="E219" s="51">
        <v>2</v>
      </c>
      <c r="F219" s="51" t="s">
        <v>430</v>
      </c>
      <c r="G219" s="53" t="s">
        <v>2318</v>
      </c>
      <c r="H219" s="53"/>
      <c r="I219" s="543"/>
      <c r="J219" s="544">
        <f t="shared" si="11"/>
        <v>0</v>
      </c>
      <c r="K219" s="544" t="str">
        <f>IF(J219&gt;('Risk Log'!$C$3-1),"Y","N")</f>
        <v>Y</v>
      </c>
      <c r="L219" s="54"/>
      <c r="M219" s="543"/>
      <c r="N219" s="544">
        <f t="shared" si="12"/>
        <v>0</v>
      </c>
      <c r="O219" s="544" t="str">
        <f t="shared" si="13"/>
        <v>Y</v>
      </c>
      <c r="P219" s="543"/>
      <c r="Q219" s="543"/>
      <c r="R219" s="478" t="s">
        <v>2344</v>
      </c>
      <c r="S219" s="232" t="s">
        <v>2345</v>
      </c>
      <c r="T219" s="54"/>
      <c r="U219" s="48" t="s">
        <v>2346</v>
      </c>
      <c r="V219" s="43" t="s">
        <v>1644</v>
      </c>
      <c r="W219" s="43" t="s">
        <v>1908</v>
      </c>
      <c r="X219" s="43"/>
      <c r="Y219" s="49" t="s">
        <v>2347</v>
      </c>
      <c r="Z219" s="305" t="s">
        <v>2348</v>
      </c>
      <c r="AA219" s="324" t="s">
        <v>908</v>
      </c>
      <c r="AB219" s="84"/>
      <c r="AC219" s="358"/>
      <c r="AD219" s="357"/>
      <c r="AE219" s="47"/>
      <c r="AF219" s="47"/>
      <c r="AG219" s="47"/>
      <c r="AH219" s="47"/>
      <c r="AI219" s="47"/>
      <c r="AJ219" s="47"/>
      <c r="AK219" s="47"/>
    </row>
    <row r="220" spans="1:37" ht="113.1">
      <c r="A220" s="483" t="s">
        <v>2349</v>
      </c>
      <c r="B220" s="545" t="s">
        <v>2260</v>
      </c>
      <c r="C220" s="323" t="s">
        <v>2350</v>
      </c>
      <c r="D220" s="53" t="s">
        <v>461</v>
      </c>
      <c r="E220" s="51">
        <v>5</v>
      </c>
      <c r="F220" s="51" t="s">
        <v>430</v>
      </c>
      <c r="G220" s="53" t="s">
        <v>2351</v>
      </c>
      <c r="H220" s="53"/>
      <c r="I220" s="543"/>
      <c r="J220" s="544">
        <f t="shared" si="11"/>
        <v>0</v>
      </c>
      <c r="K220" s="544" t="str">
        <f>IF(J220&gt;('Risk Log'!$C$3-1),"Y","N")</f>
        <v>Y</v>
      </c>
      <c r="L220" s="54"/>
      <c r="M220" s="543"/>
      <c r="N220" s="544">
        <f t="shared" si="12"/>
        <v>0</v>
      </c>
      <c r="O220" s="544" t="str">
        <f t="shared" si="13"/>
        <v>Y</v>
      </c>
      <c r="P220" s="543"/>
      <c r="Q220" s="543"/>
      <c r="R220" s="87" t="s">
        <v>2352</v>
      </c>
      <c r="S220" s="232" t="s">
        <v>2353</v>
      </c>
      <c r="T220" s="54"/>
      <c r="U220" s="51"/>
      <c r="V220" s="43" t="s">
        <v>1644</v>
      </c>
      <c r="W220" s="43" t="s">
        <v>2354</v>
      </c>
      <c r="X220" s="43"/>
      <c r="Y220" s="49" t="s">
        <v>2355</v>
      </c>
      <c r="Z220" s="305" t="s">
        <v>2356</v>
      </c>
      <c r="AA220" s="483" t="s">
        <v>896</v>
      </c>
      <c r="AB220" s="234"/>
      <c r="AC220" s="358"/>
      <c r="AD220" s="357"/>
      <c r="AE220" s="47"/>
      <c r="AF220" s="47"/>
      <c r="AG220" s="47"/>
      <c r="AH220" s="47"/>
      <c r="AI220" s="47"/>
      <c r="AJ220" s="47"/>
      <c r="AK220" s="47"/>
    </row>
    <row r="221" spans="1:37" ht="113.45">
      <c r="A221" s="483" t="s">
        <v>2357</v>
      </c>
      <c r="B221" s="545" t="s">
        <v>2260</v>
      </c>
      <c r="C221" s="323" t="s">
        <v>2358</v>
      </c>
      <c r="D221" s="53" t="s">
        <v>366</v>
      </c>
      <c r="E221" s="51">
        <v>5</v>
      </c>
      <c r="F221" s="51" t="s">
        <v>430</v>
      </c>
      <c r="G221" s="53" t="s">
        <v>2359</v>
      </c>
      <c r="H221" s="53"/>
      <c r="I221" s="543"/>
      <c r="J221" s="544">
        <f t="shared" si="11"/>
        <v>0</v>
      </c>
      <c r="K221" s="544" t="str">
        <f>IF(J221&gt;('Risk Log'!$C$3-1),"Y","N")</f>
        <v>Y</v>
      </c>
      <c r="L221" s="54"/>
      <c r="M221" s="543"/>
      <c r="N221" s="544">
        <f t="shared" si="12"/>
        <v>0</v>
      </c>
      <c r="O221" s="544" t="str">
        <f t="shared" si="13"/>
        <v>Y</v>
      </c>
      <c r="P221" s="543"/>
      <c r="Q221" s="543"/>
      <c r="R221" s="87" t="s">
        <v>2360</v>
      </c>
      <c r="S221" s="87" t="s">
        <v>2361</v>
      </c>
      <c r="T221" s="54"/>
      <c r="U221" s="51"/>
      <c r="V221" s="43" t="s">
        <v>1644</v>
      </c>
      <c r="W221" s="43" t="s">
        <v>2354</v>
      </c>
      <c r="X221" s="43"/>
      <c r="Y221" s="49" t="s">
        <v>2362</v>
      </c>
      <c r="Z221" s="305" t="s">
        <v>2363</v>
      </c>
      <c r="AA221" s="483" t="s">
        <v>896</v>
      </c>
      <c r="AB221" s="234"/>
      <c r="AC221" s="358"/>
      <c r="AD221" s="357"/>
      <c r="AE221" s="47"/>
      <c r="AF221" s="47"/>
      <c r="AG221" s="47"/>
      <c r="AH221" s="47"/>
      <c r="AI221" s="47"/>
      <c r="AJ221" s="47"/>
      <c r="AK221" s="47"/>
    </row>
    <row r="222" spans="1:37" ht="226.5">
      <c r="A222" s="483" t="s">
        <v>2364</v>
      </c>
      <c r="B222" s="545" t="s">
        <v>2260</v>
      </c>
      <c r="C222" s="323" t="s">
        <v>2365</v>
      </c>
      <c r="D222" s="53" t="s">
        <v>366</v>
      </c>
      <c r="E222" s="51">
        <v>5</v>
      </c>
      <c r="F222" s="51" t="s">
        <v>430</v>
      </c>
      <c r="G222" s="53" t="s">
        <v>2351</v>
      </c>
      <c r="H222" s="53"/>
      <c r="I222" s="543"/>
      <c r="J222" s="544">
        <f t="shared" si="11"/>
        <v>0</v>
      </c>
      <c r="K222" s="544" t="str">
        <f>IF(J222&gt;('Risk Log'!$C$3-1),"Y","N")</f>
        <v>Y</v>
      </c>
      <c r="L222" s="54"/>
      <c r="M222" s="543"/>
      <c r="N222" s="544">
        <f t="shared" si="12"/>
        <v>0</v>
      </c>
      <c r="O222" s="544" t="str">
        <f t="shared" si="13"/>
        <v>Y</v>
      </c>
      <c r="P222" s="543"/>
      <c r="Q222" s="543"/>
      <c r="R222" s="478" t="s">
        <v>2366</v>
      </c>
      <c r="S222" s="87" t="s">
        <v>2367</v>
      </c>
      <c r="T222" s="54"/>
      <c r="U222" s="35" t="s">
        <v>2368</v>
      </c>
      <c r="V222" s="43" t="s">
        <v>1644</v>
      </c>
      <c r="W222" s="43" t="s">
        <v>2354</v>
      </c>
      <c r="X222" s="43"/>
      <c r="Y222" s="49" t="s">
        <v>2369</v>
      </c>
      <c r="Z222" s="305" t="s">
        <v>2370</v>
      </c>
      <c r="AA222" s="324" t="s">
        <v>908</v>
      </c>
      <c r="AB222" s="84"/>
      <c r="AC222" s="358"/>
      <c r="AD222" s="357"/>
      <c r="AE222" s="47"/>
      <c r="AF222" s="47"/>
      <c r="AG222" s="47"/>
      <c r="AH222" s="47"/>
      <c r="AI222" s="47"/>
      <c r="AJ222" s="47"/>
      <c r="AK222" s="47"/>
    </row>
    <row r="223" spans="1:37" ht="128.44999999999999">
      <c r="A223" s="483" t="s">
        <v>2371</v>
      </c>
      <c r="B223" s="545" t="s">
        <v>2260</v>
      </c>
      <c r="C223" s="323" t="s">
        <v>2372</v>
      </c>
      <c r="D223" s="53" t="s">
        <v>2373</v>
      </c>
      <c r="E223" s="51">
        <v>5</v>
      </c>
      <c r="F223" s="51" t="s">
        <v>430</v>
      </c>
      <c r="G223" s="53" t="s">
        <v>2374</v>
      </c>
      <c r="H223" s="53"/>
      <c r="I223" s="543"/>
      <c r="J223" s="544">
        <f t="shared" si="11"/>
        <v>0</v>
      </c>
      <c r="K223" s="544" t="str">
        <f>IF(J223&gt;('Risk Log'!$C$3-1),"Y","N")</f>
        <v>Y</v>
      </c>
      <c r="L223" s="54"/>
      <c r="M223" s="543"/>
      <c r="N223" s="544">
        <f t="shared" si="12"/>
        <v>0</v>
      </c>
      <c r="O223" s="544" t="str">
        <f t="shared" si="13"/>
        <v>Y</v>
      </c>
      <c r="P223" s="543"/>
      <c r="Q223" s="543"/>
      <c r="R223" s="87" t="s">
        <v>2375</v>
      </c>
      <c r="S223" s="87" t="s">
        <v>2376</v>
      </c>
      <c r="T223" s="54"/>
      <c r="U223" s="51"/>
      <c r="V223" s="43" t="s">
        <v>1644</v>
      </c>
      <c r="W223" s="43" t="s">
        <v>2377</v>
      </c>
      <c r="X223" s="43"/>
      <c r="Y223" s="49" t="s">
        <v>2378</v>
      </c>
      <c r="Z223" s="305" t="s">
        <v>2379</v>
      </c>
      <c r="AA223" s="483" t="s">
        <v>896</v>
      </c>
      <c r="AB223" s="234"/>
      <c r="AC223" s="358"/>
      <c r="AD223" s="357"/>
      <c r="AE223" s="47"/>
      <c r="AF223" s="47"/>
      <c r="AG223" s="47"/>
      <c r="AH223" s="47"/>
      <c r="AI223" s="47"/>
      <c r="AJ223" s="47"/>
      <c r="AK223" s="47"/>
    </row>
    <row r="224" spans="1:37" ht="113.45">
      <c r="A224" s="483" t="s">
        <v>2380</v>
      </c>
      <c r="B224" s="553" t="s">
        <v>2260</v>
      </c>
      <c r="C224" s="323" t="s">
        <v>2381</v>
      </c>
      <c r="D224" s="53" t="s">
        <v>366</v>
      </c>
      <c r="E224" s="51">
        <v>5</v>
      </c>
      <c r="F224" s="51" t="s">
        <v>430</v>
      </c>
      <c r="G224" s="53" t="s">
        <v>2382</v>
      </c>
      <c r="H224" s="53"/>
      <c r="I224" s="543"/>
      <c r="J224" s="544">
        <f t="shared" si="11"/>
        <v>0</v>
      </c>
      <c r="K224" s="544" t="str">
        <f>IF(J224&gt;('Risk Log'!$C$3-1),"Y","N")</f>
        <v>Y</v>
      </c>
      <c r="L224" s="54"/>
      <c r="M224" s="543"/>
      <c r="N224" s="544">
        <f t="shared" si="12"/>
        <v>0</v>
      </c>
      <c r="O224" s="544" t="str">
        <f t="shared" si="13"/>
        <v>Y</v>
      </c>
      <c r="P224" s="543"/>
      <c r="Q224" s="543"/>
      <c r="R224" s="35" t="s">
        <v>2383</v>
      </c>
      <c r="S224" s="87" t="s">
        <v>2384</v>
      </c>
      <c r="T224" s="54"/>
      <c r="U224" s="51" t="s">
        <v>2385</v>
      </c>
      <c r="V224" s="43" t="s">
        <v>1644</v>
      </c>
      <c r="W224" s="43" t="s">
        <v>2386</v>
      </c>
      <c r="X224" s="43"/>
      <c r="Y224" s="49" t="s">
        <v>2387</v>
      </c>
      <c r="Z224" s="305" t="s">
        <v>2388</v>
      </c>
      <c r="AA224" s="324" t="s">
        <v>908</v>
      </c>
      <c r="AB224" s="84"/>
      <c r="AC224" s="358"/>
      <c r="AD224" s="357"/>
      <c r="AE224" s="47"/>
      <c r="AF224" s="47"/>
      <c r="AG224" s="47"/>
      <c r="AH224" s="47"/>
      <c r="AI224" s="47"/>
      <c r="AJ224" s="47"/>
      <c r="AK224" s="47"/>
    </row>
    <row r="225" spans="1:37" ht="99.95">
      <c r="A225" s="483" t="s">
        <v>2389</v>
      </c>
      <c r="B225" s="545" t="s">
        <v>2260</v>
      </c>
      <c r="C225" s="323" t="s">
        <v>2390</v>
      </c>
      <c r="D225" s="53" t="s">
        <v>461</v>
      </c>
      <c r="E225" s="51">
        <v>5</v>
      </c>
      <c r="F225" s="51" t="s">
        <v>430</v>
      </c>
      <c r="G225" s="53" t="s">
        <v>2382</v>
      </c>
      <c r="H225" s="53"/>
      <c r="I225" s="543"/>
      <c r="J225" s="544">
        <f t="shared" si="11"/>
        <v>0</v>
      </c>
      <c r="K225" s="544" t="str">
        <f>IF(J225&gt;('Risk Log'!$C$3-1),"Y","N")</f>
        <v>Y</v>
      </c>
      <c r="L225" s="54"/>
      <c r="M225" s="543"/>
      <c r="N225" s="544">
        <f t="shared" si="12"/>
        <v>0</v>
      </c>
      <c r="O225" s="544" t="str">
        <f t="shared" si="13"/>
        <v>Y</v>
      </c>
      <c r="P225" s="543"/>
      <c r="Q225" s="543"/>
      <c r="R225" s="87" t="s">
        <v>2391</v>
      </c>
      <c r="S225" s="87" t="s">
        <v>2392</v>
      </c>
      <c r="T225" s="54"/>
      <c r="U225" s="51"/>
      <c r="V225" s="43" t="s">
        <v>1644</v>
      </c>
      <c r="W225" s="43" t="s">
        <v>2386</v>
      </c>
      <c r="X225" s="43"/>
      <c r="Y225" s="49" t="s">
        <v>2393</v>
      </c>
      <c r="Z225" s="305" t="s">
        <v>2394</v>
      </c>
      <c r="AA225" s="483" t="s">
        <v>896</v>
      </c>
      <c r="AB225" s="234"/>
      <c r="AC225" s="358"/>
      <c r="AD225" s="357"/>
      <c r="AE225" s="47"/>
      <c r="AF225" s="47"/>
      <c r="AG225" s="47"/>
      <c r="AH225" s="47"/>
      <c r="AI225" s="47"/>
      <c r="AJ225" s="47"/>
      <c r="AK225" s="47"/>
    </row>
    <row r="226" spans="1:37" ht="177.6">
      <c r="A226" s="483" t="s">
        <v>2395</v>
      </c>
      <c r="B226" s="545" t="s">
        <v>2260</v>
      </c>
      <c r="C226" s="323" t="s">
        <v>2396</v>
      </c>
      <c r="D226" s="53" t="s">
        <v>385</v>
      </c>
      <c r="E226" s="51">
        <v>5</v>
      </c>
      <c r="F226" s="51" t="s">
        <v>430</v>
      </c>
      <c r="G226" s="53" t="s">
        <v>2382</v>
      </c>
      <c r="H226" s="53"/>
      <c r="I226" s="543"/>
      <c r="J226" s="544">
        <f t="shared" si="11"/>
        <v>0</v>
      </c>
      <c r="K226" s="544" t="str">
        <f>IF(J226&gt;('Risk Log'!$C$3-1),"Y","N")</f>
        <v>Y</v>
      </c>
      <c r="L226" s="54"/>
      <c r="M226" s="543"/>
      <c r="N226" s="544">
        <f t="shared" si="12"/>
        <v>0</v>
      </c>
      <c r="O226" s="544" t="str">
        <f t="shared" si="13"/>
        <v>Y</v>
      </c>
      <c r="P226" s="543"/>
      <c r="Q226" s="543"/>
      <c r="R226" s="87" t="s">
        <v>2397</v>
      </c>
      <c r="S226" s="87" t="s">
        <v>2398</v>
      </c>
      <c r="T226" s="54"/>
      <c r="U226" s="51"/>
      <c r="V226" s="43" t="s">
        <v>1644</v>
      </c>
      <c r="W226" s="43" t="s">
        <v>2386</v>
      </c>
      <c r="X226" s="43"/>
      <c r="Y226" s="49" t="s">
        <v>2399</v>
      </c>
      <c r="Z226" s="305" t="s">
        <v>2400</v>
      </c>
      <c r="AA226" s="483" t="s">
        <v>896</v>
      </c>
      <c r="AB226" s="234"/>
      <c r="AC226" s="358"/>
      <c r="AD226" s="357"/>
      <c r="AE226" s="47"/>
      <c r="AF226" s="47"/>
      <c r="AG226" s="47"/>
      <c r="AH226" s="47"/>
      <c r="AI226" s="47"/>
      <c r="AJ226" s="47"/>
      <c r="AK226" s="47"/>
    </row>
    <row r="227" spans="1:37" ht="137.44999999999999">
      <c r="A227" s="483" t="s">
        <v>2401</v>
      </c>
      <c r="B227" s="545" t="s">
        <v>2226</v>
      </c>
      <c r="C227" s="323" t="s">
        <v>2402</v>
      </c>
      <c r="D227" s="53" t="s">
        <v>429</v>
      </c>
      <c r="E227" s="51">
        <v>4</v>
      </c>
      <c r="F227" s="51" t="s">
        <v>430</v>
      </c>
      <c r="G227" s="53" t="s">
        <v>2287</v>
      </c>
      <c r="H227" s="53"/>
      <c r="I227" s="543"/>
      <c r="J227" s="544">
        <f t="shared" si="11"/>
        <v>0</v>
      </c>
      <c r="K227" s="544" t="str">
        <f>IF(J227&gt;('Risk Log'!$C$3-1),"Y","N")</f>
        <v>Y</v>
      </c>
      <c r="L227" s="54"/>
      <c r="M227" s="543"/>
      <c r="N227" s="544">
        <f t="shared" si="12"/>
        <v>0</v>
      </c>
      <c r="O227" s="544" t="str">
        <f t="shared" si="13"/>
        <v>Y</v>
      </c>
      <c r="P227" s="543"/>
      <c r="Q227" s="543"/>
      <c r="R227" s="35" t="s">
        <v>2403</v>
      </c>
      <c r="S227" s="478" t="s">
        <v>2404</v>
      </c>
      <c r="T227" s="54"/>
      <c r="U227" s="48" t="s">
        <v>2405</v>
      </c>
      <c r="V227" s="43" t="s">
        <v>1644</v>
      </c>
      <c r="W227" s="43" t="s">
        <v>2290</v>
      </c>
      <c r="X227" s="43"/>
      <c r="Y227" s="49" t="s">
        <v>2406</v>
      </c>
      <c r="Z227" s="305" t="s">
        <v>2407</v>
      </c>
      <c r="AA227" s="324" t="s">
        <v>908</v>
      </c>
      <c r="AB227" s="84"/>
      <c r="AC227" s="358"/>
      <c r="AD227" s="357"/>
      <c r="AE227" s="47"/>
      <c r="AF227" s="47"/>
      <c r="AG227" s="47"/>
      <c r="AH227" s="47"/>
      <c r="AI227" s="47"/>
      <c r="AJ227" s="47"/>
      <c r="AK227" s="47"/>
    </row>
    <row r="228" spans="1:37" ht="150">
      <c r="A228" s="483" t="s">
        <v>2408</v>
      </c>
      <c r="B228" s="545" t="s">
        <v>2226</v>
      </c>
      <c r="C228" s="323" t="s">
        <v>2409</v>
      </c>
      <c r="D228" s="53" t="s">
        <v>366</v>
      </c>
      <c r="E228" s="51">
        <v>4</v>
      </c>
      <c r="F228" s="51" t="s">
        <v>430</v>
      </c>
      <c r="G228" s="53" t="s">
        <v>2287</v>
      </c>
      <c r="H228" s="53"/>
      <c r="I228" s="543"/>
      <c r="J228" s="544">
        <f t="shared" si="11"/>
        <v>0</v>
      </c>
      <c r="K228" s="544" t="str">
        <f>IF(J228&gt;('Risk Log'!$C$3-1),"Y","N")</f>
        <v>Y</v>
      </c>
      <c r="L228" s="54"/>
      <c r="M228" s="543"/>
      <c r="N228" s="544">
        <f t="shared" si="12"/>
        <v>0</v>
      </c>
      <c r="O228" s="544" t="str">
        <f t="shared" si="13"/>
        <v>Y</v>
      </c>
      <c r="P228" s="543"/>
      <c r="Q228" s="543"/>
      <c r="R228" s="35" t="s">
        <v>2410</v>
      </c>
      <c r="S228" s="478" t="s">
        <v>2404</v>
      </c>
      <c r="T228" s="54"/>
      <c r="U228" s="48" t="s">
        <v>2411</v>
      </c>
      <c r="V228" s="43" t="s">
        <v>1644</v>
      </c>
      <c r="W228" s="43" t="s">
        <v>2290</v>
      </c>
      <c r="X228" s="43"/>
      <c r="Y228" s="49" t="s">
        <v>2406</v>
      </c>
      <c r="Z228" s="305" t="s">
        <v>2412</v>
      </c>
      <c r="AA228" s="324" t="s">
        <v>908</v>
      </c>
      <c r="AB228" s="84"/>
      <c r="AC228" s="358"/>
      <c r="AD228" s="357"/>
      <c r="AE228" s="47"/>
      <c r="AF228" s="47"/>
      <c r="AG228" s="47"/>
      <c r="AH228" s="47"/>
      <c r="AI228" s="47"/>
      <c r="AJ228" s="47"/>
      <c r="AK228" s="47"/>
    </row>
    <row r="229" spans="1:37" ht="138.94999999999999">
      <c r="A229" s="483" t="s">
        <v>2413</v>
      </c>
      <c r="B229" s="545" t="s">
        <v>1033</v>
      </c>
      <c r="C229" s="323" t="s">
        <v>2414</v>
      </c>
      <c r="D229" s="53" t="s">
        <v>458</v>
      </c>
      <c r="E229" s="51">
        <v>4</v>
      </c>
      <c r="F229" s="51" t="s">
        <v>199</v>
      </c>
      <c r="G229" s="53" t="s">
        <v>2415</v>
      </c>
      <c r="H229" s="53"/>
      <c r="I229" s="543"/>
      <c r="J229" s="544">
        <f t="shared" si="11"/>
        <v>0</v>
      </c>
      <c r="K229" s="544" t="str">
        <f>IF(J229&gt;('Risk Log'!$C$3-1),"Y","N")</f>
        <v>Y</v>
      </c>
      <c r="L229" s="54"/>
      <c r="M229" s="543"/>
      <c r="N229" s="544">
        <f t="shared" si="12"/>
        <v>0</v>
      </c>
      <c r="O229" s="544" t="str">
        <f t="shared" si="13"/>
        <v>Y</v>
      </c>
      <c r="P229" s="543"/>
      <c r="Q229" s="543"/>
      <c r="R229" s="87" t="s">
        <v>2416</v>
      </c>
      <c r="S229" s="87" t="s">
        <v>2417</v>
      </c>
      <c r="T229" s="54"/>
      <c r="U229" s="51"/>
      <c r="V229" s="43" t="s">
        <v>1644</v>
      </c>
      <c r="W229" s="43" t="s">
        <v>1645</v>
      </c>
      <c r="X229" s="43"/>
      <c r="Y229" s="49" t="s">
        <v>759</v>
      </c>
      <c r="Z229" s="305" t="s">
        <v>2418</v>
      </c>
      <c r="AA229" s="483" t="s">
        <v>896</v>
      </c>
      <c r="AB229" s="234"/>
      <c r="AC229" s="358"/>
      <c r="AD229" s="357"/>
      <c r="AE229" s="47"/>
      <c r="AF229" s="47"/>
      <c r="AG229" s="47"/>
      <c r="AH229" s="47"/>
      <c r="AI229" s="47"/>
      <c r="AJ229" s="47"/>
      <c r="AK229" s="47"/>
    </row>
    <row r="230" spans="1:37" s="47" customFormat="1" ht="165.6">
      <c r="A230" s="485" t="s">
        <v>763</v>
      </c>
      <c r="B230" s="545" t="s">
        <v>1033</v>
      </c>
      <c r="C230" s="323" t="s">
        <v>2419</v>
      </c>
      <c r="D230" s="53" t="s">
        <v>429</v>
      </c>
      <c r="E230" s="51">
        <v>4</v>
      </c>
      <c r="F230" s="51" t="s">
        <v>199</v>
      </c>
      <c r="G230" s="53" t="s">
        <v>2420</v>
      </c>
      <c r="H230" s="53"/>
      <c r="I230" s="543"/>
      <c r="J230" s="544">
        <f t="shared" si="11"/>
        <v>0</v>
      </c>
      <c r="K230" s="544" t="str">
        <f>IF(J230&gt;('Risk Log'!$C$3-1),"Y","N")</f>
        <v>Y</v>
      </c>
      <c r="L230" s="54"/>
      <c r="M230" s="543"/>
      <c r="N230" s="544">
        <f t="shared" si="12"/>
        <v>0</v>
      </c>
      <c r="O230" s="544" t="str">
        <f t="shared" si="13"/>
        <v>Y</v>
      </c>
      <c r="P230" s="543"/>
      <c r="Q230" s="543"/>
      <c r="R230" s="87" t="s">
        <v>2421</v>
      </c>
      <c r="S230" s="87" t="s">
        <v>2422</v>
      </c>
      <c r="T230" s="54"/>
      <c r="U230" s="51"/>
      <c r="V230" s="43" t="s">
        <v>739</v>
      </c>
      <c r="W230" s="43" t="s">
        <v>1645</v>
      </c>
      <c r="X230" s="43"/>
      <c r="Y230" s="49" t="s">
        <v>759</v>
      </c>
      <c r="Z230" s="305"/>
      <c r="AA230" s="485" t="s">
        <v>908</v>
      </c>
      <c r="AB230" s="234"/>
      <c r="AC230" s="359"/>
      <c r="AD230" s="357"/>
    </row>
    <row r="231" spans="1:37" ht="137.44999999999999">
      <c r="A231" s="483" t="s">
        <v>2423</v>
      </c>
      <c r="B231" s="545" t="s">
        <v>2424</v>
      </c>
      <c r="C231" s="323" t="s">
        <v>2425</v>
      </c>
      <c r="D231" s="53" t="s">
        <v>429</v>
      </c>
      <c r="E231" s="51">
        <v>4</v>
      </c>
      <c r="F231" s="51" t="s">
        <v>430</v>
      </c>
      <c r="G231" s="53" t="s">
        <v>2426</v>
      </c>
      <c r="H231" s="53"/>
      <c r="I231" s="543"/>
      <c r="J231" s="544">
        <f t="shared" si="11"/>
        <v>0</v>
      </c>
      <c r="K231" s="544" t="str">
        <f>IF(J231&gt;('Risk Log'!$C$3-1),"Y","N")</f>
        <v>Y</v>
      </c>
      <c r="L231" s="54"/>
      <c r="M231" s="543"/>
      <c r="N231" s="544">
        <f t="shared" si="12"/>
        <v>0</v>
      </c>
      <c r="O231" s="544" t="str">
        <f t="shared" si="13"/>
        <v>Y</v>
      </c>
      <c r="P231" s="543"/>
      <c r="Q231" s="543"/>
      <c r="R231" s="87" t="s">
        <v>2427</v>
      </c>
      <c r="S231" s="87" t="s">
        <v>2428</v>
      </c>
      <c r="T231" s="54"/>
      <c r="U231" s="51"/>
      <c r="V231" s="43" t="s">
        <v>2429</v>
      </c>
      <c r="W231" s="43" t="s">
        <v>2430</v>
      </c>
      <c r="X231" s="43"/>
      <c r="Y231" s="49" t="s">
        <v>2431</v>
      </c>
      <c r="Z231" s="305" t="s">
        <v>2432</v>
      </c>
      <c r="AA231" s="483" t="s">
        <v>896</v>
      </c>
      <c r="AB231" s="234"/>
      <c r="AC231" s="358"/>
      <c r="AD231" s="357"/>
      <c r="AE231" s="47"/>
      <c r="AF231" s="47"/>
      <c r="AG231" s="47"/>
      <c r="AH231" s="47"/>
      <c r="AI231" s="47"/>
      <c r="AJ231" s="47"/>
      <c r="AK231" s="47"/>
    </row>
    <row r="232" spans="1:37" ht="168" customHeight="1">
      <c r="A232" s="483" t="s">
        <v>2433</v>
      </c>
      <c r="B232" s="545" t="s">
        <v>2424</v>
      </c>
      <c r="C232" s="323" t="s">
        <v>2434</v>
      </c>
      <c r="D232" s="53" t="s">
        <v>366</v>
      </c>
      <c r="E232" s="51">
        <v>4</v>
      </c>
      <c r="F232" s="51" t="s">
        <v>430</v>
      </c>
      <c r="G232" s="53" t="s">
        <v>2435</v>
      </c>
      <c r="H232" s="53"/>
      <c r="I232" s="543"/>
      <c r="J232" s="544">
        <f t="shared" si="11"/>
        <v>0</v>
      </c>
      <c r="K232" s="544" t="str">
        <f>IF(J232&gt;('Risk Log'!$C$3-1),"Y","N")</f>
        <v>Y</v>
      </c>
      <c r="L232" s="54"/>
      <c r="M232" s="543"/>
      <c r="N232" s="544">
        <f t="shared" si="12"/>
        <v>0</v>
      </c>
      <c r="O232" s="544" t="str">
        <f t="shared" si="13"/>
        <v>Y</v>
      </c>
      <c r="P232" s="543"/>
      <c r="Q232" s="543"/>
      <c r="R232" s="87" t="s">
        <v>2436</v>
      </c>
      <c r="S232" s="87" t="s">
        <v>2428</v>
      </c>
      <c r="T232" s="54"/>
      <c r="U232" s="48"/>
      <c r="V232" s="43" t="s">
        <v>1644</v>
      </c>
      <c r="W232" s="43" t="s">
        <v>2437</v>
      </c>
      <c r="X232" s="43"/>
      <c r="Y232" s="49" t="s">
        <v>2438</v>
      </c>
      <c r="Z232" s="305" t="s">
        <v>2439</v>
      </c>
      <c r="AA232" s="483" t="s">
        <v>896</v>
      </c>
      <c r="AB232" s="236"/>
      <c r="AC232" s="358"/>
      <c r="AD232" s="357"/>
      <c r="AE232" s="47"/>
      <c r="AF232" s="47"/>
      <c r="AG232" s="47"/>
      <c r="AH232" s="47"/>
      <c r="AI232" s="47"/>
      <c r="AJ232" s="47"/>
      <c r="AK232" s="47"/>
    </row>
    <row r="233" spans="1:37" ht="189.6">
      <c r="A233" s="483" t="s">
        <v>2440</v>
      </c>
      <c r="B233" s="545" t="s">
        <v>2424</v>
      </c>
      <c r="C233" s="323" t="s">
        <v>2441</v>
      </c>
      <c r="D233" s="53" t="s">
        <v>366</v>
      </c>
      <c r="E233" s="51">
        <v>4</v>
      </c>
      <c r="F233" s="51" t="s">
        <v>430</v>
      </c>
      <c r="G233" s="53" t="s">
        <v>2442</v>
      </c>
      <c r="H233" s="53"/>
      <c r="I233" s="543"/>
      <c r="J233" s="544">
        <f t="shared" si="11"/>
        <v>0</v>
      </c>
      <c r="K233" s="544" t="str">
        <f>IF(J233&gt;('Risk Log'!$C$3-1),"Y","N")</f>
        <v>Y</v>
      </c>
      <c r="L233" s="54"/>
      <c r="M233" s="543"/>
      <c r="N233" s="544">
        <f t="shared" si="12"/>
        <v>0</v>
      </c>
      <c r="O233" s="544" t="str">
        <f t="shared" si="13"/>
        <v>Y</v>
      </c>
      <c r="P233" s="543"/>
      <c r="Q233" s="543"/>
      <c r="R233" s="87" t="s">
        <v>2443</v>
      </c>
      <c r="S233" s="87" t="s">
        <v>2428</v>
      </c>
      <c r="T233" s="54"/>
      <c r="U233" s="53"/>
      <c r="V233" s="43" t="s">
        <v>1644</v>
      </c>
      <c r="W233" s="43" t="s">
        <v>2444</v>
      </c>
      <c r="X233" s="43"/>
      <c r="Y233" s="49" t="s">
        <v>2445</v>
      </c>
      <c r="Z233" s="305" t="s">
        <v>2446</v>
      </c>
      <c r="AA233" s="483" t="s">
        <v>896</v>
      </c>
      <c r="AB233" s="234"/>
      <c r="AC233" s="358"/>
      <c r="AD233" s="357"/>
      <c r="AE233" s="47"/>
      <c r="AF233" s="47"/>
      <c r="AG233" s="47"/>
      <c r="AH233" s="47"/>
      <c r="AI233" s="47"/>
      <c r="AJ233" s="47"/>
      <c r="AK233" s="47"/>
    </row>
    <row r="234" spans="1:37" ht="139.5">
      <c r="A234" s="483" t="s">
        <v>2447</v>
      </c>
      <c r="B234" s="545" t="s">
        <v>2424</v>
      </c>
      <c r="C234" s="323" t="s">
        <v>2448</v>
      </c>
      <c r="D234" s="53" t="s">
        <v>429</v>
      </c>
      <c r="E234" s="51">
        <v>5</v>
      </c>
      <c r="F234" s="51" t="s">
        <v>430</v>
      </c>
      <c r="G234" s="53" t="s">
        <v>2449</v>
      </c>
      <c r="H234" s="53"/>
      <c r="I234" s="543"/>
      <c r="J234" s="544">
        <f t="shared" si="11"/>
        <v>0</v>
      </c>
      <c r="K234" s="544" t="str">
        <f>IF(J234&gt;('Risk Log'!$C$3-1),"Y","N")</f>
        <v>Y</v>
      </c>
      <c r="L234" s="54"/>
      <c r="M234" s="543"/>
      <c r="N234" s="544">
        <f t="shared" si="12"/>
        <v>0</v>
      </c>
      <c r="O234" s="544" t="str">
        <f t="shared" si="13"/>
        <v>Y</v>
      </c>
      <c r="P234" s="543"/>
      <c r="Q234" s="543"/>
      <c r="R234" s="87" t="s">
        <v>2450</v>
      </c>
      <c r="S234" s="87" t="s">
        <v>2451</v>
      </c>
      <c r="T234" s="54"/>
      <c r="U234" s="53"/>
      <c r="V234" s="43" t="s">
        <v>1644</v>
      </c>
      <c r="W234" s="43" t="s">
        <v>1139</v>
      </c>
      <c r="X234" s="43"/>
      <c r="Y234" s="49" t="s">
        <v>2452</v>
      </c>
      <c r="Z234" s="305" t="s">
        <v>2453</v>
      </c>
      <c r="AA234" s="483" t="s">
        <v>896</v>
      </c>
      <c r="AB234" s="234"/>
      <c r="AC234" s="358"/>
      <c r="AD234" s="357"/>
      <c r="AE234" s="47"/>
      <c r="AF234" s="47"/>
      <c r="AG234" s="47"/>
      <c r="AH234" s="47"/>
      <c r="AI234" s="47"/>
      <c r="AJ234" s="47"/>
      <c r="AK234" s="47"/>
    </row>
    <row r="235" spans="1:37" ht="101.1">
      <c r="A235" s="483" t="s">
        <v>2454</v>
      </c>
      <c r="B235" s="545" t="s">
        <v>2424</v>
      </c>
      <c r="C235" s="323" t="s">
        <v>2455</v>
      </c>
      <c r="D235" s="53" t="s">
        <v>429</v>
      </c>
      <c r="E235" s="51">
        <v>4</v>
      </c>
      <c r="F235" s="51" t="s">
        <v>430</v>
      </c>
      <c r="G235" s="53" t="s">
        <v>2456</v>
      </c>
      <c r="H235" s="53"/>
      <c r="I235" s="543"/>
      <c r="J235" s="544">
        <f t="shared" si="11"/>
        <v>0</v>
      </c>
      <c r="K235" s="544" t="str">
        <f>IF(J235&gt;('Risk Log'!$C$3-1),"Y","N")</f>
        <v>Y</v>
      </c>
      <c r="L235" s="54"/>
      <c r="M235" s="543"/>
      <c r="N235" s="544">
        <f t="shared" si="12"/>
        <v>0</v>
      </c>
      <c r="O235" s="544" t="str">
        <f t="shared" si="13"/>
        <v>Y</v>
      </c>
      <c r="P235" s="543"/>
      <c r="Q235" s="543"/>
      <c r="R235" s="87" t="s">
        <v>2457</v>
      </c>
      <c r="S235" s="87" t="s">
        <v>2458</v>
      </c>
      <c r="T235" s="54"/>
      <c r="U235" s="307"/>
      <c r="V235" s="43" t="s">
        <v>1644</v>
      </c>
      <c r="W235" s="43" t="s">
        <v>1139</v>
      </c>
      <c r="X235" s="43"/>
      <c r="Y235" s="49" t="s">
        <v>2459</v>
      </c>
      <c r="Z235" s="305" t="s">
        <v>2460</v>
      </c>
      <c r="AA235" s="483" t="s">
        <v>896</v>
      </c>
      <c r="AB235" s="234"/>
      <c r="AC235" s="358"/>
      <c r="AD235" s="357"/>
      <c r="AE235" s="47"/>
      <c r="AF235" s="47"/>
      <c r="AG235" s="47"/>
      <c r="AH235" s="47"/>
      <c r="AI235" s="47"/>
      <c r="AJ235" s="47"/>
      <c r="AK235" s="47"/>
    </row>
    <row r="236" spans="1:37" s="47" customFormat="1" ht="190.7" customHeight="1">
      <c r="A236" s="483" t="s">
        <v>758</v>
      </c>
      <c r="B236" s="545" t="s">
        <v>1821</v>
      </c>
      <c r="C236" s="323" t="s">
        <v>2461</v>
      </c>
      <c r="D236" s="53" t="s">
        <v>429</v>
      </c>
      <c r="E236" s="51">
        <v>4</v>
      </c>
      <c r="F236" s="51" t="s">
        <v>430</v>
      </c>
      <c r="G236" s="53" t="s">
        <v>2462</v>
      </c>
      <c r="H236" s="53"/>
      <c r="I236" s="543"/>
      <c r="J236" s="544">
        <f t="shared" si="11"/>
        <v>0</v>
      </c>
      <c r="K236" s="544" t="str">
        <f>IF(J236&gt;('Risk Log'!$C$3-1),"Y","N")</f>
        <v>Y</v>
      </c>
      <c r="L236" s="54"/>
      <c r="M236" s="543"/>
      <c r="N236" s="544">
        <f t="shared" si="12"/>
        <v>0</v>
      </c>
      <c r="O236" s="544" t="str">
        <f t="shared" si="13"/>
        <v>Y</v>
      </c>
      <c r="P236" s="543"/>
      <c r="Q236" s="543"/>
      <c r="R236" s="87" t="s">
        <v>2463</v>
      </c>
      <c r="S236" s="87" t="s">
        <v>2464</v>
      </c>
      <c r="T236" s="54"/>
      <c r="U236" s="482"/>
      <c r="V236" s="43" t="s">
        <v>739</v>
      </c>
      <c r="W236" s="43" t="s">
        <v>2465</v>
      </c>
      <c r="X236" s="43"/>
      <c r="Y236" s="49" t="s">
        <v>754</v>
      </c>
      <c r="Z236" s="305" t="s">
        <v>2466</v>
      </c>
      <c r="AA236" s="483" t="s">
        <v>908</v>
      </c>
      <c r="AB236" s="234"/>
      <c r="AC236" s="359"/>
      <c r="AD236" s="357"/>
    </row>
    <row r="237" spans="1:37" ht="126" customHeight="1">
      <c r="A237" s="483" t="s">
        <v>2467</v>
      </c>
      <c r="B237" s="545" t="s">
        <v>1821</v>
      </c>
      <c r="C237" s="323" t="s">
        <v>2468</v>
      </c>
      <c r="D237" s="53" t="s">
        <v>429</v>
      </c>
      <c r="E237" s="51">
        <v>4</v>
      </c>
      <c r="F237" s="51" t="s">
        <v>430</v>
      </c>
      <c r="G237" s="53" t="s">
        <v>2469</v>
      </c>
      <c r="H237" s="53"/>
      <c r="I237" s="543"/>
      <c r="J237" s="544">
        <f t="shared" si="11"/>
        <v>0</v>
      </c>
      <c r="K237" s="544" t="str">
        <f>IF(J237&gt;('Risk Log'!$C$3-1),"Y","N")</f>
        <v>Y</v>
      </c>
      <c r="L237" s="54"/>
      <c r="M237" s="543"/>
      <c r="N237" s="544">
        <f t="shared" si="12"/>
        <v>0</v>
      </c>
      <c r="O237" s="544" t="str">
        <f t="shared" si="13"/>
        <v>Y</v>
      </c>
      <c r="P237" s="543"/>
      <c r="Q237" s="543"/>
      <c r="R237" s="478" t="s">
        <v>2470</v>
      </c>
      <c r="S237" s="87" t="s">
        <v>2471</v>
      </c>
      <c r="T237" s="54"/>
      <c r="U237" s="53" t="s">
        <v>2472</v>
      </c>
      <c r="V237" s="43" t="s">
        <v>1644</v>
      </c>
      <c r="W237" s="43" t="s">
        <v>2465</v>
      </c>
      <c r="X237" s="43"/>
      <c r="Y237" s="49" t="s">
        <v>2473</v>
      </c>
      <c r="Z237" s="305" t="s">
        <v>2474</v>
      </c>
      <c r="AA237" s="324" t="s">
        <v>908</v>
      </c>
      <c r="AB237" s="84"/>
      <c r="AC237" s="358"/>
      <c r="AD237" s="357"/>
      <c r="AE237" s="47"/>
      <c r="AF237" s="47"/>
      <c r="AG237" s="47"/>
      <c r="AH237" s="47"/>
      <c r="AI237" s="47"/>
      <c r="AJ237" s="47"/>
      <c r="AK237" s="47"/>
    </row>
    <row r="238" spans="1:37" ht="212.45">
      <c r="A238" s="483" t="s">
        <v>2475</v>
      </c>
      <c r="B238" s="545" t="s">
        <v>1821</v>
      </c>
      <c r="C238" s="323" t="s">
        <v>2476</v>
      </c>
      <c r="D238" s="53" t="s">
        <v>429</v>
      </c>
      <c r="E238" s="51">
        <v>4</v>
      </c>
      <c r="F238" s="51" t="s">
        <v>430</v>
      </c>
      <c r="G238" s="53" t="s">
        <v>2469</v>
      </c>
      <c r="H238" s="53"/>
      <c r="I238" s="543"/>
      <c r="J238" s="544">
        <f t="shared" si="11"/>
        <v>0</v>
      </c>
      <c r="K238" s="544" t="str">
        <f>IF(J238&gt;('Risk Log'!$C$3-1),"Y","N")</f>
        <v>Y</v>
      </c>
      <c r="L238" s="54"/>
      <c r="M238" s="543"/>
      <c r="N238" s="544">
        <f t="shared" si="12"/>
        <v>0</v>
      </c>
      <c r="O238" s="544" t="str">
        <f t="shared" si="13"/>
        <v>Y</v>
      </c>
      <c r="P238" s="543"/>
      <c r="Q238" s="543"/>
      <c r="R238" s="478" t="s">
        <v>2477</v>
      </c>
      <c r="S238" s="87" t="s">
        <v>2478</v>
      </c>
      <c r="T238" s="54"/>
      <c r="U238" s="53" t="s">
        <v>2479</v>
      </c>
      <c r="V238" s="43" t="s">
        <v>1644</v>
      </c>
      <c r="W238" s="43" t="s">
        <v>2465</v>
      </c>
      <c r="X238" s="43"/>
      <c r="Y238" s="49" t="s">
        <v>2480</v>
      </c>
      <c r="Z238" s="305" t="s">
        <v>2481</v>
      </c>
      <c r="AA238" s="483" t="s">
        <v>896</v>
      </c>
      <c r="AB238" s="234"/>
      <c r="AC238" s="358"/>
      <c r="AD238" s="357"/>
      <c r="AE238" s="47"/>
      <c r="AF238" s="47"/>
      <c r="AG238" s="47"/>
      <c r="AH238" s="47"/>
      <c r="AI238" s="47"/>
      <c r="AJ238" s="47"/>
      <c r="AK238" s="47"/>
    </row>
    <row r="239" spans="1:37" ht="251.45" customHeight="1">
      <c r="A239" s="483" t="s">
        <v>859</v>
      </c>
      <c r="B239" s="545" t="s">
        <v>1974</v>
      </c>
      <c r="C239" s="558" t="s">
        <v>2482</v>
      </c>
      <c r="D239" s="53" t="s">
        <v>366</v>
      </c>
      <c r="E239" s="51">
        <v>4</v>
      </c>
      <c r="F239" s="51" t="s">
        <v>430</v>
      </c>
      <c r="G239" s="53" t="s">
        <v>2483</v>
      </c>
      <c r="H239" s="53"/>
      <c r="I239" s="543"/>
      <c r="J239" s="544">
        <f t="shared" si="11"/>
        <v>0</v>
      </c>
      <c r="K239" s="544" t="str">
        <f>IF(J239&gt;('Risk Log'!$C$3-1),"Y","N")</f>
        <v>Y</v>
      </c>
      <c r="L239" s="54"/>
      <c r="M239" s="543"/>
      <c r="N239" s="544">
        <f t="shared" si="12"/>
        <v>0</v>
      </c>
      <c r="O239" s="544" t="str">
        <f t="shared" si="13"/>
        <v>Y</v>
      </c>
      <c r="P239" s="543"/>
      <c r="Q239" s="543"/>
      <c r="R239" s="559" t="s">
        <v>2484</v>
      </c>
      <c r="S239" s="559" t="s">
        <v>2485</v>
      </c>
      <c r="T239" s="54"/>
      <c r="U239" s="50" t="s">
        <v>2486</v>
      </c>
      <c r="V239" s="43" t="s">
        <v>1644</v>
      </c>
      <c r="W239" s="43" t="s">
        <v>2487</v>
      </c>
      <c r="X239" s="43"/>
      <c r="Y239" s="49" t="s">
        <v>2488</v>
      </c>
      <c r="Z239" s="305" t="s">
        <v>2489</v>
      </c>
      <c r="AA239" s="483" t="s">
        <v>896</v>
      </c>
      <c r="AB239" s="234"/>
      <c r="AC239" s="358"/>
      <c r="AD239" s="357"/>
      <c r="AE239" s="47"/>
      <c r="AF239" s="47"/>
      <c r="AG239" s="47"/>
      <c r="AH239" s="47"/>
      <c r="AI239" s="47"/>
      <c r="AJ239" s="47"/>
      <c r="AK239" s="47"/>
    </row>
    <row r="240" spans="1:37" ht="233.45" customHeight="1">
      <c r="A240" s="483" t="s">
        <v>2490</v>
      </c>
      <c r="B240" s="545" t="s">
        <v>1821</v>
      </c>
      <c r="C240" s="323" t="s">
        <v>2491</v>
      </c>
      <c r="D240" s="53" t="s">
        <v>429</v>
      </c>
      <c r="E240" s="51">
        <v>1</v>
      </c>
      <c r="F240" s="51" t="s">
        <v>430</v>
      </c>
      <c r="G240" s="53" t="s">
        <v>2492</v>
      </c>
      <c r="H240" s="53"/>
      <c r="I240" s="543"/>
      <c r="J240" s="544">
        <f t="shared" si="11"/>
        <v>0</v>
      </c>
      <c r="K240" s="544" t="str">
        <f>IF(J240&gt;('Risk Log'!$C$3-1),"Y","N")</f>
        <v>Y</v>
      </c>
      <c r="L240" s="54"/>
      <c r="M240" s="543"/>
      <c r="N240" s="544">
        <f t="shared" si="12"/>
        <v>0</v>
      </c>
      <c r="O240" s="544" t="str">
        <f t="shared" si="13"/>
        <v>Y</v>
      </c>
      <c r="P240" s="543"/>
      <c r="Q240" s="543"/>
      <c r="R240" s="53" t="s">
        <v>2493</v>
      </c>
      <c r="S240" s="87" t="s">
        <v>2494</v>
      </c>
      <c r="T240" s="54"/>
      <c r="U240" s="312"/>
      <c r="V240" s="43" t="s">
        <v>1644</v>
      </c>
      <c r="W240" s="43" t="s">
        <v>1139</v>
      </c>
      <c r="X240" s="43"/>
      <c r="Y240" s="49"/>
      <c r="Z240" s="305" t="s">
        <v>2495</v>
      </c>
      <c r="AA240" s="483" t="s">
        <v>896</v>
      </c>
      <c r="AB240" s="234"/>
      <c r="AC240" s="358"/>
      <c r="AD240" s="357"/>
      <c r="AE240" s="47"/>
      <c r="AF240" s="47"/>
      <c r="AG240" s="47"/>
      <c r="AH240" s="47"/>
      <c r="AI240" s="47"/>
      <c r="AJ240" s="47"/>
      <c r="AK240" s="47"/>
    </row>
    <row r="241" spans="1:37" ht="267.60000000000002" customHeight="1">
      <c r="A241" s="483" t="s">
        <v>2496</v>
      </c>
      <c r="B241" s="545" t="s">
        <v>2497</v>
      </c>
      <c r="C241" s="323" t="s">
        <v>2498</v>
      </c>
      <c r="D241" s="53" t="s">
        <v>429</v>
      </c>
      <c r="E241" s="51">
        <v>4</v>
      </c>
      <c r="F241" s="51" t="s">
        <v>430</v>
      </c>
      <c r="G241" s="53" t="s">
        <v>2499</v>
      </c>
      <c r="H241" s="53"/>
      <c r="I241" s="543"/>
      <c r="J241" s="544">
        <f t="shared" si="11"/>
        <v>0</v>
      </c>
      <c r="K241" s="544" t="str">
        <f>IF(J241&gt;('Risk Log'!$C$3-1),"Y","N")</f>
        <v>Y</v>
      </c>
      <c r="L241" s="54"/>
      <c r="M241" s="543"/>
      <c r="N241" s="544">
        <f t="shared" si="12"/>
        <v>0</v>
      </c>
      <c r="O241" s="544" t="str">
        <f t="shared" si="13"/>
        <v>Y</v>
      </c>
      <c r="P241" s="543"/>
      <c r="Q241" s="543"/>
      <c r="R241" s="87" t="s">
        <v>2500</v>
      </c>
      <c r="S241" s="87" t="s">
        <v>2501</v>
      </c>
      <c r="T241" s="54"/>
      <c r="U241" s="312"/>
      <c r="V241" s="43" t="s">
        <v>2502</v>
      </c>
      <c r="W241" s="43" t="s">
        <v>2503</v>
      </c>
      <c r="X241" s="43"/>
      <c r="Y241" s="49" t="s">
        <v>1818</v>
      </c>
      <c r="Z241" s="305" t="s">
        <v>2504</v>
      </c>
      <c r="AA241" s="483" t="s">
        <v>896</v>
      </c>
      <c r="AB241" s="234"/>
      <c r="AC241" s="358"/>
      <c r="AD241" s="357"/>
      <c r="AE241" s="47"/>
      <c r="AF241" s="47"/>
      <c r="AG241" s="47"/>
      <c r="AH241" s="47"/>
      <c r="AI241" s="47"/>
      <c r="AJ241" s="47"/>
      <c r="AK241" s="47"/>
    </row>
    <row r="242" spans="1:37" ht="409.5">
      <c r="A242" s="483" t="s">
        <v>2505</v>
      </c>
      <c r="B242" s="545" t="s">
        <v>2497</v>
      </c>
      <c r="C242" s="323" t="s">
        <v>2506</v>
      </c>
      <c r="D242" s="53" t="s">
        <v>385</v>
      </c>
      <c r="E242" s="51">
        <v>4</v>
      </c>
      <c r="F242" s="51" t="s">
        <v>199</v>
      </c>
      <c r="G242" s="53" t="s">
        <v>2499</v>
      </c>
      <c r="H242" s="53"/>
      <c r="I242" s="543"/>
      <c r="J242" s="544">
        <f t="shared" si="11"/>
        <v>0</v>
      </c>
      <c r="K242" s="544" t="str">
        <f>IF(J242&gt;('Risk Log'!$C$3-1),"Y","N")</f>
        <v>Y</v>
      </c>
      <c r="L242" s="54"/>
      <c r="M242" s="543"/>
      <c r="N242" s="544">
        <f t="shared" si="12"/>
        <v>0</v>
      </c>
      <c r="O242" s="544" t="str">
        <f t="shared" si="13"/>
        <v>Y</v>
      </c>
      <c r="P242" s="543"/>
      <c r="Q242" s="543"/>
      <c r="R242" s="87" t="s">
        <v>2507</v>
      </c>
      <c r="S242" s="87" t="s">
        <v>2508</v>
      </c>
      <c r="T242" s="54"/>
      <c r="U242" s="312"/>
      <c r="V242" s="43" t="s">
        <v>2502</v>
      </c>
      <c r="W242" s="43" t="s">
        <v>2503</v>
      </c>
      <c r="X242" s="43"/>
      <c r="Y242" s="49" t="s">
        <v>2509</v>
      </c>
      <c r="Z242" s="305" t="s">
        <v>2510</v>
      </c>
      <c r="AA242" s="483" t="s">
        <v>896</v>
      </c>
      <c r="AB242" s="236"/>
      <c r="AC242" s="358"/>
      <c r="AD242" s="357"/>
      <c r="AE242" s="47"/>
      <c r="AF242" s="47"/>
      <c r="AG242" s="47"/>
      <c r="AH242" s="47"/>
      <c r="AI242" s="47"/>
      <c r="AJ242" s="47"/>
      <c r="AK242" s="47"/>
    </row>
    <row r="243" spans="1:37" ht="163.5">
      <c r="A243" s="483" t="s">
        <v>2511</v>
      </c>
      <c r="B243" s="545" t="s">
        <v>2497</v>
      </c>
      <c r="C243" s="323" t="s">
        <v>2512</v>
      </c>
      <c r="D243" s="53" t="s">
        <v>385</v>
      </c>
      <c r="E243" s="51">
        <v>4</v>
      </c>
      <c r="F243" s="51" t="s">
        <v>199</v>
      </c>
      <c r="G243" s="53" t="s">
        <v>2499</v>
      </c>
      <c r="H243" s="53"/>
      <c r="I243" s="543"/>
      <c r="J243" s="544">
        <f t="shared" si="11"/>
        <v>0</v>
      </c>
      <c r="K243" s="544" t="str">
        <f>IF(J243&gt;('Risk Log'!$C$3-1),"Y","N")</f>
        <v>Y</v>
      </c>
      <c r="L243" s="54"/>
      <c r="M243" s="543"/>
      <c r="N243" s="544">
        <f t="shared" si="12"/>
        <v>0</v>
      </c>
      <c r="O243" s="544" t="str">
        <f t="shared" si="13"/>
        <v>Y</v>
      </c>
      <c r="P243" s="543"/>
      <c r="Q243" s="543"/>
      <c r="R243" s="87" t="s">
        <v>2513</v>
      </c>
      <c r="S243" s="87" t="s">
        <v>2514</v>
      </c>
      <c r="T243" s="54"/>
      <c r="U243" s="312"/>
      <c r="V243" s="43" t="s">
        <v>2502</v>
      </c>
      <c r="W243" s="43" t="s">
        <v>2503</v>
      </c>
      <c r="X243" s="43"/>
      <c r="Y243" s="49" t="s">
        <v>2515</v>
      </c>
      <c r="Z243" s="305" t="s">
        <v>2516</v>
      </c>
      <c r="AA243" s="483" t="s">
        <v>896</v>
      </c>
      <c r="AB243" s="234"/>
      <c r="AC243" s="358"/>
      <c r="AD243" s="357"/>
      <c r="AE243" s="47"/>
      <c r="AF243" s="47"/>
      <c r="AG243" s="47"/>
      <c r="AH243" s="47"/>
      <c r="AI243" s="47"/>
      <c r="AJ243" s="47"/>
      <c r="AK243" s="47"/>
    </row>
    <row r="244" spans="1:37" ht="150.94999999999999">
      <c r="A244" s="483" t="s">
        <v>2517</v>
      </c>
      <c r="B244" s="545" t="s">
        <v>2497</v>
      </c>
      <c r="C244" s="323" t="s">
        <v>2518</v>
      </c>
      <c r="D244" s="53" t="s">
        <v>385</v>
      </c>
      <c r="E244" s="51">
        <v>4</v>
      </c>
      <c r="F244" s="51" t="s">
        <v>199</v>
      </c>
      <c r="G244" s="53" t="s">
        <v>2499</v>
      </c>
      <c r="H244" s="53"/>
      <c r="I244" s="543"/>
      <c r="J244" s="544">
        <f t="shared" si="11"/>
        <v>0</v>
      </c>
      <c r="K244" s="544" t="str">
        <f>IF(J244&gt;('Risk Log'!$C$3-1),"Y","N")</f>
        <v>Y</v>
      </c>
      <c r="L244" s="54"/>
      <c r="M244" s="543"/>
      <c r="N244" s="544">
        <f t="shared" si="12"/>
        <v>0</v>
      </c>
      <c r="O244" s="544" t="str">
        <f t="shared" si="13"/>
        <v>Y</v>
      </c>
      <c r="P244" s="543"/>
      <c r="Q244" s="543"/>
      <c r="R244" s="87" t="s">
        <v>2519</v>
      </c>
      <c r="S244" s="87" t="s">
        <v>2520</v>
      </c>
      <c r="T244" s="54"/>
      <c r="U244" s="312"/>
      <c r="V244" s="43" t="s">
        <v>2502</v>
      </c>
      <c r="W244" s="43" t="s">
        <v>2503</v>
      </c>
      <c r="X244" s="43"/>
      <c r="Y244" s="49" t="s">
        <v>2515</v>
      </c>
      <c r="Z244" s="305" t="s">
        <v>2521</v>
      </c>
      <c r="AA244" s="483" t="s">
        <v>896</v>
      </c>
      <c r="AB244" s="234"/>
      <c r="AC244" s="358"/>
      <c r="AD244" s="357"/>
      <c r="AE244" s="47"/>
      <c r="AF244" s="47"/>
      <c r="AG244" s="47"/>
      <c r="AH244" s="47"/>
      <c r="AI244" s="47"/>
      <c r="AJ244" s="47"/>
      <c r="AK244" s="47"/>
    </row>
    <row r="245" spans="1:37" ht="378.95">
      <c r="A245" s="483" t="s">
        <v>2522</v>
      </c>
      <c r="B245" s="545" t="s">
        <v>2497</v>
      </c>
      <c r="C245" s="323" t="s">
        <v>2523</v>
      </c>
      <c r="D245" s="53" t="s">
        <v>366</v>
      </c>
      <c r="E245" s="51">
        <v>4</v>
      </c>
      <c r="F245" s="51" t="s">
        <v>199</v>
      </c>
      <c r="G245" s="53" t="s">
        <v>2499</v>
      </c>
      <c r="H245" s="53"/>
      <c r="I245" s="543"/>
      <c r="J245" s="544">
        <f t="shared" si="11"/>
        <v>0</v>
      </c>
      <c r="K245" s="544" t="str">
        <f>IF(J245&gt;('Risk Log'!$C$3-1),"Y","N")</f>
        <v>Y</v>
      </c>
      <c r="L245" s="54"/>
      <c r="M245" s="543"/>
      <c r="N245" s="544">
        <f t="shared" si="12"/>
        <v>0</v>
      </c>
      <c r="O245" s="544" t="str">
        <f t="shared" si="13"/>
        <v>Y</v>
      </c>
      <c r="P245" s="543"/>
      <c r="Q245" s="543"/>
      <c r="R245" s="87" t="s">
        <v>2524</v>
      </c>
      <c r="S245" s="87" t="s">
        <v>2525</v>
      </c>
      <c r="T245" s="54"/>
      <c r="U245" s="312"/>
      <c r="V245" s="43" t="s">
        <v>2502</v>
      </c>
      <c r="W245" s="43" t="s">
        <v>2503</v>
      </c>
      <c r="X245" s="43"/>
      <c r="Y245" s="49" t="s">
        <v>2526</v>
      </c>
      <c r="Z245" s="305" t="s">
        <v>2527</v>
      </c>
      <c r="AA245" s="483" t="s">
        <v>896</v>
      </c>
      <c r="AB245" s="234"/>
      <c r="AC245" s="358"/>
      <c r="AD245" s="357"/>
      <c r="AE245" s="47"/>
      <c r="AF245" s="47"/>
      <c r="AG245" s="47"/>
      <c r="AH245" s="47"/>
      <c r="AI245" s="47"/>
      <c r="AJ245" s="47"/>
      <c r="AK245" s="47"/>
    </row>
    <row r="246" spans="1:37" ht="128.1">
      <c r="A246" s="483" t="s">
        <v>2528</v>
      </c>
      <c r="B246" s="545" t="s">
        <v>2497</v>
      </c>
      <c r="C246" s="323" t="s">
        <v>2529</v>
      </c>
      <c r="D246" s="53" t="s">
        <v>366</v>
      </c>
      <c r="E246" s="51">
        <v>4</v>
      </c>
      <c r="F246" s="51" t="s">
        <v>199</v>
      </c>
      <c r="G246" s="53" t="s">
        <v>2499</v>
      </c>
      <c r="H246" s="53"/>
      <c r="I246" s="543"/>
      <c r="J246" s="544">
        <f t="shared" si="11"/>
        <v>0</v>
      </c>
      <c r="K246" s="544" t="str">
        <f>IF(J246&gt;('Risk Log'!$C$3-1),"Y","N")</f>
        <v>Y</v>
      </c>
      <c r="L246" s="54"/>
      <c r="M246" s="543"/>
      <c r="N246" s="544">
        <f t="shared" si="12"/>
        <v>0</v>
      </c>
      <c r="O246" s="544" t="str">
        <f t="shared" si="13"/>
        <v>Y</v>
      </c>
      <c r="P246" s="543"/>
      <c r="Q246" s="543"/>
      <c r="R246" s="87" t="s">
        <v>2530</v>
      </c>
      <c r="S246" s="87" t="s">
        <v>2531</v>
      </c>
      <c r="T246" s="54"/>
      <c r="U246" s="312"/>
      <c r="V246" s="43" t="s">
        <v>2502</v>
      </c>
      <c r="W246" s="43" t="s">
        <v>2503</v>
      </c>
      <c r="X246" s="43"/>
      <c r="Y246" s="49" t="s">
        <v>2532</v>
      </c>
      <c r="Z246" s="305" t="s">
        <v>2533</v>
      </c>
      <c r="AA246" s="483" t="s">
        <v>896</v>
      </c>
      <c r="AB246" s="234"/>
      <c r="AC246" s="358"/>
      <c r="AD246" s="357"/>
      <c r="AE246" s="47"/>
      <c r="AF246" s="47"/>
      <c r="AG246" s="47"/>
      <c r="AH246" s="47"/>
      <c r="AI246" s="47"/>
      <c r="AJ246" s="47"/>
      <c r="AK246" s="47"/>
    </row>
    <row r="247" spans="1:37" ht="113.1">
      <c r="A247" s="483" t="s">
        <v>2534</v>
      </c>
      <c r="B247" s="545" t="s">
        <v>2535</v>
      </c>
      <c r="C247" s="323" t="s">
        <v>2536</v>
      </c>
      <c r="D247" s="53" t="s">
        <v>385</v>
      </c>
      <c r="E247" s="51">
        <v>3</v>
      </c>
      <c r="F247" s="51" t="s">
        <v>430</v>
      </c>
      <c r="G247" s="53" t="s">
        <v>2537</v>
      </c>
      <c r="H247" s="53"/>
      <c r="I247" s="543"/>
      <c r="J247" s="544">
        <f t="shared" si="11"/>
        <v>0</v>
      </c>
      <c r="K247" s="544" t="str">
        <f>IF(J247&gt;('Risk Log'!$C$3-1),"Y","N")</f>
        <v>Y</v>
      </c>
      <c r="L247" s="54"/>
      <c r="M247" s="543"/>
      <c r="N247" s="544">
        <f t="shared" si="12"/>
        <v>0</v>
      </c>
      <c r="O247" s="544" t="str">
        <f t="shared" si="13"/>
        <v>Y</v>
      </c>
      <c r="P247" s="543"/>
      <c r="Q247" s="543"/>
      <c r="R247" s="87" t="s">
        <v>2538</v>
      </c>
      <c r="S247" s="87" t="s">
        <v>2539</v>
      </c>
      <c r="T247" s="54"/>
      <c r="U247" s="312"/>
      <c r="V247" s="43" t="s">
        <v>1139</v>
      </c>
      <c r="W247" s="43" t="s">
        <v>1139</v>
      </c>
      <c r="X247" s="43"/>
      <c r="Y247" s="49" t="s">
        <v>1139</v>
      </c>
      <c r="Z247" s="305" t="s">
        <v>2540</v>
      </c>
      <c r="AA247" s="483" t="s">
        <v>896</v>
      </c>
      <c r="AB247" s="82"/>
      <c r="AC247" s="358"/>
      <c r="AD247" s="357"/>
      <c r="AE247" s="47"/>
      <c r="AF247" s="47"/>
      <c r="AG247" s="47"/>
      <c r="AH247" s="47"/>
      <c r="AI247" s="47"/>
      <c r="AJ247" s="47"/>
      <c r="AK247" s="47"/>
    </row>
    <row r="248" spans="1:37" ht="113.1">
      <c r="A248" s="483" t="s">
        <v>2541</v>
      </c>
      <c r="B248" s="545" t="s">
        <v>2535</v>
      </c>
      <c r="C248" s="323" t="s">
        <v>2542</v>
      </c>
      <c r="D248" s="53" t="s">
        <v>385</v>
      </c>
      <c r="E248" s="51">
        <v>3</v>
      </c>
      <c r="F248" s="51" t="s">
        <v>430</v>
      </c>
      <c r="G248" s="53" t="s">
        <v>2537</v>
      </c>
      <c r="H248" s="53"/>
      <c r="I248" s="543"/>
      <c r="J248" s="544">
        <f t="shared" si="11"/>
        <v>0</v>
      </c>
      <c r="K248" s="544" t="str">
        <f>IF(J248&gt;('Risk Log'!$C$3-1),"Y","N")</f>
        <v>Y</v>
      </c>
      <c r="L248" s="54"/>
      <c r="M248" s="543"/>
      <c r="N248" s="544">
        <f t="shared" si="12"/>
        <v>0</v>
      </c>
      <c r="O248" s="544" t="str">
        <f t="shared" si="13"/>
        <v>Y</v>
      </c>
      <c r="P248" s="543"/>
      <c r="Q248" s="543"/>
      <c r="R248" s="87" t="s">
        <v>2543</v>
      </c>
      <c r="S248" s="87" t="s">
        <v>2539</v>
      </c>
      <c r="T248" s="54"/>
      <c r="U248" s="312"/>
      <c r="V248" s="43" t="s">
        <v>1139</v>
      </c>
      <c r="W248" s="43" t="s">
        <v>1139</v>
      </c>
      <c r="X248" s="43"/>
      <c r="Y248" s="49" t="s">
        <v>1139</v>
      </c>
      <c r="Z248" s="305" t="s">
        <v>2544</v>
      </c>
      <c r="AA248" s="483" t="s">
        <v>896</v>
      </c>
      <c r="AB248" s="82"/>
      <c r="AC248" s="358"/>
      <c r="AD248" s="357"/>
      <c r="AE248" s="47"/>
      <c r="AF248" s="47"/>
      <c r="AG248" s="47"/>
      <c r="AH248" s="47"/>
      <c r="AI248" s="47"/>
      <c r="AJ248" s="47"/>
      <c r="AK248" s="47"/>
    </row>
    <row r="249" spans="1:37" ht="101.45">
      <c r="A249" s="483" t="s">
        <v>2545</v>
      </c>
      <c r="B249" s="545" t="s">
        <v>2535</v>
      </c>
      <c r="C249" s="323" t="s">
        <v>2546</v>
      </c>
      <c r="D249" s="53" t="s">
        <v>385</v>
      </c>
      <c r="E249" s="51">
        <v>4</v>
      </c>
      <c r="F249" s="51" t="s">
        <v>430</v>
      </c>
      <c r="G249" s="53" t="s">
        <v>2547</v>
      </c>
      <c r="H249" s="53"/>
      <c r="I249" s="543"/>
      <c r="J249" s="544">
        <f t="shared" si="11"/>
        <v>0</v>
      </c>
      <c r="K249" s="544" t="str">
        <f>IF(J249&gt;('Risk Log'!$C$3-1),"Y","N")</f>
        <v>Y</v>
      </c>
      <c r="L249" s="54"/>
      <c r="M249" s="543"/>
      <c r="N249" s="544">
        <f t="shared" si="12"/>
        <v>0</v>
      </c>
      <c r="O249" s="544" t="str">
        <f t="shared" si="13"/>
        <v>Y</v>
      </c>
      <c r="P249" s="543"/>
      <c r="Q249" s="543"/>
      <c r="R249" s="53" t="s">
        <v>2548</v>
      </c>
      <c r="S249" s="87" t="s">
        <v>2539</v>
      </c>
      <c r="T249" s="54"/>
      <c r="U249" s="312"/>
      <c r="V249" s="43" t="s">
        <v>1139</v>
      </c>
      <c r="W249" s="43" t="s">
        <v>1139</v>
      </c>
      <c r="X249" s="43"/>
      <c r="Y249" s="49" t="s">
        <v>1139</v>
      </c>
      <c r="Z249" s="305" t="s">
        <v>2549</v>
      </c>
      <c r="AA249" s="483" t="s">
        <v>896</v>
      </c>
      <c r="AB249" s="82"/>
      <c r="AC249" s="358"/>
      <c r="AD249" s="357"/>
      <c r="AE249" s="47"/>
      <c r="AF249" s="47"/>
      <c r="AG249" s="47"/>
      <c r="AH249" s="47"/>
      <c r="AI249" s="47"/>
      <c r="AJ249" s="47"/>
      <c r="AK249" s="47"/>
    </row>
    <row r="250" spans="1:37" ht="215.1">
      <c r="A250" s="483" t="s">
        <v>785</v>
      </c>
      <c r="B250" s="545" t="s">
        <v>2550</v>
      </c>
      <c r="C250" s="550" t="s">
        <v>2551</v>
      </c>
      <c r="D250" s="53" t="s">
        <v>385</v>
      </c>
      <c r="E250" s="329">
        <v>4</v>
      </c>
      <c r="F250" s="329" t="s">
        <v>199</v>
      </c>
      <c r="G250" s="35" t="s">
        <v>2552</v>
      </c>
      <c r="H250" s="35"/>
      <c r="I250" s="551"/>
      <c r="J250" s="544">
        <f t="shared" si="11"/>
        <v>0</v>
      </c>
      <c r="K250" s="544" t="str">
        <f>IF(J250&gt;('Risk Log'!$C$3-1),"Y","N")</f>
        <v>Y</v>
      </c>
      <c r="L250" s="551"/>
      <c r="M250" s="551"/>
      <c r="N250" s="544">
        <f t="shared" si="12"/>
        <v>0</v>
      </c>
      <c r="O250" s="544" t="str">
        <f t="shared" si="13"/>
        <v>Y</v>
      </c>
      <c r="P250" s="551"/>
      <c r="Q250" s="551"/>
      <c r="R250" s="87" t="s">
        <v>2553</v>
      </c>
      <c r="S250" s="330" t="s">
        <v>2554</v>
      </c>
      <c r="T250" s="331"/>
      <c r="U250" s="57"/>
      <c r="V250" s="333" t="s">
        <v>687</v>
      </c>
      <c r="W250" s="333" t="s">
        <v>2555</v>
      </c>
      <c r="X250" s="333"/>
      <c r="Y250" s="334" t="s">
        <v>785</v>
      </c>
      <c r="Z250" s="335"/>
      <c r="AA250" s="485" t="s">
        <v>908</v>
      </c>
      <c r="AB250" s="82"/>
      <c r="AC250" s="59" t="s">
        <v>2556</v>
      </c>
      <c r="AD250" s="332"/>
      <c r="AE250" s="47"/>
      <c r="AF250" s="47"/>
      <c r="AG250" s="47"/>
      <c r="AH250" s="47"/>
      <c r="AI250" s="47"/>
      <c r="AJ250" s="47"/>
      <c r="AK250" s="47"/>
    </row>
    <row r="251" spans="1:37" s="47" customFormat="1" ht="227.45">
      <c r="A251" s="483" t="s">
        <v>789</v>
      </c>
      <c r="B251" s="545" t="s">
        <v>2557</v>
      </c>
      <c r="C251" s="550" t="s">
        <v>2558</v>
      </c>
      <c r="D251" s="53" t="s">
        <v>385</v>
      </c>
      <c r="E251" s="51">
        <v>4</v>
      </c>
      <c r="F251" s="51" t="s">
        <v>199</v>
      </c>
      <c r="G251" s="48" t="s">
        <v>2559</v>
      </c>
      <c r="H251" s="53"/>
      <c r="I251" s="543"/>
      <c r="J251" s="544">
        <f t="shared" si="11"/>
        <v>0</v>
      </c>
      <c r="K251" s="544" t="str">
        <f>IF(J251&gt;('Risk Log'!$C$3-1),"Y","N")</f>
        <v>Y</v>
      </c>
      <c r="L251" s="543"/>
      <c r="M251" s="543"/>
      <c r="N251" s="544">
        <f t="shared" si="12"/>
        <v>0</v>
      </c>
      <c r="O251" s="544" t="str">
        <f t="shared" si="13"/>
        <v>Y</v>
      </c>
      <c r="P251" s="543"/>
      <c r="Q251" s="543"/>
      <c r="R251" s="87" t="s">
        <v>2560</v>
      </c>
      <c r="S251" s="330" t="s">
        <v>2561</v>
      </c>
      <c r="T251" s="54"/>
      <c r="U251" s="58"/>
      <c r="V251" s="43" t="s">
        <v>687</v>
      </c>
      <c r="W251" s="43" t="s">
        <v>2562</v>
      </c>
      <c r="X251" s="43"/>
      <c r="Y251" s="49" t="s">
        <v>789</v>
      </c>
      <c r="Z251" s="305"/>
      <c r="AA251" s="485" t="s">
        <v>908</v>
      </c>
      <c r="AB251" s="339"/>
      <c r="AC251" s="59" t="s">
        <v>2563</v>
      </c>
      <c r="AD251" s="332"/>
    </row>
    <row r="252" spans="1:37" s="47" customFormat="1" ht="227.45">
      <c r="A252" s="483" t="s">
        <v>791</v>
      </c>
      <c r="B252" s="545" t="s">
        <v>2557</v>
      </c>
      <c r="C252" s="550" t="s">
        <v>2564</v>
      </c>
      <c r="D252" s="53" t="s">
        <v>385</v>
      </c>
      <c r="E252" s="51">
        <v>4</v>
      </c>
      <c r="F252" s="329" t="s">
        <v>199</v>
      </c>
      <c r="G252" s="53" t="s">
        <v>2559</v>
      </c>
      <c r="H252" s="35"/>
      <c r="I252" s="551"/>
      <c r="J252" s="544">
        <f t="shared" si="11"/>
        <v>0</v>
      </c>
      <c r="K252" s="544" t="str">
        <f>IF(J252&gt;('Risk Log'!$C$3-1),"Y","N")</f>
        <v>Y</v>
      </c>
      <c r="L252" s="551"/>
      <c r="M252" s="551"/>
      <c r="N252" s="544">
        <f t="shared" si="12"/>
        <v>0</v>
      </c>
      <c r="O252" s="544" t="str">
        <f t="shared" si="13"/>
        <v>Y</v>
      </c>
      <c r="P252" s="551"/>
      <c r="Q252" s="551"/>
      <c r="R252" s="87" t="s">
        <v>2565</v>
      </c>
      <c r="S252" s="330" t="s">
        <v>2566</v>
      </c>
      <c r="T252" s="331"/>
      <c r="U252" s="59"/>
      <c r="V252" s="333" t="s">
        <v>687</v>
      </c>
      <c r="W252" s="333" t="s">
        <v>2562</v>
      </c>
      <c r="X252" s="333"/>
      <c r="Y252" s="334" t="s">
        <v>791</v>
      </c>
      <c r="Z252" s="335"/>
      <c r="AA252" s="485" t="s">
        <v>908</v>
      </c>
      <c r="AB252" s="82"/>
      <c r="AC252" s="59" t="s">
        <v>2563</v>
      </c>
      <c r="AD252" s="332"/>
    </row>
    <row r="253" spans="1:37" s="47" customFormat="1" ht="248.1">
      <c r="A253" s="483" t="s">
        <v>795</v>
      </c>
      <c r="B253" s="545" t="s">
        <v>2557</v>
      </c>
      <c r="C253" s="550" t="s">
        <v>2567</v>
      </c>
      <c r="D253" s="53" t="s">
        <v>385</v>
      </c>
      <c r="E253" s="51">
        <v>4</v>
      </c>
      <c r="F253" s="329" t="s">
        <v>199</v>
      </c>
      <c r="G253" s="35" t="s">
        <v>2568</v>
      </c>
      <c r="H253" s="35"/>
      <c r="I253" s="551"/>
      <c r="J253" s="544">
        <f t="shared" si="11"/>
        <v>0</v>
      </c>
      <c r="K253" s="544" t="str">
        <f>IF(J253&gt;('Risk Log'!$C$3-1),"Y","N")</f>
        <v>Y</v>
      </c>
      <c r="L253" s="551"/>
      <c r="M253" s="551"/>
      <c r="N253" s="544">
        <f t="shared" si="12"/>
        <v>0</v>
      </c>
      <c r="O253" s="544" t="str">
        <f t="shared" si="13"/>
        <v>Y</v>
      </c>
      <c r="P253" s="551"/>
      <c r="Q253" s="551"/>
      <c r="R253" s="87" t="s">
        <v>2569</v>
      </c>
      <c r="S253" s="87" t="s">
        <v>2570</v>
      </c>
      <c r="T253" s="331"/>
      <c r="U253" s="59"/>
      <c r="V253" s="333" t="s">
        <v>687</v>
      </c>
      <c r="W253" s="333" t="s">
        <v>2571</v>
      </c>
      <c r="X253" s="333"/>
      <c r="Y253" s="334" t="s">
        <v>795</v>
      </c>
      <c r="Z253" s="335"/>
      <c r="AA253" s="485" t="s">
        <v>908</v>
      </c>
      <c r="AB253" s="82"/>
      <c r="AC253" s="336" t="s">
        <v>2572</v>
      </c>
      <c r="AD253" s="332"/>
    </row>
    <row r="254" spans="1:37" s="47" customFormat="1" ht="248.1">
      <c r="A254" s="483" t="s">
        <v>797</v>
      </c>
      <c r="B254" s="545" t="s">
        <v>1666</v>
      </c>
      <c r="C254" s="550" t="s">
        <v>2573</v>
      </c>
      <c r="D254" s="53" t="s">
        <v>385</v>
      </c>
      <c r="E254" s="51">
        <v>4</v>
      </c>
      <c r="F254" s="329" t="s">
        <v>430</v>
      </c>
      <c r="G254" s="35" t="s">
        <v>2574</v>
      </c>
      <c r="H254" s="35"/>
      <c r="I254" s="551"/>
      <c r="J254" s="544">
        <f t="shared" si="11"/>
        <v>0</v>
      </c>
      <c r="K254" s="544" t="str">
        <f>IF(J254&gt;('Risk Log'!$C$3-1),"Y","N")</f>
        <v>Y</v>
      </c>
      <c r="L254" s="551"/>
      <c r="M254" s="551"/>
      <c r="N254" s="544">
        <f t="shared" si="12"/>
        <v>0</v>
      </c>
      <c r="O254" s="544" t="str">
        <f t="shared" si="13"/>
        <v>Y</v>
      </c>
      <c r="P254" s="551"/>
      <c r="Q254" s="551"/>
      <c r="R254" s="87" t="s">
        <v>2575</v>
      </c>
      <c r="S254" s="87" t="s">
        <v>2570</v>
      </c>
      <c r="T254" s="331"/>
      <c r="U254" s="59"/>
      <c r="V254" s="333" t="s">
        <v>687</v>
      </c>
      <c r="W254" s="333" t="s">
        <v>2571</v>
      </c>
      <c r="X254" s="333"/>
      <c r="Y254" s="334" t="s">
        <v>797</v>
      </c>
      <c r="Z254" s="335"/>
      <c r="AA254" s="485" t="s">
        <v>908</v>
      </c>
      <c r="AB254" s="82"/>
      <c r="AC254" s="336" t="s">
        <v>2572</v>
      </c>
      <c r="AD254" s="332"/>
    </row>
    <row r="255" spans="1:37" s="47" customFormat="1" ht="248.1">
      <c r="A255" s="483" t="s">
        <v>801</v>
      </c>
      <c r="B255" s="545" t="s">
        <v>2550</v>
      </c>
      <c r="C255" s="550" t="s">
        <v>2576</v>
      </c>
      <c r="D255" s="53" t="s">
        <v>385</v>
      </c>
      <c r="E255" s="51">
        <v>4</v>
      </c>
      <c r="F255" s="329" t="s">
        <v>199</v>
      </c>
      <c r="G255" s="35" t="s">
        <v>2577</v>
      </c>
      <c r="H255" s="35"/>
      <c r="I255" s="551"/>
      <c r="J255" s="544">
        <f t="shared" si="11"/>
        <v>0</v>
      </c>
      <c r="K255" s="544" t="str">
        <f>IF(J255&gt;('Risk Log'!$C$3-1),"Y","N")</f>
        <v>Y</v>
      </c>
      <c r="L255" s="551"/>
      <c r="M255" s="551"/>
      <c r="N255" s="544">
        <f t="shared" si="12"/>
        <v>0</v>
      </c>
      <c r="O255" s="544" t="str">
        <f t="shared" si="13"/>
        <v>Y</v>
      </c>
      <c r="P255" s="551"/>
      <c r="Q255" s="551"/>
      <c r="R255" s="87" t="s">
        <v>2578</v>
      </c>
      <c r="S255" s="87" t="s">
        <v>1041</v>
      </c>
      <c r="T255" s="331"/>
      <c r="U255" s="59"/>
      <c r="V255" s="333" t="s">
        <v>687</v>
      </c>
      <c r="W255" s="333" t="s">
        <v>2579</v>
      </c>
      <c r="X255" s="333"/>
      <c r="Y255" s="334" t="s">
        <v>801</v>
      </c>
      <c r="Z255" s="335"/>
      <c r="AA255" s="485" t="s">
        <v>908</v>
      </c>
      <c r="AB255" s="82"/>
      <c r="AC255" s="336" t="s">
        <v>2580</v>
      </c>
      <c r="AD255" s="332"/>
    </row>
    <row r="256" spans="1:37" s="47" customFormat="1" ht="341.1">
      <c r="A256" s="483" t="s">
        <v>805</v>
      </c>
      <c r="B256" s="545" t="s">
        <v>2550</v>
      </c>
      <c r="C256" s="550" t="s">
        <v>2581</v>
      </c>
      <c r="D256" s="53" t="s">
        <v>385</v>
      </c>
      <c r="E256" s="51">
        <v>4</v>
      </c>
      <c r="F256" s="329" t="s">
        <v>199</v>
      </c>
      <c r="G256" s="35" t="s">
        <v>2582</v>
      </c>
      <c r="H256" s="35"/>
      <c r="I256" s="551"/>
      <c r="J256" s="544">
        <f t="shared" si="11"/>
        <v>0</v>
      </c>
      <c r="K256" s="544" t="str">
        <f>IF(J256&gt;('Risk Log'!$C$3-1),"Y","N")</f>
        <v>Y</v>
      </c>
      <c r="L256" s="551"/>
      <c r="M256" s="551"/>
      <c r="N256" s="544">
        <f t="shared" si="12"/>
        <v>0</v>
      </c>
      <c r="O256" s="544" t="str">
        <f t="shared" si="13"/>
        <v>Y</v>
      </c>
      <c r="P256" s="551"/>
      <c r="Q256" s="551"/>
      <c r="R256" s="87" t="s">
        <v>2583</v>
      </c>
      <c r="S256" s="330" t="s">
        <v>2584</v>
      </c>
      <c r="T256" s="331"/>
      <c r="U256" s="379"/>
      <c r="V256" s="333" t="s">
        <v>687</v>
      </c>
      <c r="W256" s="333" t="s">
        <v>2585</v>
      </c>
      <c r="X256" s="333"/>
      <c r="Y256" s="334" t="s">
        <v>805</v>
      </c>
      <c r="Z256" s="335"/>
      <c r="AA256" s="485" t="s">
        <v>908</v>
      </c>
      <c r="AB256" s="82"/>
      <c r="AC256" s="336" t="s">
        <v>2586</v>
      </c>
      <c r="AD256" s="332"/>
    </row>
    <row r="257" spans="1:37" s="47" customFormat="1" ht="341.1">
      <c r="A257" s="483" t="s">
        <v>807</v>
      </c>
      <c r="B257" s="545" t="s">
        <v>1666</v>
      </c>
      <c r="C257" s="550" t="s">
        <v>2587</v>
      </c>
      <c r="D257" s="53" t="s">
        <v>385</v>
      </c>
      <c r="E257" s="51">
        <v>4</v>
      </c>
      <c r="F257" s="51" t="s">
        <v>430</v>
      </c>
      <c r="G257" s="35" t="s">
        <v>2588</v>
      </c>
      <c r="H257" s="53"/>
      <c r="I257" s="543"/>
      <c r="J257" s="544">
        <f t="shared" si="11"/>
        <v>0</v>
      </c>
      <c r="K257" s="544" t="str">
        <f>IF(J257&gt;('Risk Log'!$C$3-1),"Y","N")</f>
        <v>Y</v>
      </c>
      <c r="L257" s="543"/>
      <c r="M257" s="543"/>
      <c r="N257" s="544">
        <f t="shared" si="12"/>
        <v>0</v>
      </c>
      <c r="O257" s="544" t="str">
        <f t="shared" si="13"/>
        <v>Y</v>
      </c>
      <c r="P257" s="543"/>
      <c r="Q257" s="543"/>
      <c r="R257" s="87" t="s">
        <v>2589</v>
      </c>
      <c r="S257" s="330" t="s">
        <v>2584</v>
      </c>
      <c r="T257" s="331"/>
      <c r="U257" s="379"/>
      <c r="V257" s="333" t="s">
        <v>687</v>
      </c>
      <c r="W257" s="333" t="s">
        <v>2585</v>
      </c>
      <c r="X257" s="333"/>
      <c r="Y257" s="334" t="s">
        <v>807</v>
      </c>
      <c r="Z257" s="335"/>
      <c r="AA257" s="485" t="s">
        <v>908</v>
      </c>
      <c r="AB257" s="82"/>
      <c r="AC257" s="336" t="s">
        <v>2586</v>
      </c>
      <c r="AD257" s="332"/>
    </row>
    <row r="258" spans="1:37" s="47" customFormat="1" ht="341.1">
      <c r="A258" s="483" t="s">
        <v>809</v>
      </c>
      <c r="B258" s="545" t="s">
        <v>2557</v>
      </c>
      <c r="C258" s="550" t="s">
        <v>2590</v>
      </c>
      <c r="D258" s="53" t="s">
        <v>385</v>
      </c>
      <c r="E258" s="51">
        <v>4</v>
      </c>
      <c r="F258" s="329" t="s">
        <v>199</v>
      </c>
      <c r="G258" s="35" t="s">
        <v>2591</v>
      </c>
      <c r="H258" s="35"/>
      <c r="I258" s="551"/>
      <c r="J258" s="544">
        <f t="shared" si="11"/>
        <v>0</v>
      </c>
      <c r="K258" s="544" t="str">
        <f>IF(J258&gt;('Risk Log'!$C$3-1),"Y","N")</f>
        <v>Y</v>
      </c>
      <c r="L258" s="551"/>
      <c r="M258" s="551"/>
      <c r="N258" s="544">
        <f t="shared" si="12"/>
        <v>0</v>
      </c>
      <c r="O258" s="544" t="str">
        <f t="shared" si="13"/>
        <v>Y</v>
      </c>
      <c r="P258" s="551"/>
      <c r="Q258" s="551"/>
      <c r="R258" s="87" t="s">
        <v>2592</v>
      </c>
      <c r="S258" s="87" t="s">
        <v>2593</v>
      </c>
      <c r="T258" s="331"/>
      <c r="U258" s="59"/>
      <c r="V258" s="333" t="s">
        <v>687</v>
      </c>
      <c r="W258" s="333" t="s">
        <v>2585</v>
      </c>
      <c r="X258" s="333"/>
      <c r="Y258" s="334" t="s">
        <v>809</v>
      </c>
      <c r="Z258" s="335"/>
      <c r="AA258" s="485" t="s">
        <v>908</v>
      </c>
      <c r="AB258" s="82"/>
      <c r="AC258" s="336" t="s">
        <v>2586</v>
      </c>
      <c r="AD258" s="332"/>
    </row>
    <row r="259" spans="1:37" s="47" customFormat="1" ht="341.1">
      <c r="A259" s="483" t="s">
        <v>811</v>
      </c>
      <c r="B259" s="545" t="s">
        <v>1666</v>
      </c>
      <c r="C259" s="550" t="s">
        <v>2594</v>
      </c>
      <c r="D259" s="53" t="s">
        <v>385</v>
      </c>
      <c r="E259" s="51">
        <v>4</v>
      </c>
      <c r="F259" s="329" t="s">
        <v>430</v>
      </c>
      <c r="G259" s="35" t="s">
        <v>2588</v>
      </c>
      <c r="H259" s="35"/>
      <c r="I259" s="551"/>
      <c r="J259" s="544">
        <f t="shared" si="11"/>
        <v>0</v>
      </c>
      <c r="K259" s="544" t="str">
        <f>IF(J259&gt;('Risk Log'!$C$3-1),"Y","N")</f>
        <v>Y</v>
      </c>
      <c r="L259" s="551"/>
      <c r="M259" s="551"/>
      <c r="N259" s="544">
        <f t="shared" si="12"/>
        <v>0</v>
      </c>
      <c r="O259" s="544" t="str">
        <f t="shared" si="13"/>
        <v>Y</v>
      </c>
      <c r="P259" s="551"/>
      <c r="Q259" s="551"/>
      <c r="R259" s="87" t="s">
        <v>2595</v>
      </c>
      <c r="S259" s="87" t="s">
        <v>2593</v>
      </c>
      <c r="T259" s="331"/>
      <c r="U259" s="59"/>
      <c r="V259" s="333" t="s">
        <v>687</v>
      </c>
      <c r="W259" s="333" t="s">
        <v>2585</v>
      </c>
      <c r="X259" s="333"/>
      <c r="Y259" s="334" t="s">
        <v>811</v>
      </c>
      <c r="Z259" s="335"/>
      <c r="AA259" s="485" t="s">
        <v>908</v>
      </c>
      <c r="AB259" s="82"/>
      <c r="AC259" s="336" t="s">
        <v>2586</v>
      </c>
      <c r="AD259" s="332"/>
    </row>
    <row r="260" spans="1:37" ht="318.75" customHeight="1">
      <c r="A260" s="483" t="s">
        <v>817</v>
      </c>
      <c r="B260" s="545" t="s">
        <v>1666</v>
      </c>
      <c r="C260" s="323" t="s">
        <v>2596</v>
      </c>
      <c r="D260" s="48" t="s">
        <v>429</v>
      </c>
      <c r="E260" s="43">
        <v>5</v>
      </c>
      <c r="F260" s="43" t="s">
        <v>430</v>
      </c>
      <c r="G260" s="48" t="s">
        <v>2597</v>
      </c>
      <c r="H260" s="48"/>
      <c r="I260" s="309"/>
      <c r="J260" s="420">
        <f t="shared" si="11"/>
        <v>0</v>
      </c>
      <c r="K260" s="420" t="str">
        <f>IF(J260&gt;('Risk Log'!$C$3-1),"Y","N")</f>
        <v>Y</v>
      </c>
      <c r="L260" s="309"/>
      <c r="M260" s="309"/>
      <c r="N260" s="420">
        <f t="shared" si="12"/>
        <v>0</v>
      </c>
      <c r="O260" s="420" t="str">
        <f t="shared" si="13"/>
        <v>Y</v>
      </c>
      <c r="P260" s="309"/>
      <c r="Q260" s="309"/>
      <c r="R260" s="87" t="s">
        <v>2598</v>
      </c>
      <c r="S260" s="87" t="s">
        <v>2599</v>
      </c>
      <c r="T260" s="367"/>
      <c r="U260" s="369"/>
      <c r="V260" s="43" t="s">
        <v>688</v>
      </c>
      <c r="W260" s="43" t="s">
        <v>2600</v>
      </c>
      <c r="X260" s="366"/>
      <c r="Y260" s="334" t="s">
        <v>817</v>
      </c>
      <c r="Z260" s="368"/>
      <c r="AA260" s="484" t="s">
        <v>908</v>
      </c>
      <c r="AB260" s="370"/>
      <c r="AC260" s="358"/>
      <c r="AD260" s="332"/>
      <c r="AE260" s="47"/>
      <c r="AF260" s="47"/>
      <c r="AG260" s="47"/>
      <c r="AH260" s="47"/>
      <c r="AI260" s="47"/>
      <c r="AJ260" s="47"/>
      <c r="AK260" s="47"/>
    </row>
    <row r="261" spans="1:37" ht="409.5">
      <c r="A261" s="483" t="s">
        <v>820</v>
      </c>
      <c r="B261" s="545" t="s">
        <v>1401</v>
      </c>
      <c r="C261" s="323" t="s">
        <v>2601</v>
      </c>
      <c r="D261" s="48" t="s">
        <v>385</v>
      </c>
      <c r="E261" s="43">
        <v>4</v>
      </c>
      <c r="F261" s="43" t="s">
        <v>430</v>
      </c>
      <c r="G261" s="48" t="s">
        <v>2602</v>
      </c>
      <c r="H261" s="48"/>
      <c r="I261" s="309"/>
      <c r="J261" s="420">
        <f t="shared" si="11"/>
        <v>0</v>
      </c>
      <c r="K261" s="420" t="str">
        <f>IF(J261&gt;('Risk Log'!$C$3-1),"Y","N")</f>
        <v>Y</v>
      </c>
      <c r="L261" s="315"/>
      <c r="M261" s="309"/>
      <c r="N261" s="420">
        <f t="shared" si="12"/>
        <v>0</v>
      </c>
      <c r="O261" s="420" t="str">
        <f t="shared" si="13"/>
        <v>Y</v>
      </c>
      <c r="P261" s="309"/>
      <c r="Q261" s="309"/>
      <c r="R261" s="87" t="s">
        <v>2603</v>
      </c>
      <c r="S261" s="48" t="s">
        <v>2604</v>
      </c>
      <c r="T261" s="315"/>
      <c r="U261" s="48" t="s">
        <v>2605</v>
      </c>
      <c r="V261" s="43" t="s">
        <v>688</v>
      </c>
      <c r="W261" s="43" t="s">
        <v>818</v>
      </c>
      <c r="X261" s="43"/>
      <c r="Y261" s="422" t="s">
        <v>820</v>
      </c>
      <c r="Z261" s="305"/>
      <c r="AA261" s="484" t="s">
        <v>908</v>
      </c>
      <c r="AB261" s="371"/>
      <c r="AC261" s="358"/>
      <c r="AD261" s="357"/>
      <c r="AE261" s="47"/>
      <c r="AF261" s="47"/>
      <c r="AG261" s="47"/>
      <c r="AH261" s="47"/>
      <c r="AI261" s="47"/>
      <c r="AJ261" s="47"/>
      <c r="AK261" s="47"/>
    </row>
    <row r="262" spans="1:37" ht="409.5" customHeight="1">
      <c r="A262" s="483" t="s">
        <v>823</v>
      </c>
      <c r="B262" s="545" t="s">
        <v>1401</v>
      </c>
      <c r="C262" s="323" t="s">
        <v>2606</v>
      </c>
      <c r="D262" s="48" t="s">
        <v>385</v>
      </c>
      <c r="E262" s="43">
        <v>5</v>
      </c>
      <c r="F262" s="43" t="s">
        <v>430</v>
      </c>
      <c r="G262" s="48" t="s">
        <v>2607</v>
      </c>
      <c r="H262" s="48"/>
      <c r="I262" s="309"/>
      <c r="J262" s="420">
        <f t="shared" si="11"/>
        <v>0</v>
      </c>
      <c r="K262" s="420" t="str">
        <f>IF(J262&gt;('Risk Log'!$C$3-1),"Y","N")</f>
        <v>Y</v>
      </c>
      <c r="L262" s="315"/>
      <c r="M262" s="309"/>
      <c r="N262" s="420">
        <f t="shared" si="12"/>
        <v>0</v>
      </c>
      <c r="O262" s="420" t="str">
        <f t="shared" si="13"/>
        <v>Y</v>
      </c>
      <c r="P262" s="309"/>
      <c r="Q262" s="309"/>
      <c r="R262" s="87" t="s">
        <v>2608</v>
      </c>
      <c r="S262" s="87" t="s">
        <v>2609</v>
      </c>
      <c r="T262" s="367"/>
      <c r="U262" s="369"/>
      <c r="V262" s="43" t="s">
        <v>688</v>
      </c>
      <c r="W262" s="43" t="s">
        <v>2610</v>
      </c>
      <c r="X262" s="366"/>
      <c r="Y262" s="334" t="s">
        <v>823</v>
      </c>
      <c r="Z262" s="368"/>
      <c r="AA262" s="484" t="s">
        <v>908</v>
      </c>
      <c r="AB262" s="371"/>
      <c r="AC262" s="358"/>
      <c r="AD262" s="357"/>
      <c r="AE262" s="47"/>
      <c r="AF262" s="47"/>
      <c r="AG262" s="47"/>
      <c r="AH262" s="47"/>
      <c r="AI262" s="47"/>
      <c r="AJ262" s="47"/>
      <c r="AK262" s="47"/>
    </row>
    <row r="263" spans="1:37" s="230" customFormat="1" ht="196.5" customHeight="1">
      <c r="A263" s="483" t="s">
        <v>826</v>
      </c>
      <c r="B263" s="545" t="s">
        <v>1401</v>
      </c>
      <c r="C263" s="323" t="s">
        <v>2611</v>
      </c>
      <c r="D263" s="48" t="s">
        <v>385</v>
      </c>
      <c r="E263" s="43">
        <v>5</v>
      </c>
      <c r="F263" s="43" t="s">
        <v>430</v>
      </c>
      <c r="G263" s="48" t="s">
        <v>2612</v>
      </c>
      <c r="H263" s="48"/>
      <c r="I263" s="309"/>
      <c r="J263" s="420">
        <f t="shared" si="11"/>
        <v>0</v>
      </c>
      <c r="K263" s="420" t="str">
        <f>IF(J263&gt;('Risk Log'!$C$3-1),"Y","N")</f>
        <v>Y</v>
      </c>
      <c r="L263" s="315"/>
      <c r="M263" s="309"/>
      <c r="N263" s="420">
        <f t="shared" si="12"/>
        <v>0</v>
      </c>
      <c r="O263" s="420" t="str">
        <f t="shared" si="13"/>
        <v>Y</v>
      </c>
      <c r="P263" s="309"/>
      <c r="Q263" s="309"/>
      <c r="R263" s="87" t="s">
        <v>2613</v>
      </c>
      <c r="S263" s="87" t="s">
        <v>2614</v>
      </c>
      <c r="T263" s="315"/>
      <c r="U263" s="50"/>
      <c r="V263" s="43" t="s">
        <v>688</v>
      </c>
      <c r="W263" s="43" t="s">
        <v>824</v>
      </c>
      <c r="X263" s="43"/>
      <c r="Y263" s="422" t="s">
        <v>826</v>
      </c>
      <c r="Z263" s="305"/>
      <c r="AA263" s="483" t="s">
        <v>908</v>
      </c>
      <c r="AB263" s="83"/>
      <c r="AC263" s="423"/>
      <c r="AD263" s="357"/>
      <c r="AE263" s="95"/>
      <c r="AF263" s="95"/>
      <c r="AG263" s="95"/>
      <c r="AH263" s="95"/>
      <c r="AI263" s="95"/>
      <c r="AJ263" s="95"/>
      <c r="AK263" s="95"/>
    </row>
    <row r="264" spans="1:37" s="230" customFormat="1" ht="114.75" customHeight="1">
      <c r="A264" s="483" t="s">
        <v>829</v>
      </c>
      <c r="B264" s="545" t="s">
        <v>1401</v>
      </c>
      <c r="C264" s="323" t="s">
        <v>2615</v>
      </c>
      <c r="D264" s="48" t="s">
        <v>366</v>
      </c>
      <c r="E264" s="43">
        <v>4</v>
      </c>
      <c r="F264" s="43" t="s">
        <v>430</v>
      </c>
      <c r="G264" s="48" t="s">
        <v>2616</v>
      </c>
      <c r="H264" s="48"/>
      <c r="I264" s="309"/>
      <c r="J264" s="420">
        <f t="shared" si="11"/>
        <v>0</v>
      </c>
      <c r="K264" s="420" t="str">
        <f>IF(J264&gt;('Risk Log'!$C$3-1),"Y","N")</f>
        <v>Y</v>
      </c>
      <c r="L264" s="315"/>
      <c r="M264" s="309"/>
      <c r="N264" s="420">
        <f t="shared" si="12"/>
        <v>0</v>
      </c>
      <c r="O264" s="420" t="str">
        <f>IF(K266="N","N",(IF(F266="Y", "Y",(IF(J266&gt;($C$2-1),"Y","N")))))</f>
        <v>Y</v>
      </c>
      <c r="P264" s="309"/>
      <c r="Q264" s="309"/>
      <c r="R264" s="87" t="s">
        <v>2617</v>
      </c>
      <c r="S264" s="87" t="s">
        <v>2618</v>
      </c>
      <c r="T264" s="315"/>
      <c r="U264" s="50"/>
      <c r="V264" s="43" t="s">
        <v>688</v>
      </c>
      <c r="W264" s="43" t="s">
        <v>827</v>
      </c>
      <c r="X264" s="43"/>
      <c r="Y264" s="422" t="s">
        <v>829</v>
      </c>
      <c r="Z264" s="305"/>
      <c r="AA264" s="483" t="s">
        <v>908</v>
      </c>
      <c r="AB264" s="83"/>
      <c r="AC264" s="423"/>
      <c r="AD264" s="357"/>
      <c r="AE264" s="95"/>
      <c r="AF264" s="95"/>
      <c r="AG264" s="95"/>
      <c r="AH264" s="95"/>
      <c r="AI264" s="95"/>
      <c r="AJ264" s="95"/>
      <c r="AK264" s="95"/>
    </row>
    <row r="265" spans="1:37" s="230" customFormat="1" ht="114.75" customHeight="1">
      <c r="A265" s="483" t="s">
        <v>830</v>
      </c>
      <c r="B265" s="545" t="s">
        <v>1401</v>
      </c>
      <c r="C265" s="323" t="s">
        <v>2619</v>
      </c>
      <c r="D265" s="48" t="s">
        <v>366</v>
      </c>
      <c r="E265" s="43">
        <v>4</v>
      </c>
      <c r="F265" s="43" t="s">
        <v>430</v>
      </c>
      <c r="G265" s="48" t="s">
        <v>2616</v>
      </c>
      <c r="H265" s="48"/>
      <c r="I265" s="309"/>
      <c r="J265" s="420">
        <f t="shared" ref="J265" si="14">IF(H265="N/A","N/A",E265*H265)</f>
        <v>0</v>
      </c>
      <c r="K265" s="420" t="str">
        <f>IF(J265&gt;('Risk Log'!$C$3-1),"Y","N")</f>
        <v>Y</v>
      </c>
      <c r="L265" s="315"/>
      <c r="M265" s="309"/>
      <c r="N265" s="420">
        <f t="shared" ref="N265" si="15">IF(COUNTIF(M265,"N/A"),"N/A",IF(COUNTIF(H265, "N/A"),"N/A",E265*M265))</f>
        <v>0</v>
      </c>
      <c r="O265" s="420" t="str">
        <f>IF(K267="N","N",(IF(F267="Y", "Y",(IF(J267&gt;($C$2-1),"Y","N")))))</f>
        <v>Y</v>
      </c>
      <c r="P265" s="309"/>
      <c r="Q265" s="309"/>
      <c r="R265" s="87" t="s">
        <v>2620</v>
      </c>
      <c r="S265" s="87" t="s">
        <v>2618</v>
      </c>
      <c r="T265" s="315"/>
      <c r="U265" s="50"/>
      <c r="V265" s="43" t="s">
        <v>688</v>
      </c>
      <c r="W265" s="43" t="s">
        <v>827</v>
      </c>
      <c r="X265" s="43"/>
      <c r="Y265" s="422" t="s">
        <v>830</v>
      </c>
      <c r="Z265" s="305"/>
      <c r="AA265" s="483" t="s">
        <v>908</v>
      </c>
      <c r="AB265" s="83"/>
      <c r="AC265" s="423"/>
      <c r="AD265" s="357"/>
      <c r="AE265" s="95"/>
      <c r="AF265" s="95"/>
      <c r="AG265" s="95"/>
      <c r="AH265" s="95"/>
      <c r="AI265" s="95"/>
      <c r="AJ265" s="95"/>
      <c r="AK265" s="95"/>
    </row>
    <row r="266" spans="1:37" s="230" customFormat="1" ht="184.5" customHeight="1">
      <c r="A266" s="483" t="s">
        <v>833</v>
      </c>
      <c r="B266" s="545" t="s">
        <v>1401</v>
      </c>
      <c r="C266" s="323" t="s">
        <v>2621</v>
      </c>
      <c r="D266" s="48" t="s">
        <v>385</v>
      </c>
      <c r="E266" s="43">
        <v>4</v>
      </c>
      <c r="F266" s="43" t="s">
        <v>430</v>
      </c>
      <c r="G266" s="48" t="s">
        <v>2622</v>
      </c>
      <c r="H266" s="48"/>
      <c r="I266" s="309"/>
      <c r="J266" s="420">
        <f t="shared" si="11"/>
        <v>0</v>
      </c>
      <c r="K266" s="420" t="str">
        <f>IF(J266&gt;('Risk Log'!$C$3-1),"Y","N")</f>
        <v>Y</v>
      </c>
      <c r="L266" s="315"/>
      <c r="M266" s="309"/>
      <c r="N266" s="420">
        <f t="shared" si="12"/>
        <v>0</v>
      </c>
      <c r="O266" s="420" t="str">
        <f t="shared" si="13"/>
        <v>Y</v>
      </c>
      <c r="P266" s="309"/>
      <c r="Q266" s="309"/>
      <c r="R266" s="87" t="s">
        <v>2623</v>
      </c>
      <c r="S266" s="87" t="s">
        <v>2624</v>
      </c>
      <c r="T266" s="315"/>
      <c r="U266" s="424"/>
      <c r="V266" s="43" t="s">
        <v>688</v>
      </c>
      <c r="W266" s="43" t="s">
        <v>831</v>
      </c>
      <c r="X266" s="43"/>
      <c r="Y266" s="422" t="s">
        <v>833</v>
      </c>
      <c r="Z266" s="305"/>
      <c r="AA266" s="483" t="s">
        <v>908</v>
      </c>
      <c r="AB266" s="83"/>
      <c r="AC266" s="423"/>
      <c r="AD266" s="357"/>
      <c r="AE266" s="95"/>
      <c r="AF266" s="95"/>
      <c r="AG266" s="95"/>
      <c r="AH266" s="95"/>
      <c r="AI266" s="95"/>
      <c r="AJ266" s="95"/>
      <c r="AK266" s="95"/>
    </row>
    <row r="267" spans="1:37" s="230" customFormat="1" ht="259.5" customHeight="1">
      <c r="A267" s="483" t="s">
        <v>836</v>
      </c>
      <c r="B267" s="545" t="s">
        <v>1885</v>
      </c>
      <c r="C267" s="323" t="s">
        <v>2625</v>
      </c>
      <c r="D267" s="48" t="s">
        <v>366</v>
      </c>
      <c r="E267" s="43">
        <v>4</v>
      </c>
      <c r="F267" s="43" t="s">
        <v>430</v>
      </c>
      <c r="G267" s="48" t="s">
        <v>2626</v>
      </c>
      <c r="H267" s="48"/>
      <c r="I267" s="309"/>
      <c r="J267" s="420">
        <f t="shared" ref="J267" si="16">IF(H267="N/A","N/A",E267*H267)</f>
        <v>0</v>
      </c>
      <c r="K267" s="420" t="str">
        <f>IF(J267&gt;('Risk Log'!$C$3-1),"Y","N")</f>
        <v>Y</v>
      </c>
      <c r="L267" s="315"/>
      <c r="M267" s="309"/>
      <c r="N267" s="420">
        <f t="shared" ref="N267" si="17">IF(COUNTIF(M267,"N/A"),"N/A",IF(COUNTIF(H267, "N/A"),"N/A",E267*M267))</f>
        <v>0</v>
      </c>
      <c r="O267" s="420" t="str">
        <f t="shared" ref="O267:O269" si="18">IF(K268="N","N",(IF(F268="Y", "Y",(IF(J268&gt;($C$2-1),"Y","N")))))</f>
        <v>Y</v>
      </c>
      <c r="P267" s="309"/>
      <c r="Q267" s="309"/>
      <c r="R267" s="87" t="s">
        <v>2627</v>
      </c>
      <c r="S267" s="87" t="s">
        <v>2628</v>
      </c>
      <c r="T267" s="315"/>
      <c r="U267" s="424"/>
      <c r="V267" s="43" t="s">
        <v>2629</v>
      </c>
      <c r="W267" s="43" t="s">
        <v>834</v>
      </c>
      <c r="X267" s="43"/>
      <c r="Y267" s="422" t="s">
        <v>836</v>
      </c>
      <c r="Z267" s="305"/>
      <c r="AA267" s="483" t="s">
        <v>908</v>
      </c>
      <c r="AB267" s="83"/>
      <c r="AC267" s="423"/>
      <c r="AD267" s="357"/>
      <c r="AE267" s="95"/>
      <c r="AF267" s="95"/>
      <c r="AG267" s="95"/>
      <c r="AH267" s="95"/>
      <c r="AI267" s="95"/>
      <c r="AJ267" s="95"/>
      <c r="AK267" s="95"/>
    </row>
    <row r="268" spans="1:37" s="230" customFormat="1" ht="237.75" customHeight="1">
      <c r="A268" s="483" t="s">
        <v>837</v>
      </c>
      <c r="B268" s="545" t="s">
        <v>1885</v>
      </c>
      <c r="C268" s="323" t="s">
        <v>2630</v>
      </c>
      <c r="D268" s="48" t="s">
        <v>366</v>
      </c>
      <c r="E268" s="43">
        <v>4</v>
      </c>
      <c r="F268" s="43" t="s">
        <v>430</v>
      </c>
      <c r="G268" s="48" t="s">
        <v>2626</v>
      </c>
      <c r="H268" s="48"/>
      <c r="I268" s="309"/>
      <c r="J268" s="420">
        <f t="shared" ref="J268" si="19">IF(H268="N/A","N/A",E268*H268)</f>
        <v>0</v>
      </c>
      <c r="K268" s="420" t="str">
        <f>IF(J268&gt;('Risk Log'!$C$3-1),"Y","N")</f>
        <v>Y</v>
      </c>
      <c r="L268" s="315"/>
      <c r="M268" s="309"/>
      <c r="N268" s="420">
        <f t="shared" ref="N268" si="20">IF(COUNTIF(M268,"N/A"),"N/A",IF(COUNTIF(H268, "N/A"),"N/A",E268*M268))</f>
        <v>0</v>
      </c>
      <c r="O268" s="420" t="str">
        <f t="shared" si="18"/>
        <v>Y</v>
      </c>
      <c r="P268" s="309"/>
      <c r="Q268" s="309"/>
      <c r="R268" s="87" t="s">
        <v>2631</v>
      </c>
      <c r="S268" s="87" t="s">
        <v>2632</v>
      </c>
      <c r="T268" s="315"/>
      <c r="U268" s="424" t="s">
        <v>2633</v>
      </c>
      <c r="V268" s="43" t="s">
        <v>2629</v>
      </c>
      <c r="W268" s="43" t="s">
        <v>834</v>
      </c>
      <c r="X268" s="43"/>
      <c r="Y268" s="422" t="s">
        <v>837</v>
      </c>
      <c r="Z268" s="305"/>
      <c r="AA268" s="483" t="s">
        <v>908</v>
      </c>
      <c r="AB268" s="83"/>
      <c r="AC268" s="423"/>
      <c r="AD268" s="357"/>
      <c r="AE268" s="95"/>
      <c r="AF268" s="95"/>
      <c r="AG268" s="95"/>
      <c r="AH268" s="95"/>
      <c r="AI268" s="95"/>
      <c r="AJ268" s="95"/>
      <c r="AK268" s="95"/>
    </row>
    <row r="269" spans="1:37" s="230" customFormat="1" ht="237.75" customHeight="1">
      <c r="A269" s="483" t="s">
        <v>840</v>
      </c>
      <c r="B269" s="545" t="s">
        <v>2557</v>
      </c>
      <c r="C269" s="323" t="s">
        <v>2634</v>
      </c>
      <c r="D269" s="48" t="s">
        <v>311</v>
      </c>
      <c r="E269" s="43">
        <v>4</v>
      </c>
      <c r="F269" s="43" t="s">
        <v>430</v>
      </c>
      <c r="G269" s="87" t="s">
        <v>2635</v>
      </c>
      <c r="H269" s="48"/>
      <c r="I269" s="309"/>
      <c r="J269" s="420">
        <f t="shared" ref="J269" si="21">IF(H269="N/A","N/A",E269*H269)</f>
        <v>0</v>
      </c>
      <c r="K269" s="420" t="str">
        <f>IF(J269&gt;('Risk Log'!$C$3-1),"Y","N")</f>
        <v>Y</v>
      </c>
      <c r="L269" s="315"/>
      <c r="M269" s="309"/>
      <c r="N269" s="420">
        <f t="shared" ref="N269" si="22">IF(COUNTIF(M269,"N/A"),"N/A",IF(COUNTIF(H269, "N/A"),"N/A",E269*M269))</f>
        <v>0</v>
      </c>
      <c r="O269" s="420" t="str">
        <f t="shared" si="18"/>
        <v>Y</v>
      </c>
      <c r="P269" s="309"/>
      <c r="Q269" s="309"/>
      <c r="R269" s="87" t="s">
        <v>2636</v>
      </c>
      <c r="S269" s="87" t="s">
        <v>2637</v>
      </c>
      <c r="T269" s="315"/>
      <c r="U269" s="424"/>
      <c r="V269" s="43" t="s">
        <v>618</v>
      </c>
      <c r="W269" s="43" t="s">
        <v>2638</v>
      </c>
      <c r="X269" s="43"/>
      <c r="Y269" s="422" t="s">
        <v>840</v>
      </c>
      <c r="Z269" s="305"/>
      <c r="AA269" s="483" t="s">
        <v>908</v>
      </c>
      <c r="AB269" s="83"/>
      <c r="AC269" s="423"/>
      <c r="AD269" s="357"/>
      <c r="AE269" s="95"/>
      <c r="AF269" s="95"/>
      <c r="AG269" s="95"/>
      <c r="AH269" s="95"/>
      <c r="AI269" s="95"/>
      <c r="AJ269" s="95"/>
      <c r="AK269" s="95"/>
    </row>
    <row r="270" spans="1:37" s="230" customFormat="1" ht="237.75" customHeight="1">
      <c r="A270" s="483" t="s">
        <v>843</v>
      </c>
      <c r="B270" s="545" t="s">
        <v>1580</v>
      </c>
      <c r="C270" s="323" t="s">
        <v>2639</v>
      </c>
      <c r="D270" s="48" t="s">
        <v>311</v>
      </c>
      <c r="E270" s="43">
        <v>4</v>
      </c>
      <c r="F270" s="43" t="s">
        <v>430</v>
      </c>
      <c r="G270" s="48" t="s">
        <v>2640</v>
      </c>
      <c r="H270" s="48"/>
      <c r="I270" s="309"/>
      <c r="J270" s="420">
        <f t="shared" ref="J270" si="23">IF(H270="N/A","N/A",E270*H270)</f>
        <v>0</v>
      </c>
      <c r="K270" s="420" t="str">
        <f>IF(J270&gt;('Risk Log'!$C$3-1),"Y","N")</f>
        <v>Y</v>
      </c>
      <c r="L270" s="315"/>
      <c r="M270" s="309"/>
      <c r="N270" s="420">
        <f t="shared" ref="N270" si="24">IF(COUNTIF(M270,"N/A"),"N/A",IF(COUNTIF(H270, "N/A"),"N/A",E270*M270))</f>
        <v>0</v>
      </c>
      <c r="O270" s="420" t="str">
        <f t="shared" ref="O270" si="25">IF(K271="N","N",(IF(F271="Y", "Y",(IF(J271&gt;($C$2-1),"Y","N")))))</f>
        <v>Y</v>
      </c>
      <c r="P270" s="309"/>
      <c r="Q270" s="309"/>
      <c r="R270" s="48" t="s">
        <v>2641</v>
      </c>
      <c r="S270" s="87" t="s">
        <v>2642</v>
      </c>
      <c r="T270" s="315"/>
      <c r="U270" s="424"/>
      <c r="V270" s="43" t="s">
        <v>1580</v>
      </c>
      <c r="W270" s="43" t="s">
        <v>197</v>
      </c>
      <c r="X270" s="43"/>
      <c r="Y270" s="422" t="s">
        <v>843</v>
      </c>
      <c r="Z270" s="305"/>
      <c r="AA270" s="483" t="s">
        <v>908</v>
      </c>
      <c r="AB270" s="83"/>
      <c r="AC270" s="423"/>
      <c r="AD270" s="357"/>
      <c r="AE270" s="95"/>
      <c r="AF270" s="95"/>
      <c r="AG270" s="95"/>
      <c r="AH270" s="95"/>
      <c r="AI270" s="95"/>
      <c r="AJ270" s="95"/>
      <c r="AK270" s="95"/>
    </row>
    <row r="271" spans="1:37" s="230" customFormat="1" ht="237.75" customHeight="1">
      <c r="A271" s="483" t="s">
        <v>844</v>
      </c>
      <c r="B271" s="545" t="s">
        <v>1580</v>
      </c>
      <c r="C271" s="323" t="s">
        <v>2643</v>
      </c>
      <c r="D271" s="48" t="s">
        <v>311</v>
      </c>
      <c r="E271" s="43">
        <v>4</v>
      </c>
      <c r="F271" s="43" t="s">
        <v>430</v>
      </c>
      <c r="G271" s="48" t="s">
        <v>2640</v>
      </c>
      <c r="H271" s="48"/>
      <c r="I271" s="309"/>
      <c r="J271" s="420">
        <f t="shared" ref="J271" si="26">IF(H271="N/A","N/A",E271*H271)</f>
        <v>0</v>
      </c>
      <c r="K271" s="420" t="str">
        <f>IF(J271&gt;('Risk Log'!$C$3-1),"Y","N")</f>
        <v>Y</v>
      </c>
      <c r="L271" s="315"/>
      <c r="M271" s="309"/>
      <c r="N271" s="420">
        <f t="shared" ref="N271" si="27">IF(COUNTIF(M271,"N/A"),"N/A",IF(COUNTIF(H271, "N/A"),"N/A",E271*M271))</f>
        <v>0</v>
      </c>
      <c r="O271" s="420" t="str">
        <f t="shared" ref="O271" si="28">IF(K272="N","N",(IF(F272="Y", "Y",(IF(J272&gt;($C$2-1),"Y","N")))))</f>
        <v>Y</v>
      </c>
      <c r="P271" s="309"/>
      <c r="Q271" s="309"/>
      <c r="R271" s="48" t="s">
        <v>2644</v>
      </c>
      <c r="S271" s="87" t="s">
        <v>2645</v>
      </c>
      <c r="T271" s="315"/>
      <c r="U271" s="424"/>
      <c r="V271" s="43" t="s">
        <v>1580</v>
      </c>
      <c r="W271" s="43" t="s">
        <v>197</v>
      </c>
      <c r="X271" s="43"/>
      <c r="Y271" s="422" t="s">
        <v>844</v>
      </c>
      <c r="Z271" s="305"/>
      <c r="AA271" s="483" t="s">
        <v>908</v>
      </c>
      <c r="AB271" s="83"/>
      <c r="AC271" s="423"/>
      <c r="AD271" s="357"/>
      <c r="AE271" s="95"/>
      <c r="AF271" s="95"/>
      <c r="AG271" s="95"/>
      <c r="AH271" s="95"/>
      <c r="AI271" s="95"/>
      <c r="AJ271" s="95"/>
      <c r="AK271" s="95"/>
    </row>
    <row r="272" spans="1:37" s="231" customFormat="1">
      <c r="A272" s="47"/>
      <c r="B272" s="47"/>
      <c r="C272" s="76"/>
      <c r="D272" s="46"/>
      <c r="E272" s="46"/>
      <c r="F272" s="46"/>
      <c r="G272" s="74"/>
      <c r="H272" s="47"/>
      <c r="I272" s="47"/>
      <c r="J272" s="46"/>
      <c r="K272" s="46"/>
      <c r="L272" s="46"/>
      <c r="M272" s="46"/>
      <c r="N272" s="46"/>
      <c r="O272" s="46"/>
      <c r="P272" s="46"/>
      <c r="Q272" s="46"/>
      <c r="R272" s="46"/>
      <c r="S272" s="46"/>
      <c r="T272" s="75"/>
      <c r="U272" s="47"/>
      <c r="V272" s="47"/>
      <c r="W272" s="47"/>
      <c r="X272" s="47"/>
      <c r="Y272" s="47"/>
      <c r="Z272" s="47"/>
      <c r="AA272" s="47"/>
      <c r="AB272" s="79"/>
      <c r="AD272" s="95"/>
      <c r="AE272" s="75"/>
      <c r="AF272" s="75"/>
      <c r="AG272" s="75"/>
      <c r="AH272" s="75"/>
      <c r="AI272" s="75"/>
      <c r="AJ272" s="75"/>
      <c r="AK272" s="75"/>
    </row>
    <row r="273" spans="1:37" s="231" customFormat="1">
      <c r="A273" s="47"/>
      <c r="B273" s="47"/>
      <c r="C273" s="76"/>
      <c r="D273" s="46"/>
      <c r="E273" s="46"/>
      <c r="F273" s="46"/>
      <c r="G273" s="74"/>
      <c r="H273" s="47"/>
      <c r="I273" s="47"/>
      <c r="J273" s="46"/>
      <c r="K273" s="46"/>
      <c r="L273" s="46"/>
      <c r="M273" s="46"/>
      <c r="N273" s="46"/>
      <c r="O273" s="46"/>
      <c r="P273" s="46"/>
      <c r="Q273" s="46"/>
      <c r="R273" s="46"/>
      <c r="S273" s="46"/>
      <c r="T273" s="75"/>
      <c r="U273" s="47"/>
      <c r="V273" s="47"/>
      <c r="W273" s="47"/>
      <c r="X273" s="47"/>
      <c r="Y273" s="47"/>
      <c r="Z273" s="47"/>
      <c r="AA273" s="47"/>
      <c r="AB273" s="79"/>
      <c r="AD273" s="95"/>
      <c r="AE273" s="75"/>
      <c r="AF273" s="75"/>
      <c r="AG273" s="75"/>
      <c r="AH273" s="75"/>
      <c r="AI273" s="75"/>
      <c r="AJ273" s="75"/>
      <c r="AK273" s="75"/>
    </row>
    <row r="274" spans="1:37" s="231" customFormat="1">
      <c r="A274" s="47"/>
      <c r="B274" s="47"/>
      <c r="C274" s="76"/>
      <c r="D274" s="46"/>
      <c r="E274" s="46"/>
      <c r="F274" s="46"/>
      <c r="G274" s="74"/>
      <c r="H274" s="47"/>
      <c r="I274" s="47"/>
      <c r="J274" s="46"/>
      <c r="K274" s="46"/>
      <c r="L274" s="46"/>
      <c r="M274" s="46"/>
      <c r="N274" s="46"/>
      <c r="O274" s="46"/>
      <c r="P274" s="46"/>
      <c r="Q274" s="46"/>
      <c r="R274" s="46"/>
      <c r="S274" s="46"/>
      <c r="T274" s="75"/>
      <c r="U274" s="47"/>
      <c r="V274" s="47"/>
      <c r="W274" s="47"/>
      <c r="X274" s="47"/>
      <c r="Y274" s="47"/>
      <c r="Z274" s="47"/>
      <c r="AA274" s="47"/>
      <c r="AB274" s="79"/>
      <c r="AD274" s="95"/>
      <c r="AE274" s="75"/>
      <c r="AF274" s="75"/>
      <c r="AG274" s="75"/>
      <c r="AH274" s="75"/>
      <c r="AI274" s="75"/>
      <c r="AJ274" s="75"/>
      <c r="AK274" s="75"/>
    </row>
    <row r="275" spans="1:37" s="231" customFormat="1">
      <c r="A275" s="47"/>
      <c r="B275" s="47"/>
      <c r="C275" s="76"/>
      <c r="D275" s="46"/>
      <c r="E275" s="46"/>
      <c r="F275" s="46"/>
      <c r="G275" s="74"/>
      <c r="H275" s="47"/>
      <c r="I275" s="47"/>
      <c r="J275" s="46"/>
      <c r="K275" s="46"/>
      <c r="L275" s="46"/>
      <c r="M275" s="46"/>
      <c r="N275" s="46"/>
      <c r="O275" s="46"/>
      <c r="P275" s="46"/>
      <c r="Q275" s="46"/>
      <c r="R275" s="46"/>
      <c r="S275" s="46"/>
      <c r="T275" s="75"/>
      <c r="U275" s="47"/>
      <c r="V275" s="47"/>
      <c r="W275" s="47"/>
      <c r="X275" s="47"/>
      <c r="Y275" s="47"/>
      <c r="Z275" s="47"/>
      <c r="AA275" s="47"/>
      <c r="AB275" s="79"/>
      <c r="AD275" s="95"/>
      <c r="AE275" s="75"/>
      <c r="AF275" s="75"/>
      <c r="AG275" s="75"/>
      <c r="AH275" s="75"/>
      <c r="AI275" s="75"/>
      <c r="AJ275" s="75"/>
      <c r="AK275" s="75"/>
    </row>
    <row r="276" spans="1:37" s="231" customFormat="1">
      <c r="A276" s="47"/>
      <c r="B276" s="47"/>
      <c r="C276" s="76"/>
      <c r="D276" s="46"/>
      <c r="E276" s="46"/>
      <c r="F276" s="46"/>
      <c r="G276" s="74"/>
      <c r="H276" s="47"/>
      <c r="I276" s="47"/>
      <c r="J276" s="46"/>
      <c r="K276" s="46"/>
      <c r="L276" s="46"/>
      <c r="M276" s="46"/>
      <c r="N276" s="46"/>
      <c r="O276" s="46"/>
      <c r="P276" s="46"/>
      <c r="Q276" s="46"/>
      <c r="R276" s="46"/>
      <c r="S276" s="46"/>
      <c r="T276" s="75"/>
      <c r="U276" s="47"/>
      <c r="V276" s="47"/>
      <c r="W276" s="47"/>
      <c r="X276" s="47"/>
      <c r="Y276" s="47"/>
      <c r="Z276" s="47"/>
      <c r="AA276" s="47"/>
      <c r="AB276" s="79"/>
      <c r="AD276" s="95"/>
      <c r="AE276" s="75"/>
      <c r="AF276" s="75"/>
      <c r="AG276" s="75"/>
      <c r="AH276" s="75"/>
      <c r="AI276" s="75"/>
      <c r="AJ276" s="75"/>
      <c r="AK276" s="75"/>
    </row>
    <row r="277" spans="1:37" s="231" customFormat="1">
      <c r="A277" s="47"/>
      <c r="B277" s="47"/>
      <c r="C277" s="76"/>
      <c r="D277" s="46"/>
      <c r="E277" s="46"/>
      <c r="F277" s="46"/>
      <c r="G277" s="74"/>
      <c r="H277" s="47"/>
      <c r="I277" s="47"/>
      <c r="J277" s="46"/>
      <c r="K277" s="46"/>
      <c r="L277" s="46"/>
      <c r="M277" s="46"/>
      <c r="N277" s="46"/>
      <c r="O277" s="46"/>
      <c r="P277" s="46"/>
      <c r="Q277" s="46"/>
      <c r="R277" s="46"/>
      <c r="S277" s="46"/>
      <c r="T277" s="75"/>
      <c r="U277" s="47"/>
      <c r="V277" s="47"/>
      <c r="W277" s="47"/>
      <c r="X277" s="47"/>
      <c r="Y277" s="47"/>
      <c r="Z277" s="47"/>
      <c r="AA277" s="47"/>
      <c r="AB277" s="79"/>
      <c r="AD277" s="95"/>
      <c r="AE277" s="75"/>
      <c r="AF277" s="75"/>
      <c r="AG277" s="75"/>
      <c r="AH277" s="75"/>
      <c r="AI277" s="75"/>
      <c r="AJ277" s="75"/>
      <c r="AK277" s="75"/>
    </row>
    <row r="278" spans="1:37" s="231" customFormat="1">
      <c r="A278" s="47"/>
      <c r="B278" s="47"/>
      <c r="C278" s="76"/>
      <c r="D278" s="46"/>
      <c r="E278" s="46"/>
      <c r="F278" s="46"/>
      <c r="G278" s="74"/>
      <c r="H278" s="47"/>
      <c r="I278" s="47"/>
      <c r="J278" s="46"/>
      <c r="K278" s="46"/>
      <c r="L278" s="46"/>
      <c r="M278" s="46"/>
      <c r="N278" s="46"/>
      <c r="O278" s="46"/>
      <c r="P278" s="46"/>
      <c r="Q278" s="46"/>
      <c r="R278" s="46"/>
      <c r="S278" s="46"/>
      <c r="T278" s="75"/>
      <c r="U278" s="47"/>
      <c r="V278" s="47"/>
      <c r="W278" s="47"/>
      <c r="X278" s="47"/>
      <c r="Y278" s="47"/>
      <c r="Z278" s="47"/>
      <c r="AA278" s="47"/>
      <c r="AB278" s="79"/>
      <c r="AD278" s="95"/>
      <c r="AE278" s="75"/>
      <c r="AF278" s="75"/>
      <c r="AG278" s="75"/>
      <c r="AH278" s="75"/>
      <c r="AI278" s="75"/>
      <c r="AJ278" s="75"/>
      <c r="AK278" s="75"/>
    </row>
    <row r="279" spans="1:37" s="231" customFormat="1">
      <c r="A279" s="47"/>
      <c r="B279" s="47"/>
      <c r="C279" s="76"/>
      <c r="D279" s="46"/>
      <c r="E279" s="46"/>
      <c r="F279" s="46"/>
      <c r="G279" s="74"/>
      <c r="H279" s="47"/>
      <c r="I279" s="47"/>
      <c r="J279" s="46"/>
      <c r="K279" s="46"/>
      <c r="L279" s="46"/>
      <c r="M279" s="46"/>
      <c r="N279" s="46"/>
      <c r="O279" s="46"/>
      <c r="P279" s="46"/>
      <c r="Q279" s="46"/>
      <c r="R279" s="46"/>
      <c r="S279" s="46"/>
      <c r="T279" s="75"/>
      <c r="U279" s="47"/>
      <c r="V279" s="47"/>
      <c r="W279" s="47"/>
      <c r="X279" s="47"/>
      <c r="Y279" s="47"/>
      <c r="Z279" s="47"/>
      <c r="AA279" s="47"/>
      <c r="AB279" s="79"/>
      <c r="AD279" s="95"/>
      <c r="AE279" s="75"/>
      <c r="AF279" s="75"/>
      <c r="AG279" s="75"/>
      <c r="AH279" s="75"/>
      <c r="AI279" s="75"/>
      <c r="AJ279" s="75"/>
      <c r="AK279" s="75"/>
    </row>
    <row r="280" spans="1:37" s="231" customFormat="1">
      <c r="A280" s="47"/>
      <c r="B280" s="47"/>
      <c r="C280" s="76"/>
      <c r="D280" s="46"/>
      <c r="E280" s="46"/>
      <c r="F280" s="46"/>
      <c r="G280" s="74"/>
      <c r="H280" s="47"/>
      <c r="I280" s="47"/>
      <c r="J280" s="46"/>
      <c r="K280" s="46"/>
      <c r="L280" s="46"/>
      <c r="M280" s="46"/>
      <c r="N280" s="46"/>
      <c r="O280" s="46"/>
      <c r="P280" s="46"/>
      <c r="Q280" s="46"/>
      <c r="R280" s="46"/>
      <c r="S280" s="46"/>
      <c r="T280" s="75"/>
      <c r="U280" s="47"/>
      <c r="V280" s="47"/>
      <c r="W280" s="47"/>
      <c r="X280" s="47"/>
      <c r="Y280" s="47"/>
      <c r="Z280" s="47"/>
      <c r="AA280" s="47"/>
      <c r="AB280" s="79"/>
      <c r="AD280" s="95"/>
      <c r="AE280" s="75"/>
      <c r="AF280" s="75"/>
      <c r="AG280" s="75"/>
      <c r="AH280" s="75"/>
      <c r="AI280" s="75"/>
      <c r="AJ280" s="75"/>
      <c r="AK280" s="75"/>
    </row>
    <row r="281" spans="1:37" s="231" customFormat="1">
      <c r="A281"/>
      <c r="B281"/>
      <c r="C281" s="60"/>
      <c r="D281" s="42"/>
      <c r="E281" s="42"/>
      <c r="F281" s="42"/>
      <c r="G281" s="10"/>
      <c r="H281"/>
      <c r="I281"/>
      <c r="J281" s="42"/>
      <c r="K281" s="42"/>
      <c r="L281" s="42"/>
      <c r="M281" s="42"/>
      <c r="N281" s="42"/>
      <c r="O281" s="42"/>
      <c r="P281" s="42"/>
      <c r="Q281" s="42"/>
      <c r="R281" s="42"/>
      <c r="S281" s="42"/>
      <c r="T281" s="36"/>
      <c r="U281"/>
      <c r="V281"/>
      <c r="W281"/>
      <c r="X281"/>
      <c r="Y281"/>
      <c r="Z281"/>
      <c r="AA281"/>
      <c r="AB281" s="86"/>
      <c r="AD281" s="488"/>
      <c r="AE281" s="36"/>
      <c r="AF281" s="36"/>
      <c r="AG281" s="36"/>
      <c r="AH281" s="36"/>
      <c r="AI281" s="36"/>
      <c r="AJ281" s="36"/>
      <c r="AK281" s="36"/>
    </row>
    <row r="282" spans="1:37" s="231" customFormat="1">
      <c r="A282"/>
      <c r="B282"/>
      <c r="C282" s="60"/>
      <c r="D282" s="42"/>
      <c r="E282" s="42"/>
      <c r="F282" s="42"/>
      <c r="G282" s="10"/>
      <c r="H282"/>
      <c r="I282"/>
      <c r="J282" s="42"/>
      <c r="K282" s="42"/>
      <c r="L282" s="42"/>
      <c r="M282" s="42"/>
      <c r="N282" s="42"/>
      <c r="O282" s="42"/>
      <c r="P282" s="42"/>
      <c r="Q282" s="42"/>
      <c r="R282" s="42"/>
      <c r="S282" s="42"/>
      <c r="T282" s="36"/>
      <c r="U282"/>
      <c r="V282"/>
      <c r="W282"/>
      <c r="X282"/>
      <c r="Y282"/>
      <c r="Z282"/>
      <c r="AA282"/>
      <c r="AB282" s="86"/>
      <c r="AD282" s="488"/>
      <c r="AE282" s="36"/>
      <c r="AF282" s="36"/>
      <c r="AG282" s="36"/>
      <c r="AH282" s="36"/>
      <c r="AI282" s="36"/>
      <c r="AJ282" s="36"/>
      <c r="AK282" s="36"/>
    </row>
    <row r="283" spans="1:37" s="231" customFormat="1">
      <c r="A283"/>
      <c r="B283"/>
      <c r="C283" s="60"/>
      <c r="D283" s="42"/>
      <c r="E283" s="42"/>
      <c r="F283" s="42"/>
      <c r="G283" s="10"/>
      <c r="H283"/>
      <c r="I283"/>
      <c r="J283" s="42"/>
      <c r="K283" s="42"/>
      <c r="L283" s="42"/>
      <c r="M283" s="42"/>
      <c r="N283" s="42"/>
      <c r="O283" s="42"/>
      <c r="P283" s="42"/>
      <c r="Q283" s="42"/>
      <c r="R283" s="42"/>
      <c r="S283" s="42"/>
      <c r="T283" s="36"/>
      <c r="U283"/>
      <c r="V283"/>
      <c r="W283"/>
      <c r="X283"/>
      <c r="Y283"/>
      <c r="Z283"/>
      <c r="AA283"/>
      <c r="AB283" s="86"/>
      <c r="AD283" s="488"/>
      <c r="AE283" s="36"/>
      <c r="AF283" s="36"/>
      <c r="AG283" s="36"/>
      <c r="AH283" s="36"/>
      <c r="AI283" s="36"/>
      <c r="AJ283" s="36"/>
      <c r="AK283" s="36"/>
    </row>
    <row r="284" spans="1:37" s="231" customFormat="1">
      <c r="A284"/>
      <c r="B284"/>
      <c r="C284" s="60"/>
      <c r="D284" s="42"/>
      <c r="E284" s="42"/>
      <c r="F284" s="42"/>
      <c r="G284" s="10"/>
      <c r="H284"/>
      <c r="I284"/>
      <c r="J284" s="42"/>
      <c r="K284" s="42"/>
      <c r="L284" s="42"/>
      <c r="M284" s="42"/>
      <c r="N284" s="42"/>
      <c r="O284" s="42"/>
      <c r="P284" s="42"/>
      <c r="Q284" s="42"/>
      <c r="R284" s="42"/>
      <c r="S284" s="42"/>
      <c r="T284" s="36"/>
      <c r="U284"/>
      <c r="V284"/>
      <c r="W284"/>
      <c r="X284"/>
      <c r="Y284"/>
      <c r="Z284"/>
      <c r="AA284"/>
      <c r="AB284" s="86"/>
      <c r="AD284" s="488"/>
      <c r="AE284" s="36"/>
      <c r="AF284" s="36"/>
      <c r="AG284" s="36"/>
      <c r="AH284" s="36"/>
      <c r="AI284" s="36"/>
      <c r="AJ284" s="36"/>
      <c r="AK284" s="36"/>
    </row>
    <row r="285" spans="1:37" s="231" customFormat="1">
      <c r="A285"/>
      <c r="B285"/>
      <c r="C285" s="60"/>
      <c r="D285" s="42"/>
      <c r="E285" s="42"/>
      <c r="F285" s="42"/>
      <c r="G285" s="10"/>
      <c r="H285"/>
      <c r="I285"/>
      <c r="J285" s="42"/>
      <c r="K285" s="42"/>
      <c r="L285" s="42"/>
      <c r="M285" s="42"/>
      <c r="N285" s="42"/>
      <c r="O285" s="42"/>
      <c r="P285" s="42"/>
      <c r="Q285" s="42"/>
      <c r="R285" s="42"/>
      <c r="S285" s="42"/>
      <c r="T285" s="36"/>
      <c r="U285"/>
      <c r="V285"/>
      <c r="W285"/>
      <c r="X285"/>
      <c r="Y285"/>
      <c r="Z285"/>
      <c r="AA285"/>
      <c r="AB285" s="86"/>
      <c r="AD285" s="488"/>
      <c r="AE285" s="36"/>
      <c r="AF285" s="36"/>
      <c r="AG285" s="36"/>
      <c r="AH285" s="36"/>
      <c r="AI285" s="36"/>
      <c r="AJ285" s="36"/>
      <c r="AK285" s="36"/>
    </row>
    <row r="286" spans="1:37" s="231" customFormat="1">
      <c r="A286"/>
      <c r="B286"/>
      <c r="C286" s="60"/>
      <c r="D286" s="42"/>
      <c r="E286" s="42"/>
      <c r="F286" s="42"/>
      <c r="G286" s="10"/>
      <c r="H286"/>
      <c r="I286"/>
      <c r="J286" s="42"/>
      <c r="K286" s="42"/>
      <c r="L286" s="42"/>
      <c r="M286" s="42"/>
      <c r="N286" s="42"/>
      <c r="O286" s="42"/>
      <c r="P286" s="42"/>
      <c r="Q286" s="42"/>
      <c r="R286" s="42"/>
      <c r="S286" s="42"/>
      <c r="T286" s="36"/>
      <c r="U286"/>
      <c r="V286"/>
      <c r="W286"/>
      <c r="X286"/>
      <c r="Y286"/>
      <c r="Z286"/>
      <c r="AA286"/>
      <c r="AB286" s="86"/>
      <c r="AD286" s="488"/>
      <c r="AE286" s="36"/>
      <c r="AF286" s="36"/>
      <c r="AG286" s="36"/>
      <c r="AH286" s="36"/>
      <c r="AI286" s="36"/>
      <c r="AJ286" s="36"/>
      <c r="AK286" s="36"/>
    </row>
    <row r="287" spans="1:37" s="231" customFormat="1">
      <c r="A287"/>
      <c r="B287"/>
      <c r="C287" s="60"/>
      <c r="D287" s="42"/>
      <c r="E287" s="42"/>
      <c r="F287" s="42"/>
      <c r="G287" s="10"/>
      <c r="H287"/>
      <c r="I287"/>
      <c r="J287" s="42"/>
      <c r="K287" s="42"/>
      <c r="L287" s="42"/>
      <c r="M287" s="42"/>
      <c r="N287" s="42"/>
      <c r="O287" s="42"/>
      <c r="P287" s="42"/>
      <c r="Q287" s="42"/>
      <c r="R287" s="42"/>
      <c r="S287" s="42"/>
      <c r="T287" s="36"/>
      <c r="U287"/>
      <c r="V287"/>
      <c r="W287"/>
      <c r="X287"/>
      <c r="Y287"/>
      <c r="Z287"/>
      <c r="AA287"/>
      <c r="AB287" s="86"/>
      <c r="AD287" s="488"/>
      <c r="AE287" s="36"/>
      <c r="AF287" s="36"/>
      <c r="AG287" s="36"/>
      <c r="AH287" s="36"/>
      <c r="AI287" s="36"/>
      <c r="AJ287" s="36"/>
      <c r="AK287" s="36"/>
    </row>
    <row r="288" spans="1:37" s="231" customFormat="1">
      <c r="A288"/>
      <c r="B288"/>
      <c r="C288" s="60"/>
      <c r="D288" s="42"/>
      <c r="E288" s="42"/>
      <c r="F288" s="42"/>
      <c r="G288" s="10"/>
      <c r="H288"/>
      <c r="I288"/>
      <c r="J288" s="42"/>
      <c r="K288" s="42"/>
      <c r="L288" s="42"/>
      <c r="M288" s="42"/>
      <c r="N288" s="42"/>
      <c r="O288" s="42"/>
      <c r="P288" s="42"/>
      <c r="Q288" s="42"/>
      <c r="R288" s="42"/>
      <c r="S288" s="42"/>
      <c r="T288" s="36"/>
      <c r="U288"/>
      <c r="V288"/>
      <c r="W288"/>
      <c r="X288"/>
      <c r="Y288"/>
      <c r="Z288"/>
      <c r="AA288"/>
      <c r="AB288" s="86"/>
      <c r="AD288" s="488"/>
      <c r="AE288" s="36"/>
      <c r="AF288" s="36"/>
      <c r="AG288" s="36"/>
      <c r="AH288" s="36"/>
      <c r="AI288" s="36"/>
      <c r="AJ288" s="36"/>
      <c r="AK288" s="36"/>
    </row>
    <row r="289" spans="1:37" s="231" customFormat="1">
      <c r="A289"/>
      <c r="B289"/>
      <c r="C289" s="60"/>
      <c r="D289" s="42"/>
      <c r="E289" s="42"/>
      <c r="F289" s="42"/>
      <c r="G289" s="10"/>
      <c r="H289"/>
      <c r="I289"/>
      <c r="J289" s="42"/>
      <c r="K289" s="42"/>
      <c r="L289" s="42"/>
      <c r="M289" s="42"/>
      <c r="N289" s="42"/>
      <c r="O289" s="42"/>
      <c r="P289" s="42"/>
      <c r="Q289" s="42"/>
      <c r="R289" s="42"/>
      <c r="S289" s="42"/>
      <c r="T289" s="36"/>
      <c r="U289"/>
      <c r="V289"/>
      <c r="W289"/>
      <c r="X289"/>
      <c r="Y289"/>
      <c r="Z289"/>
      <c r="AA289"/>
      <c r="AB289" s="86"/>
      <c r="AD289" s="488"/>
      <c r="AE289" s="36"/>
      <c r="AF289" s="36"/>
      <c r="AG289" s="36"/>
      <c r="AH289" s="36"/>
      <c r="AI289" s="36"/>
      <c r="AJ289" s="36"/>
      <c r="AK289" s="36"/>
    </row>
    <row r="290" spans="1:37" s="231" customFormat="1">
      <c r="A290"/>
      <c r="B290"/>
      <c r="C290" s="60"/>
      <c r="D290" s="42"/>
      <c r="E290" s="42"/>
      <c r="F290" s="42"/>
      <c r="G290" s="10"/>
      <c r="H290"/>
      <c r="I290"/>
      <c r="J290" s="42"/>
      <c r="K290" s="42"/>
      <c r="L290" s="42"/>
      <c r="M290" s="42"/>
      <c r="N290" s="42"/>
      <c r="O290" s="42"/>
      <c r="P290" s="42"/>
      <c r="Q290" s="42"/>
      <c r="R290" s="42"/>
      <c r="S290" s="42"/>
      <c r="T290" s="36"/>
      <c r="U290"/>
      <c r="V290"/>
      <c r="W290"/>
      <c r="X290"/>
      <c r="Y290"/>
      <c r="Z290"/>
      <c r="AA290"/>
      <c r="AB290" s="86"/>
      <c r="AD290" s="488"/>
      <c r="AE290" s="36"/>
      <c r="AF290" s="36"/>
      <c r="AG290" s="36"/>
      <c r="AH290" s="36"/>
      <c r="AI290" s="36"/>
      <c r="AJ290" s="36"/>
      <c r="AK290" s="36"/>
    </row>
    <row r="291" spans="1:37" s="231" customFormat="1">
      <c r="A291"/>
      <c r="B291"/>
      <c r="C291" s="60"/>
      <c r="D291" s="42"/>
      <c r="E291" s="42"/>
      <c r="F291" s="42"/>
      <c r="G291" s="10"/>
      <c r="H291"/>
      <c r="I291"/>
      <c r="J291" s="42"/>
      <c r="K291" s="42"/>
      <c r="L291" s="42"/>
      <c r="M291" s="42"/>
      <c r="N291" s="42"/>
      <c r="O291" s="42"/>
      <c r="P291" s="42"/>
      <c r="Q291" s="42"/>
      <c r="R291" s="42"/>
      <c r="S291" s="42"/>
      <c r="T291" s="36"/>
      <c r="U291"/>
      <c r="V291"/>
      <c r="W291"/>
      <c r="X291"/>
      <c r="Y291"/>
      <c r="Z291"/>
      <c r="AA291"/>
      <c r="AB291" s="86"/>
      <c r="AD291" s="488"/>
      <c r="AE291" s="36"/>
      <c r="AF291" s="36"/>
      <c r="AG291" s="36"/>
      <c r="AH291" s="36"/>
      <c r="AI291" s="36"/>
      <c r="AJ291" s="36"/>
      <c r="AK291" s="36"/>
    </row>
    <row r="292" spans="1:37" s="231" customFormat="1">
      <c r="A292"/>
      <c r="B292"/>
      <c r="C292" s="60"/>
      <c r="D292" s="42"/>
      <c r="E292" s="42"/>
      <c r="F292" s="42"/>
      <c r="G292" s="10"/>
      <c r="H292"/>
      <c r="I292"/>
      <c r="J292" s="42"/>
      <c r="K292" s="42"/>
      <c r="L292" s="42"/>
      <c r="M292" s="42"/>
      <c r="N292" s="42"/>
      <c r="O292" s="42"/>
      <c r="P292" s="42"/>
      <c r="Q292" s="42"/>
      <c r="R292" s="42"/>
      <c r="S292" s="42"/>
      <c r="T292" s="36"/>
      <c r="U292"/>
      <c r="V292"/>
      <c r="W292"/>
      <c r="X292"/>
      <c r="Y292"/>
      <c r="Z292"/>
      <c r="AA292"/>
      <c r="AB292" s="86"/>
      <c r="AD292" s="488"/>
      <c r="AE292" s="36"/>
      <c r="AF292" s="36"/>
      <c r="AG292" s="36"/>
      <c r="AH292" s="36"/>
      <c r="AI292" s="36"/>
      <c r="AJ292" s="36"/>
      <c r="AK292" s="36"/>
    </row>
    <row r="293" spans="1:37" s="231" customFormat="1">
      <c r="A293"/>
      <c r="B293"/>
      <c r="C293" s="60"/>
      <c r="D293" s="42"/>
      <c r="E293" s="42"/>
      <c r="F293" s="42"/>
      <c r="G293" s="10"/>
      <c r="H293"/>
      <c r="I293"/>
      <c r="J293" s="42"/>
      <c r="K293" s="42"/>
      <c r="L293" s="42"/>
      <c r="M293" s="42"/>
      <c r="N293" s="42"/>
      <c r="O293" s="42"/>
      <c r="P293" s="42"/>
      <c r="Q293" s="42"/>
      <c r="R293" s="42"/>
      <c r="S293" s="42"/>
      <c r="T293" s="36"/>
      <c r="U293"/>
      <c r="V293"/>
      <c r="W293"/>
      <c r="X293"/>
      <c r="Y293"/>
      <c r="Z293"/>
      <c r="AA293"/>
      <c r="AB293" s="86"/>
      <c r="AD293" s="488"/>
      <c r="AE293" s="36"/>
      <c r="AF293" s="36"/>
      <c r="AG293" s="36"/>
      <c r="AH293" s="36"/>
      <c r="AI293" s="36"/>
      <c r="AJ293" s="36"/>
      <c r="AK293" s="36"/>
    </row>
    <row r="294" spans="1:37" s="231" customFormat="1">
      <c r="A294"/>
      <c r="B294"/>
      <c r="C294" s="60"/>
      <c r="D294" s="42"/>
      <c r="E294" s="42"/>
      <c r="F294" s="42"/>
      <c r="G294" s="10"/>
      <c r="H294"/>
      <c r="I294"/>
      <c r="J294" s="42"/>
      <c r="K294" s="42"/>
      <c r="L294" s="42"/>
      <c r="M294" s="42"/>
      <c r="N294" s="42"/>
      <c r="O294" s="42"/>
      <c r="P294" s="42"/>
      <c r="Q294" s="42"/>
      <c r="R294" s="42"/>
      <c r="S294" s="42"/>
      <c r="T294" s="36"/>
      <c r="U294"/>
      <c r="V294"/>
      <c r="W294"/>
      <c r="X294"/>
      <c r="Y294"/>
      <c r="Z294"/>
      <c r="AA294"/>
      <c r="AB294" s="86"/>
      <c r="AD294" s="488"/>
      <c r="AE294" s="36"/>
      <c r="AF294" s="36"/>
      <c r="AG294" s="36"/>
      <c r="AH294" s="36"/>
      <c r="AI294" s="36"/>
      <c r="AJ294" s="36"/>
      <c r="AK294" s="36"/>
    </row>
    <row r="295" spans="1:37" s="231" customFormat="1">
      <c r="A295"/>
      <c r="B295"/>
      <c r="C295" s="60"/>
      <c r="D295" s="42"/>
      <c r="E295" s="42"/>
      <c r="F295" s="42"/>
      <c r="G295" s="10"/>
      <c r="H295"/>
      <c r="I295"/>
      <c r="J295" s="42"/>
      <c r="K295" s="42"/>
      <c r="L295" s="42"/>
      <c r="M295" s="42"/>
      <c r="N295" s="42"/>
      <c r="O295" s="42"/>
      <c r="P295" s="42"/>
      <c r="Q295" s="42"/>
      <c r="R295" s="42"/>
      <c r="S295" s="42"/>
      <c r="T295" s="36"/>
      <c r="U295"/>
      <c r="V295"/>
      <c r="W295"/>
      <c r="X295"/>
      <c r="Y295"/>
      <c r="Z295"/>
      <c r="AA295"/>
      <c r="AB295" s="86"/>
      <c r="AD295" s="488"/>
      <c r="AE295" s="36"/>
      <c r="AF295" s="36"/>
      <c r="AG295" s="36"/>
      <c r="AH295" s="36"/>
      <c r="AI295" s="36"/>
      <c r="AJ295" s="36"/>
      <c r="AK295" s="36"/>
    </row>
    <row r="296" spans="1:37" s="231" customFormat="1">
      <c r="A296"/>
      <c r="B296"/>
      <c r="C296" s="60"/>
      <c r="D296" s="42"/>
      <c r="E296" s="42"/>
      <c r="F296" s="42"/>
      <c r="G296" s="10"/>
      <c r="H296"/>
      <c r="I296"/>
      <c r="J296" s="42"/>
      <c r="K296" s="42"/>
      <c r="L296" s="42"/>
      <c r="M296" s="42"/>
      <c r="N296" s="42"/>
      <c r="O296" s="42"/>
      <c r="P296" s="42"/>
      <c r="Q296" s="42"/>
      <c r="R296" s="42"/>
      <c r="S296" s="42"/>
      <c r="T296" s="36"/>
      <c r="U296"/>
      <c r="V296"/>
      <c r="W296"/>
      <c r="X296"/>
      <c r="Y296"/>
      <c r="Z296"/>
      <c r="AA296"/>
      <c r="AB296" s="86"/>
      <c r="AD296" s="488"/>
      <c r="AE296" s="36"/>
      <c r="AF296" s="36"/>
      <c r="AG296" s="36"/>
      <c r="AH296" s="36"/>
      <c r="AI296" s="36"/>
      <c r="AJ296" s="36"/>
      <c r="AK296" s="36"/>
    </row>
    <row r="297" spans="1:37" s="231" customFormat="1">
      <c r="A297"/>
      <c r="B297"/>
      <c r="C297" s="60"/>
      <c r="D297" s="42"/>
      <c r="E297" s="42"/>
      <c r="F297" s="42"/>
      <c r="G297" s="10"/>
      <c r="H297"/>
      <c r="I297"/>
      <c r="J297" s="42"/>
      <c r="K297" s="42"/>
      <c r="L297" s="42"/>
      <c r="M297" s="42"/>
      <c r="N297" s="42"/>
      <c r="O297" s="42"/>
      <c r="P297" s="42"/>
      <c r="Q297" s="42"/>
      <c r="R297" s="42"/>
      <c r="S297" s="42"/>
      <c r="T297" s="36"/>
      <c r="U297"/>
      <c r="V297"/>
      <c r="W297"/>
      <c r="X297"/>
      <c r="Y297"/>
      <c r="Z297"/>
      <c r="AA297"/>
      <c r="AB297" s="86"/>
      <c r="AD297" s="488"/>
      <c r="AE297" s="36"/>
      <c r="AF297" s="36"/>
      <c r="AG297" s="36"/>
      <c r="AH297" s="36"/>
      <c r="AI297" s="36"/>
      <c r="AJ297" s="36"/>
      <c r="AK297" s="36"/>
    </row>
    <row r="298" spans="1:37" s="231" customFormat="1">
      <c r="A298"/>
      <c r="B298"/>
      <c r="C298" s="60"/>
      <c r="D298" s="42"/>
      <c r="E298" s="42"/>
      <c r="F298" s="42"/>
      <c r="G298" s="10"/>
      <c r="H298"/>
      <c r="I298"/>
      <c r="J298" s="42"/>
      <c r="K298" s="42"/>
      <c r="L298" s="42"/>
      <c r="M298" s="42"/>
      <c r="N298" s="42"/>
      <c r="O298" s="42"/>
      <c r="P298" s="42"/>
      <c r="Q298" s="42"/>
      <c r="R298" s="42"/>
      <c r="S298" s="42"/>
      <c r="T298" s="36"/>
      <c r="U298"/>
      <c r="V298"/>
      <c r="W298"/>
      <c r="X298"/>
      <c r="Y298"/>
      <c r="Z298"/>
      <c r="AA298"/>
      <c r="AB298" s="86"/>
      <c r="AD298" s="488"/>
      <c r="AE298" s="36"/>
      <c r="AF298" s="36"/>
      <c r="AG298" s="36"/>
      <c r="AH298" s="36"/>
      <c r="AI298" s="36"/>
      <c r="AJ298" s="36"/>
      <c r="AK298" s="36"/>
    </row>
    <row r="299" spans="1:37" s="231" customFormat="1">
      <c r="A299"/>
      <c r="B299"/>
      <c r="C299" s="60"/>
      <c r="D299" s="42"/>
      <c r="E299" s="42"/>
      <c r="F299" s="42"/>
      <c r="G299" s="10"/>
      <c r="H299"/>
      <c r="I299"/>
      <c r="J299" s="42"/>
      <c r="K299" s="42"/>
      <c r="L299" s="42"/>
      <c r="M299" s="42"/>
      <c r="N299" s="42"/>
      <c r="O299" s="42"/>
      <c r="P299" s="42"/>
      <c r="Q299" s="42"/>
      <c r="R299" s="42"/>
      <c r="S299" s="42"/>
      <c r="T299" s="36"/>
      <c r="U299"/>
      <c r="V299"/>
      <c r="W299"/>
      <c r="X299"/>
      <c r="Y299"/>
      <c r="Z299"/>
      <c r="AA299"/>
      <c r="AB299" s="86"/>
      <c r="AD299" s="488"/>
      <c r="AE299" s="36"/>
      <c r="AF299" s="36"/>
      <c r="AG299" s="36"/>
      <c r="AH299" s="36"/>
      <c r="AI299" s="36"/>
      <c r="AJ299" s="36"/>
      <c r="AK299" s="36"/>
    </row>
    <row r="300" spans="1:37" s="231" customFormat="1">
      <c r="A300"/>
      <c r="B300"/>
      <c r="C300" s="60"/>
      <c r="D300" s="42"/>
      <c r="E300" s="42"/>
      <c r="F300" s="42"/>
      <c r="G300" s="10"/>
      <c r="H300"/>
      <c r="I300"/>
      <c r="J300" s="42"/>
      <c r="K300" s="42"/>
      <c r="L300" s="42"/>
      <c r="M300" s="42"/>
      <c r="N300" s="42"/>
      <c r="O300" s="42"/>
      <c r="P300" s="42"/>
      <c r="Q300" s="42"/>
      <c r="R300" s="42"/>
      <c r="S300" s="42"/>
      <c r="T300" s="36"/>
      <c r="U300"/>
      <c r="V300"/>
      <c r="W300"/>
      <c r="X300"/>
      <c r="Y300"/>
      <c r="Z300"/>
      <c r="AA300"/>
      <c r="AB300" s="86"/>
      <c r="AD300" s="488"/>
      <c r="AE300" s="36"/>
      <c r="AF300" s="36"/>
      <c r="AG300" s="36"/>
      <c r="AH300" s="36"/>
      <c r="AI300" s="36"/>
      <c r="AJ300" s="36"/>
      <c r="AK300" s="36"/>
    </row>
    <row r="301" spans="1:37" s="231" customFormat="1">
      <c r="A301"/>
      <c r="B301"/>
      <c r="C301" s="60"/>
      <c r="D301" s="42"/>
      <c r="E301" s="42"/>
      <c r="F301" s="42"/>
      <c r="G301" s="10"/>
      <c r="H301"/>
      <c r="I301"/>
      <c r="J301" s="42"/>
      <c r="K301" s="42"/>
      <c r="L301" s="42"/>
      <c r="M301" s="42"/>
      <c r="N301" s="42"/>
      <c r="O301" s="42"/>
      <c r="P301" s="42"/>
      <c r="Q301" s="42"/>
      <c r="R301" s="42"/>
      <c r="S301" s="42"/>
      <c r="T301" s="36"/>
      <c r="U301"/>
      <c r="V301"/>
      <c r="W301"/>
      <c r="X301"/>
      <c r="Y301"/>
      <c r="Z301"/>
      <c r="AA301"/>
      <c r="AB301" s="86"/>
      <c r="AD301" s="488"/>
      <c r="AE301" s="36"/>
      <c r="AF301" s="36"/>
      <c r="AG301" s="36"/>
      <c r="AH301" s="36"/>
      <c r="AI301" s="36"/>
      <c r="AJ301" s="36"/>
      <c r="AK301" s="36"/>
    </row>
    <row r="302" spans="1:37" s="231" customFormat="1">
      <c r="A302"/>
      <c r="B302"/>
      <c r="C302" s="60"/>
      <c r="D302" s="42"/>
      <c r="E302" s="42"/>
      <c r="F302" s="42"/>
      <c r="G302" s="10"/>
      <c r="H302"/>
      <c r="I302"/>
      <c r="J302" s="42"/>
      <c r="K302" s="42"/>
      <c r="L302" s="42"/>
      <c r="M302" s="42"/>
      <c r="N302" s="42"/>
      <c r="O302" s="42"/>
      <c r="P302" s="42"/>
      <c r="Q302" s="42"/>
      <c r="R302" s="42"/>
      <c r="S302" s="42"/>
      <c r="T302" s="36"/>
      <c r="U302"/>
      <c r="V302"/>
      <c r="W302"/>
      <c r="X302"/>
      <c r="Y302"/>
      <c r="Z302"/>
      <c r="AA302"/>
      <c r="AB302" s="86"/>
      <c r="AD302" s="488"/>
      <c r="AE302" s="36"/>
      <c r="AF302" s="36"/>
      <c r="AG302" s="36"/>
      <c r="AH302" s="36"/>
      <c r="AI302" s="36"/>
      <c r="AJ302" s="36"/>
      <c r="AK302" s="36"/>
    </row>
    <row r="303" spans="1:37" s="231" customFormat="1">
      <c r="A303"/>
      <c r="B303"/>
      <c r="C303" s="60"/>
      <c r="D303" s="42"/>
      <c r="E303" s="42"/>
      <c r="F303" s="42"/>
      <c r="G303" s="10"/>
      <c r="H303"/>
      <c r="I303"/>
      <c r="J303" s="42"/>
      <c r="K303" s="42"/>
      <c r="L303" s="42"/>
      <c r="M303" s="42"/>
      <c r="N303" s="42"/>
      <c r="O303" s="42"/>
      <c r="P303" s="42"/>
      <c r="Q303" s="42"/>
      <c r="R303" s="42"/>
      <c r="S303" s="42"/>
      <c r="T303" s="36"/>
      <c r="U303"/>
      <c r="V303"/>
      <c r="W303"/>
      <c r="X303"/>
      <c r="Y303"/>
      <c r="Z303"/>
      <c r="AA303"/>
      <c r="AB303" s="86"/>
      <c r="AD303" s="488"/>
      <c r="AE303" s="36"/>
      <c r="AF303" s="36"/>
      <c r="AG303" s="36"/>
      <c r="AH303" s="36"/>
      <c r="AI303" s="36"/>
      <c r="AJ303" s="36"/>
      <c r="AK303" s="36"/>
    </row>
    <row r="304" spans="1:37" s="231" customFormat="1">
      <c r="A304"/>
      <c r="B304"/>
      <c r="C304" s="60"/>
      <c r="D304" s="42"/>
      <c r="E304" s="42"/>
      <c r="F304" s="42"/>
      <c r="G304" s="10"/>
      <c r="H304"/>
      <c r="I304"/>
      <c r="J304" s="42"/>
      <c r="K304" s="42"/>
      <c r="L304" s="42"/>
      <c r="M304" s="42"/>
      <c r="N304" s="42"/>
      <c r="O304" s="42"/>
      <c r="P304" s="42"/>
      <c r="Q304" s="42"/>
      <c r="R304" s="42"/>
      <c r="S304" s="42"/>
      <c r="T304" s="36"/>
      <c r="U304"/>
      <c r="V304"/>
      <c r="W304"/>
      <c r="X304"/>
      <c r="Y304"/>
      <c r="Z304"/>
      <c r="AA304"/>
      <c r="AB304" s="86"/>
      <c r="AD304" s="488"/>
      <c r="AE304" s="36"/>
      <c r="AF304" s="36"/>
      <c r="AG304" s="36"/>
      <c r="AH304" s="36"/>
      <c r="AI304" s="36"/>
      <c r="AJ304" s="36"/>
      <c r="AK304" s="36"/>
    </row>
    <row r="305" spans="1:37" s="231" customFormat="1">
      <c r="A305"/>
      <c r="B305"/>
      <c r="C305" s="60"/>
      <c r="D305" s="42"/>
      <c r="E305" s="42"/>
      <c r="F305" s="42"/>
      <c r="G305" s="10"/>
      <c r="H305"/>
      <c r="I305"/>
      <c r="J305" s="42"/>
      <c r="K305" s="42"/>
      <c r="L305" s="42"/>
      <c r="M305" s="42"/>
      <c r="N305" s="42"/>
      <c r="O305" s="42"/>
      <c r="P305" s="42"/>
      <c r="Q305" s="42"/>
      <c r="R305" s="42"/>
      <c r="S305" s="42"/>
      <c r="T305" s="36"/>
      <c r="U305"/>
      <c r="V305"/>
      <c r="W305"/>
      <c r="X305"/>
      <c r="Y305"/>
      <c r="Z305"/>
      <c r="AA305"/>
      <c r="AB305" s="86"/>
      <c r="AD305" s="488"/>
      <c r="AE305" s="36"/>
      <c r="AF305" s="36"/>
      <c r="AG305" s="36"/>
      <c r="AH305" s="36"/>
      <c r="AI305" s="36"/>
      <c r="AJ305" s="36"/>
      <c r="AK305" s="36"/>
    </row>
    <row r="306" spans="1:37" s="231" customFormat="1">
      <c r="A306"/>
      <c r="B306"/>
      <c r="C306" s="60"/>
      <c r="D306" s="42"/>
      <c r="E306" s="42"/>
      <c r="F306" s="42"/>
      <c r="G306" s="10"/>
      <c r="H306"/>
      <c r="I306"/>
      <c r="J306" s="42"/>
      <c r="K306" s="42"/>
      <c r="L306" s="42"/>
      <c r="M306" s="42"/>
      <c r="N306" s="42"/>
      <c r="O306" s="42"/>
      <c r="P306" s="42"/>
      <c r="Q306" s="42"/>
      <c r="R306" s="42"/>
      <c r="S306" s="42"/>
      <c r="T306" s="36"/>
      <c r="U306"/>
      <c r="V306"/>
      <c r="W306"/>
      <c r="X306"/>
      <c r="Y306"/>
      <c r="Z306"/>
      <c r="AA306"/>
      <c r="AB306" s="86"/>
      <c r="AD306" s="488"/>
      <c r="AE306" s="36"/>
      <c r="AF306" s="36"/>
      <c r="AG306" s="36"/>
      <c r="AH306" s="36"/>
      <c r="AI306" s="36"/>
      <c r="AJ306" s="36"/>
      <c r="AK306" s="36"/>
    </row>
    <row r="307" spans="1:37" s="231" customFormat="1">
      <c r="A307"/>
      <c r="B307"/>
      <c r="C307" s="60"/>
      <c r="D307" s="42"/>
      <c r="E307" s="42"/>
      <c r="F307" s="42"/>
      <c r="G307" s="10"/>
      <c r="H307"/>
      <c r="I307"/>
      <c r="J307" s="42"/>
      <c r="K307" s="42"/>
      <c r="L307" s="42"/>
      <c r="M307" s="42"/>
      <c r="N307" s="42"/>
      <c r="O307" s="42"/>
      <c r="P307" s="42"/>
      <c r="Q307" s="42"/>
      <c r="R307" s="42"/>
      <c r="S307" s="42"/>
      <c r="T307" s="36"/>
      <c r="U307"/>
      <c r="V307"/>
      <c r="W307"/>
      <c r="X307"/>
      <c r="Y307"/>
      <c r="Z307"/>
      <c r="AA307"/>
      <c r="AB307" s="86"/>
      <c r="AD307" s="488"/>
      <c r="AE307" s="36"/>
      <c r="AF307" s="36"/>
      <c r="AG307" s="36"/>
      <c r="AH307" s="36"/>
      <c r="AI307" s="36"/>
      <c r="AJ307" s="36"/>
      <c r="AK307" s="36"/>
    </row>
    <row r="308" spans="1:37" s="231" customFormat="1">
      <c r="A308"/>
      <c r="B308"/>
      <c r="C308" s="60"/>
      <c r="D308" s="42"/>
      <c r="E308" s="42"/>
      <c r="F308" s="42"/>
      <c r="G308" s="10"/>
      <c r="H308"/>
      <c r="I308"/>
      <c r="J308" s="42"/>
      <c r="K308" s="42"/>
      <c r="L308" s="42"/>
      <c r="M308" s="42"/>
      <c r="N308" s="42"/>
      <c r="O308" s="42"/>
      <c r="P308" s="42"/>
      <c r="Q308" s="42"/>
      <c r="R308" s="42"/>
      <c r="S308" s="42"/>
      <c r="T308" s="36"/>
      <c r="U308"/>
      <c r="V308"/>
      <c r="W308"/>
      <c r="X308"/>
      <c r="Y308"/>
      <c r="Z308"/>
      <c r="AA308"/>
      <c r="AB308" s="86"/>
      <c r="AD308" s="488"/>
      <c r="AE308" s="36"/>
      <c r="AF308" s="36"/>
      <c r="AG308" s="36"/>
      <c r="AH308" s="36"/>
      <c r="AI308" s="36"/>
      <c r="AJ308" s="36"/>
      <c r="AK308" s="36"/>
    </row>
    <row r="309" spans="1:37" s="231" customFormat="1">
      <c r="A309"/>
      <c r="B309"/>
      <c r="C309" s="60"/>
      <c r="D309" s="42"/>
      <c r="E309" s="42"/>
      <c r="F309" s="42"/>
      <c r="G309" s="10"/>
      <c r="H309"/>
      <c r="I309"/>
      <c r="J309" s="42"/>
      <c r="K309" s="42"/>
      <c r="L309" s="42"/>
      <c r="M309" s="42"/>
      <c r="N309" s="42"/>
      <c r="O309" s="42"/>
      <c r="P309" s="42"/>
      <c r="Q309" s="42"/>
      <c r="R309" s="42"/>
      <c r="S309" s="42"/>
      <c r="T309" s="36"/>
      <c r="U309"/>
      <c r="V309"/>
      <c r="W309"/>
      <c r="X309"/>
      <c r="Y309"/>
      <c r="Z309"/>
      <c r="AA309"/>
      <c r="AB309" s="86"/>
      <c r="AD309" s="488"/>
      <c r="AE309" s="36"/>
      <c r="AF309" s="36"/>
      <c r="AG309" s="36"/>
      <c r="AH309" s="36"/>
      <c r="AI309" s="36"/>
      <c r="AJ309" s="36"/>
      <c r="AK309" s="36"/>
    </row>
    <row r="310" spans="1:37" s="231" customFormat="1">
      <c r="A310"/>
      <c r="B310"/>
      <c r="C310" s="60"/>
      <c r="D310" s="42"/>
      <c r="E310" s="42"/>
      <c r="F310" s="42"/>
      <c r="G310" s="10"/>
      <c r="H310"/>
      <c r="I310"/>
      <c r="J310" s="42"/>
      <c r="K310" s="42"/>
      <c r="L310" s="42"/>
      <c r="M310" s="42"/>
      <c r="N310" s="42"/>
      <c r="O310" s="42"/>
      <c r="P310" s="42"/>
      <c r="Q310" s="42"/>
      <c r="R310" s="42"/>
      <c r="S310" s="42"/>
      <c r="T310" s="36"/>
      <c r="U310"/>
      <c r="V310"/>
      <c r="W310"/>
      <c r="X310"/>
      <c r="Y310"/>
      <c r="Z310"/>
      <c r="AA310"/>
      <c r="AB310" s="86"/>
      <c r="AD310" s="488"/>
      <c r="AE310" s="36"/>
      <c r="AF310" s="36"/>
      <c r="AG310" s="36"/>
      <c r="AH310" s="36"/>
      <c r="AI310" s="36"/>
      <c r="AJ310" s="36"/>
      <c r="AK310" s="36"/>
    </row>
    <row r="311" spans="1:37" s="231" customFormat="1">
      <c r="A311"/>
      <c r="B311"/>
      <c r="C311" s="60"/>
      <c r="D311" s="42"/>
      <c r="E311" s="42"/>
      <c r="F311" s="42"/>
      <c r="G311" s="10"/>
      <c r="H311"/>
      <c r="I311"/>
      <c r="J311" s="42"/>
      <c r="K311" s="42"/>
      <c r="L311" s="42"/>
      <c r="M311" s="42"/>
      <c r="N311" s="42"/>
      <c r="O311" s="42"/>
      <c r="P311" s="42"/>
      <c r="Q311" s="42"/>
      <c r="R311" s="42"/>
      <c r="S311" s="42"/>
      <c r="T311" s="36"/>
      <c r="U311"/>
      <c r="V311"/>
      <c r="W311"/>
      <c r="X311"/>
      <c r="Y311"/>
      <c r="Z311"/>
      <c r="AA311"/>
      <c r="AB311" s="86"/>
      <c r="AD311" s="488"/>
      <c r="AE311" s="36"/>
      <c r="AF311" s="36"/>
      <c r="AG311" s="36"/>
      <c r="AH311" s="36"/>
      <c r="AI311" s="36"/>
      <c r="AJ311" s="36"/>
      <c r="AK311" s="36"/>
    </row>
    <row r="312" spans="1:37" s="231" customFormat="1">
      <c r="A312"/>
      <c r="B312"/>
      <c r="C312" s="60"/>
      <c r="D312" s="42"/>
      <c r="E312" s="42"/>
      <c r="F312" s="42"/>
      <c r="G312" s="10"/>
      <c r="H312"/>
      <c r="I312"/>
      <c r="J312" s="42"/>
      <c r="K312" s="42"/>
      <c r="L312" s="42"/>
      <c r="M312" s="42"/>
      <c r="N312" s="42"/>
      <c r="O312" s="42"/>
      <c r="P312" s="42"/>
      <c r="Q312" s="42"/>
      <c r="R312" s="42"/>
      <c r="S312" s="42"/>
      <c r="T312" s="36"/>
      <c r="U312"/>
      <c r="V312"/>
      <c r="W312"/>
      <c r="X312"/>
      <c r="Y312"/>
      <c r="Z312"/>
      <c r="AA312"/>
      <c r="AB312" s="86"/>
      <c r="AD312" s="488"/>
      <c r="AE312" s="36"/>
      <c r="AF312" s="36"/>
      <c r="AG312" s="36"/>
      <c r="AH312" s="36"/>
      <c r="AI312" s="36"/>
      <c r="AJ312" s="36"/>
      <c r="AK312" s="36"/>
    </row>
    <row r="313" spans="1:37" s="231" customFormat="1">
      <c r="A313"/>
      <c r="B313"/>
      <c r="C313" s="60"/>
      <c r="D313" s="42"/>
      <c r="E313" s="42"/>
      <c r="F313" s="42"/>
      <c r="G313" s="10"/>
      <c r="H313"/>
      <c r="I313"/>
      <c r="J313" s="42"/>
      <c r="K313" s="42"/>
      <c r="L313" s="42"/>
      <c r="M313" s="42"/>
      <c r="N313" s="42"/>
      <c r="O313" s="42"/>
      <c r="P313" s="42"/>
      <c r="Q313" s="42"/>
      <c r="R313" s="42"/>
      <c r="S313" s="42"/>
      <c r="T313" s="36"/>
      <c r="U313"/>
      <c r="V313"/>
      <c r="W313"/>
      <c r="X313"/>
      <c r="Y313"/>
      <c r="Z313"/>
      <c r="AA313"/>
      <c r="AB313" s="86"/>
      <c r="AD313" s="488"/>
      <c r="AE313" s="36"/>
      <c r="AF313" s="36"/>
      <c r="AG313" s="36"/>
      <c r="AH313" s="36"/>
      <c r="AI313" s="36"/>
      <c r="AJ313" s="36"/>
      <c r="AK313" s="36"/>
    </row>
    <row r="314" spans="1:37" s="231" customFormat="1">
      <c r="A314"/>
      <c r="B314"/>
      <c r="C314" s="60"/>
      <c r="D314" s="42"/>
      <c r="E314" s="42"/>
      <c r="F314" s="42"/>
      <c r="G314" s="10"/>
      <c r="H314"/>
      <c r="I314"/>
      <c r="J314" s="42"/>
      <c r="K314" s="42"/>
      <c r="L314" s="42"/>
      <c r="M314" s="42"/>
      <c r="N314" s="42"/>
      <c r="O314" s="42"/>
      <c r="P314" s="42"/>
      <c r="Q314" s="42"/>
      <c r="R314" s="42"/>
      <c r="S314" s="42"/>
      <c r="T314" s="36"/>
      <c r="U314"/>
      <c r="V314"/>
      <c r="W314"/>
      <c r="X314"/>
      <c r="Y314"/>
      <c r="Z314"/>
      <c r="AA314"/>
      <c r="AB314" s="86"/>
      <c r="AD314" s="488"/>
      <c r="AE314" s="36"/>
      <c r="AF314" s="36"/>
      <c r="AG314" s="36"/>
      <c r="AH314" s="36"/>
      <c r="AI314" s="36"/>
      <c r="AJ314" s="36"/>
      <c r="AK314" s="36"/>
    </row>
    <row r="315" spans="1:37" s="231" customFormat="1">
      <c r="A315"/>
      <c r="B315"/>
      <c r="C315" s="60"/>
      <c r="D315" s="42"/>
      <c r="E315" s="42"/>
      <c r="F315" s="42"/>
      <c r="G315" s="10"/>
      <c r="H315"/>
      <c r="I315"/>
      <c r="J315" s="42"/>
      <c r="K315" s="42"/>
      <c r="L315" s="42"/>
      <c r="M315" s="42"/>
      <c r="N315" s="42"/>
      <c r="O315" s="42"/>
      <c r="P315" s="42"/>
      <c r="Q315" s="42"/>
      <c r="R315" s="42"/>
      <c r="S315" s="42"/>
      <c r="T315" s="36"/>
      <c r="U315"/>
      <c r="V315"/>
      <c r="W315"/>
      <c r="X315"/>
      <c r="Y315"/>
      <c r="Z315"/>
      <c r="AA315"/>
      <c r="AB315" s="86"/>
      <c r="AD315" s="488"/>
      <c r="AE315" s="36"/>
      <c r="AF315" s="36"/>
      <c r="AG315" s="36"/>
      <c r="AH315" s="36"/>
      <c r="AI315" s="36"/>
      <c r="AJ315" s="36"/>
      <c r="AK315" s="36"/>
    </row>
    <row r="316" spans="1:37" s="231" customFormat="1">
      <c r="A316"/>
      <c r="B316"/>
      <c r="C316" s="60"/>
      <c r="D316" s="42"/>
      <c r="E316" s="42"/>
      <c r="F316" s="42"/>
      <c r="G316" s="10"/>
      <c r="H316"/>
      <c r="I316"/>
      <c r="J316" s="42"/>
      <c r="K316" s="42"/>
      <c r="L316" s="42"/>
      <c r="M316" s="42"/>
      <c r="N316" s="42"/>
      <c r="O316" s="42"/>
      <c r="P316" s="42"/>
      <c r="Q316" s="42"/>
      <c r="R316" s="42"/>
      <c r="S316" s="42"/>
      <c r="T316" s="36"/>
      <c r="U316"/>
      <c r="V316"/>
      <c r="W316"/>
      <c r="X316"/>
      <c r="Y316"/>
      <c r="Z316"/>
      <c r="AA316"/>
      <c r="AB316" s="86"/>
      <c r="AD316" s="488"/>
      <c r="AE316" s="36"/>
      <c r="AF316" s="36"/>
      <c r="AG316" s="36"/>
      <c r="AH316" s="36"/>
      <c r="AI316" s="36"/>
      <c r="AJ316" s="36"/>
      <c r="AK316" s="36"/>
    </row>
    <row r="317" spans="1:37" s="231" customFormat="1">
      <c r="A317"/>
      <c r="B317"/>
      <c r="C317" s="60"/>
      <c r="D317" s="42"/>
      <c r="E317" s="42"/>
      <c r="F317" s="42"/>
      <c r="G317" s="10"/>
      <c r="H317"/>
      <c r="I317"/>
      <c r="J317" s="42"/>
      <c r="K317" s="42"/>
      <c r="L317" s="42"/>
      <c r="M317" s="42"/>
      <c r="N317" s="42"/>
      <c r="O317" s="42"/>
      <c r="P317" s="42"/>
      <c r="Q317" s="42"/>
      <c r="R317" s="42"/>
      <c r="S317" s="42"/>
      <c r="T317" s="36"/>
      <c r="U317"/>
      <c r="V317"/>
      <c r="W317"/>
      <c r="X317"/>
      <c r="Y317"/>
      <c r="Z317"/>
      <c r="AA317"/>
      <c r="AB317" s="86"/>
      <c r="AD317" s="488"/>
      <c r="AE317" s="36"/>
      <c r="AF317" s="36"/>
      <c r="AG317" s="36"/>
      <c r="AH317" s="36"/>
      <c r="AI317" s="36"/>
      <c r="AJ317" s="36"/>
      <c r="AK317" s="36"/>
    </row>
    <row r="318" spans="1:37" s="231" customFormat="1">
      <c r="A318"/>
      <c r="B318"/>
      <c r="C318" s="60"/>
      <c r="D318" s="42"/>
      <c r="E318" s="42"/>
      <c r="F318" s="42"/>
      <c r="G318" s="10"/>
      <c r="H318"/>
      <c r="I318"/>
      <c r="J318" s="42"/>
      <c r="K318" s="42"/>
      <c r="L318" s="42"/>
      <c r="M318" s="42"/>
      <c r="N318" s="42"/>
      <c r="O318" s="42"/>
      <c r="P318" s="42"/>
      <c r="Q318" s="42"/>
      <c r="R318" s="42"/>
      <c r="S318" s="42"/>
      <c r="T318" s="36"/>
      <c r="U318"/>
      <c r="V318"/>
      <c r="W318"/>
      <c r="X318"/>
      <c r="Y318"/>
      <c r="Z318"/>
      <c r="AA318"/>
      <c r="AB318" s="86"/>
      <c r="AD318" s="488"/>
      <c r="AE318" s="36"/>
      <c r="AF318" s="36"/>
      <c r="AG318" s="36"/>
      <c r="AH318" s="36"/>
      <c r="AI318" s="36"/>
      <c r="AJ318" s="36"/>
      <c r="AK318" s="36"/>
    </row>
    <row r="319" spans="1:37" s="231" customFormat="1">
      <c r="A319"/>
      <c r="B319"/>
      <c r="C319" s="60"/>
      <c r="D319" s="42"/>
      <c r="E319" s="42"/>
      <c r="F319" s="42"/>
      <c r="G319" s="10"/>
      <c r="H319"/>
      <c r="I319"/>
      <c r="J319" s="42"/>
      <c r="K319" s="42"/>
      <c r="L319" s="42"/>
      <c r="M319" s="42"/>
      <c r="N319" s="42"/>
      <c r="O319" s="42"/>
      <c r="P319" s="42"/>
      <c r="Q319" s="42"/>
      <c r="R319" s="42"/>
      <c r="S319" s="42"/>
      <c r="T319" s="36"/>
      <c r="U319"/>
      <c r="V319"/>
      <c r="W319"/>
      <c r="X319"/>
      <c r="Y319"/>
      <c r="Z319"/>
      <c r="AA319"/>
      <c r="AB319" s="86"/>
      <c r="AD319" s="488"/>
      <c r="AE319" s="36"/>
      <c r="AF319" s="36"/>
      <c r="AG319" s="36"/>
      <c r="AH319" s="36"/>
      <c r="AI319" s="36"/>
      <c r="AJ319" s="36"/>
      <c r="AK319" s="36"/>
    </row>
    <row r="320" spans="1:37" s="231" customFormat="1">
      <c r="A320"/>
      <c r="B320"/>
      <c r="C320" s="60"/>
      <c r="D320" s="42"/>
      <c r="E320" s="42"/>
      <c r="F320" s="42"/>
      <c r="G320" s="10"/>
      <c r="H320"/>
      <c r="I320"/>
      <c r="J320" s="42"/>
      <c r="K320" s="42"/>
      <c r="L320" s="42"/>
      <c r="M320" s="42"/>
      <c r="N320" s="42"/>
      <c r="O320" s="42"/>
      <c r="P320" s="42"/>
      <c r="Q320" s="42"/>
      <c r="R320" s="42"/>
      <c r="S320" s="42"/>
      <c r="T320" s="36"/>
      <c r="U320"/>
      <c r="V320"/>
      <c r="W320"/>
      <c r="X320"/>
      <c r="Y320"/>
      <c r="Z320"/>
      <c r="AA320"/>
      <c r="AB320" s="86"/>
      <c r="AD320" s="488"/>
      <c r="AE320" s="36"/>
      <c r="AF320" s="36"/>
      <c r="AG320" s="36"/>
      <c r="AH320" s="36"/>
      <c r="AI320" s="36"/>
      <c r="AJ320" s="36"/>
      <c r="AK320" s="36"/>
    </row>
    <row r="321" spans="1:37" s="231" customFormat="1">
      <c r="A321"/>
      <c r="B321"/>
      <c r="C321" s="60"/>
      <c r="D321" s="42"/>
      <c r="E321" s="42"/>
      <c r="F321" s="42"/>
      <c r="G321" s="10"/>
      <c r="H321"/>
      <c r="I321"/>
      <c r="J321" s="42"/>
      <c r="K321" s="42"/>
      <c r="L321" s="42"/>
      <c r="M321" s="42"/>
      <c r="N321" s="42"/>
      <c r="O321" s="42"/>
      <c r="P321" s="42"/>
      <c r="Q321" s="42"/>
      <c r="R321" s="42"/>
      <c r="S321" s="42"/>
      <c r="T321" s="36"/>
      <c r="U321"/>
      <c r="V321"/>
      <c r="W321"/>
      <c r="X321"/>
      <c r="Y321"/>
      <c r="Z321"/>
      <c r="AA321"/>
      <c r="AB321" s="86"/>
      <c r="AD321" s="488"/>
      <c r="AE321" s="36"/>
      <c r="AF321" s="36"/>
      <c r="AG321" s="36"/>
      <c r="AH321" s="36"/>
      <c r="AI321" s="36"/>
      <c r="AJ321" s="36"/>
      <c r="AK321" s="36"/>
    </row>
    <row r="322" spans="1:37" s="231" customFormat="1">
      <c r="A322"/>
      <c r="B322"/>
      <c r="C322" s="60"/>
      <c r="D322" s="42"/>
      <c r="E322" s="42"/>
      <c r="F322" s="42"/>
      <c r="G322" s="10"/>
      <c r="H322"/>
      <c r="I322"/>
      <c r="J322" s="42"/>
      <c r="K322" s="42"/>
      <c r="L322" s="42"/>
      <c r="M322" s="42"/>
      <c r="N322" s="42"/>
      <c r="O322" s="42"/>
      <c r="P322" s="42"/>
      <c r="Q322" s="42"/>
      <c r="R322" s="42"/>
      <c r="S322" s="42"/>
      <c r="T322" s="36"/>
      <c r="U322"/>
      <c r="V322"/>
      <c r="W322"/>
      <c r="X322"/>
      <c r="Y322"/>
      <c r="Z322"/>
      <c r="AA322"/>
      <c r="AB322" s="86"/>
      <c r="AD322" s="488"/>
      <c r="AE322" s="36"/>
      <c r="AF322" s="36"/>
      <c r="AG322" s="36"/>
      <c r="AH322" s="36"/>
      <c r="AI322" s="36"/>
      <c r="AJ322" s="36"/>
      <c r="AK322" s="36"/>
    </row>
    <row r="323" spans="1:37" s="231" customFormat="1">
      <c r="A323"/>
      <c r="B323"/>
      <c r="C323" s="60"/>
      <c r="D323" s="42"/>
      <c r="E323" s="42"/>
      <c r="F323" s="42"/>
      <c r="G323" s="10"/>
      <c r="H323"/>
      <c r="I323"/>
      <c r="J323" s="42"/>
      <c r="K323" s="42"/>
      <c r="L323" s="42"/>
      <c r="M323" s="42"/>
      <c r="N323" s="42"/>
      <c r="O323" s="42"/>
      <c r="P323" s="42"/>
      <c r="Q323" s="42"/>
      <c r="R323" s="42"/>
      <c r="S323" s="42"/>
      <c r="T323" s="36"/>
      <c r="U323"/>
      <c r="V323"/>
      <c r="W323"/>
      <c r="X323"/>
      <c r="Y323"/>
      <c r="Z323"/>
      <c r="AA323"/>
      <c r="AB323" s="86"/>
      <c r="AD323" s="488"/>
      <c r="AE323" s="36"/>
      <c r="AF323" s="36"/>
      <c r="AG323" s="36"/>
      <c r="AH323" s="36"/>
      <c r="AI323" s="36"/>
      <c r="AJ323" s="36"/>
      <c r="AK323" s="36"/>
    </row>
    <row r="324" spans="1:37" s="231" customFormat="1">
      <c r="A324"/>
      <c r="B324"/>
      <c r="C324" s="60"/>
      <c r="D324" s="42"/>
      <c r="E324" s="42"/>
      <c r="F324" s="42"/>
      <c r="G324" s="10"/>
      <c r="H324"/>
      <c r="I324"/>
      <c r="J324" s="42"/>
      <c r="K324" s="42"/>
      <c r="L324" s="42"/>
      <c r="M324" s="42"/>
      <c r="N324" s="42"/>
      <c r="O324" s="42"/>
      <c r="P324" s="42"/>
      <c r="Q324" s="42"/>
      <c r="R324" s="42"/>
      <c r="S324" s="42"/>
      <c r="T324" s="36"/>
      <c r="U324"/>
      <c r="V324"/>
      <c r="W324"/>
      <c r="X324"/>
      <c r="Y324"/>
      <c r="Z324"/>
      <c r="AA324"/>
      <c r="AB324" s="86"/>
      <c r="AD324" s="488"/>
      <c r="AE324" s="36"/>
      <c r="AF324" s="36"/>
      <c r="AG324" s="36"/>
      <c r="AH324" s="36"/>
      <c r="AI324" s="36"/>
      <c r="AJ324" s="36"/>
      <c r="AK324" s="36"/>
    </row>
    <row r="325" spans="1:37" s="231" customFormat="1">
      <c r="A325"/>
      <c r="B325"/>
      <c r="C325" s="60"/>
      <c r="D325" s="42"/>
      <c r="E325" s="42"/>
      <c r="F325" s="42"/>
      <c r="G325" s="10"/>
      <c r="H325"/>
      <c r="I325"/>
      <c r="J325" s="42"/>
      <c r="K325" s="42"/>
      <c r="L325" s="42"/>
      <c r="M325" s="42"/>
      <c r="N325" s="42"/>
      <c r="O325" s="42"/>
      <c r="P325" s="42"/>
      <c r="Q325" s="42"/>
      <c r="R325" s="42"/>
      <c r="S325" s="42"/>
      <c r="T325" s="36"/>
      <c r="U325"/>
      <c r="V325"/>
      <c r="W325"/>
      <c r="X325"/>
      <c r="Y325"/>
      <c r="Z325"/>
      <c r="AA325"/>
      <c r="AB325" s="86"/>
      <c r="AD325" s="488"/>
      <c r="AE325" s="36"/>
      <c r="AF325" s="36"/>
      <c r="AG325" s="36"/>
      <c r="AH325" s="36"/>
      <c r="AI325" s="36"/>
      <c r="AJ325" s="36"/>
      <c r="AK325" s="36"/>
    </row>
    <row r="326" spans="1:37" s="231" customFormat="1">
      <c r="A326"/>
      <c r="B326"/>
      <c r="C326" s="60"/>
      <c r="D326" s="42"/>
      <c r="E326" s="42"/>
      <c r="F326" s="42"/>
      <c r="G326" s="10"/>
      <c r="H326"/>
      <c r="I326"/>
      <c r="J326" s="42"/>
      <c r="K326" s="42"/>
      <c r="L326" s="42"/>
      <c r="M326" s="42"/>
      <c r="N326" s="42"/>
      <c r="O326" s="42"/>
      <c r="P326" s="42"/>
      <c r="Q326" s="42"/>
      <c r="R326" s="42"/>
      <c r="S326" s="42"/>
      <c r="T326" s="36"/>
      <c r="U326"/>
      <c r="V326"/>
      <c r="W326"/>
      <c r="X326"/>
      <c r="Y326"/>
      <c r="Z326"/>
      <c r="AA326"/>
      <c r="AB326" s="86"/>
      <c r="AD326" s="488"/>
      <c r="AE326" s="36"/>
      <c r="AF326" s="36"/>
      <c r="AG326" s="36"/>
      <c r="AH326" s="36"/>
      <c r="AI326" s="36"/>
      <c r="AJ326" s="36"/>
      <c r="AK326" s="36"/>
    </row>
    <row r="327" spans="1:37" s="231" customFormat="1">
      <c r="A327"/>
      <c r="B327"/>
      <c r="C327" s="60"/>
      <c r="D327" s="42"/>
      <c r="E327" s="42"/>
      <c r="F327" s="42"/>
      <c r="G327" s="10"/>
      <c r="H327"/>
      <c r="I327"/>
      <c r="J327" s="42"/>
      <c r="K327" s="42"/>
      <c r="L327" s="42"/>
      <c r="M327" s="42"/>
      <c r="N327" s="42"/>
      <c r="O327" s="42"/>
      <c r="P327" s="42"/>
      <c r="Q327" s="42"/>
      <c r="R327" s="42"/>
      <c r="S327" s="42"/>
      <c r="T327" s="36"/>
      <c r="U327"/>
      <c r="V327"/>
      <c r="W327"/>
      <c r="X327"/>
      <c r="Y327"/>
      <c r="Z327"/>
      <c r="AA327"/>
      <c r="AB327" s="86"/>
      <c r="AD327" s="488"/>
      <c r="AE327" s="36"/>
      <c r="AF327" s="36"/>
      <c r="AG327" s="36"/>
      <c r="AH327" s="36"/>
      <c r="AI327" s="36"/>
      <c r="AJ327" s="36"/>
      <c r="AK327" s="36"/>
    </row>
    <row r="328" spans="1:37" s="231" customFormat="1">
      <c r="A328"/>
      <c r="B328"/>
      <c r="C328" s="60"/>
      <c r="D328" s="42"/>
      <c r="E328" s="42"/>
      <c r="F328" s="42"/>
      <c r="G328" s="10"/>
      <c r="H328"/>
      <c r="I328"/>
      <c r="J328" s="42"/>
      <c r="K328" s="42"/>
      <c r="L328" s="42"/>
      <c r="M328" s="42"/>
      <c r="N328" s="42"/>
      <c r="O328" s="42"/>
      <c r="P328" s="42"/>
      <c r="Q328" s="42"/>
      <c r="R328" s="42"/>
      <c r="S328" s="42"/>
      <c r="T328" s="36"/>
      <c r="U328"/>
      <c r="V328"/>
      <c r="W328"/>
      <c r="X328"/>
      <c r="Y328"/>
      <c r="Z328"/>
      <c r="AA328"/>
      <c r="AB328" s="86"/>
      <c r="AD328" s="488"/>
      <c r="AE328" s="36"/>
      <c r="AF328" s="36"/>
      <c r="AG328" s="36"/>
      <c r="AH328" s="36"/>
      <c r="AI328" s="36"/>
      <c r="AJ328" s="36"/>
      <c r="AK328" s="36"/>
    </row>
    <row r="329" spans="1:37" s="231" customFormat="1">
      <c r="A329"/>
      <c r="B329"/>
      <c r="C329" s="60"/>
      <c r="D329" s="42"/>
      <c r="E329" s="42"/>
      <c r="F329" s="42"/>
      <c r="G329" s="10"/>
      <c r="H329"/>
      <c r="I329"/>
      <c r="J329" s="42"/>
      <c r="K329" s="42"/>
      <c r="L329" s="42"/>
      <c r="M329" s="42"/>
      <c r="N329" s="42"/>
      <c r="O329" s="42"/>
      <c r="P329" s="42"/>
      <c r="Q329" s="42"/>
      <c r="R329" s="42"/>
      <c r="S329" s="42"/>
      <c r="T329" s="36"/>
      <c r="U329"/>
      <c r="V329"/>
      <c r="W329"/>
      <c r="X329"/>
      <c r="Y329"/>
      <c r="Z329"/>
      <c r="AA329"/>
      <c r="AB329" s="86"/>
      <c r="AD329" s="488"/>
      <c r="AE329" s="36"/>
      <c r="AF329" s="36"/>
      <c r="AG329" s="36"/>
      <c r="AH329" s="36"/>
      <c r="AI329" s="36"/>
      <c r="AJ329" s="36"/>
      <c r="AK329" s="36"/>
    </row>
    <row r="330" spans="1:37" s="231" customFormat="1">
      <c r="A330"/>
      <c r="B330"/>
      <c r="C330" s="60"/>
      <c r="D330" s="42"/>
      <c r="E330" s="42"/>
      <c r="F330" s="42"/>
      <c r="G330" s="10"/>
      <c r="H330"/>
      <c r="I330"/>
      <c r="J330" s="42"/>
      <c r="K330" s="42"/>
      <c r="L330" s="42"/>
      <c r="M330" s="42"/>
      <c r="N330" s="42"/>
      <c r="O330" s="42"/>
      <c r="P330" s="42"/>
      <c r="Q330" s="42"/>
      <c r="R330" s="42"/>
      <c r="S330" s="42"/>
      <c r="T330" s="36"/>
      <c r="U330"/>
      <c r="V330"/>
      <c r="W330"/>
      <c r="X330"/>
      <c r="Y330"/>
      <c r="Z330"/>
      <c r="AA330"/>
      <c r="AB330" s="86"/>
      <c r="AD330" s="488"/>
      <c r="AE330" s="36"/>
      <c r="AF330" s="36"/>
      <c r="AG330" s="36"/>
      <c r="AH330" s="36"/>
      <c r="AI330" s="36"/>
      <c r="AJ330" s="36"/>
      <c r="AK330" s="36"/>
    </row>
    <row r="331" spans="1:37" s="231" customFormat="1">
      <c r="A331"/>
      <c r="B331"/>
      <c r="C331" s="60"/>
      <c r="D331" s="42"/>
      <c r="E331" s="42"/>
      <c r="F331" s="42"/>
      <c r="G331" s="10"/>
      <c r="H331"/>
      <c r="I331"/>
      <c r="J331" s="42"/>
      <c r="K331" s="42"/>
      <c r="L331" s="42"/>
      <c r="M331" s="42"/>
      <c r="N331" s="42"/>
      <c r="O331" s="42"/>
      <c r="P331" s="42"/>
      <c r="Q331" s="42"/>
      <c r="R331" s="42"/>
      <c r="S331" s="42"/>
      <c r="T331" s="36"/>
      <c r="U331"/>
      <c r="V331"/>
      <c r="W331"/>
      <c r="X331"/>
      <c r="Y331"/>
      <c r="Z331"/>
      <c r="AA331"/>
      <c r="AB331" s="86"/>
      <c r="AD331" s="488"/>
      <c r="AE331" s="36"/>
      <c r="AF331" s="36"/>
      <c r="AG331" s="36"/>
      <c r="AH331" s="36"/>
      <c r="AI331" s="36"/>
      <c r="AJ331" s="36"/>
      <c r="AK331" s="36"/>
    </row>
    <row r="332" spans="1:37" s="231" customFormat="1">
      <c r="A332"/>
      <c r="B332"/>
      <c r="C332" s="60"/>
      <c r="D332" s="42"/>
      <c r="E332" s="42"/>
      <c r="F332" s="42"/>
      <c r="G332" s="10"/>
      <c r="H332"/>
      <c r="I332"/>
      <c r="J332" s="42"/>
      <c r="K332" s="42"/>
      <c r="L332" s="42"/>
      <c r="M332" s="42"/>
      <c r="N332" s="42"/>
      <c r="O332" s="42"/>
      <c r="P332" s="42"/>
      <c r="Q332" s="42"/>
      <c r="R332" s="42"/>
      <c r="S332" s="42"/>
      <c r="T332" s="36"/>
      <c r="U332"/>
      <c r="V332"/>
      <c r="W332"/>
      <c r="X332"/>
      <c r="Y332"/>
      <c r="Z332"/>
      <c r="AA332"/>
      <c r="AB332" s="86"/>
      <c r="AD332" s="488"/>
      <c r="AE332" s="36"/>
      <c r="AF332" s="36"/>
      <c r="AG332" s="36"/>
      <c r="AH332" s="36"/>
      <c r="AI332" s="36"/>
      <c r="AJ332" s="36"/>
      <c r="AK332" s="36"/>
    </row>
    <row r="333" spans="1:37" s="231" customFormat="1">
      <c r="A333"/>
      <c r="B333"/>
      <c r="C333" s="60"/>
      <c r="D333" s="42"/>
      <c r="E333" s="42"/>
      <c r="F333" s="42"/>
      <c r="G333" s="10"/>
      <c r="H333"/>
      <c r="I333"/>
      <c r="J333" s="42"/>
      <c r="K333" s="42"/>
      <c r="L333" s="42"/>
      <c r="M333" s="42"/>
      <c r="N333" s="42"/>
      <c r="O333" s="42"/>
      <c r="P333" s="42"/>
      <c r="Q333" s="42"/>
      <c r="R333" s="42"/>
      <c r="S333" s="42"/>
      <c r="T333" s="36"/>
      <c r="U333"/>
      <c r="V333"/>
      <c r="W333"/>
      <c r="X333"/>
      <c r="Y333"/>
      <c r="Z333"/>
      <c r="AA333"/>
      <c r="AB333" s="86"/>
      <c r="AD333" s="488"/>
      <c r="AE333" s="36"/>
      <c r="AF333" s="36"/>
      <c r="AG333" s="36"/>
      <c r="AH333" s="36"/>
      <c r="AI333" s="36"/>
      <c r="AJ333" s="36"/>
      <c r="AK333" s="36"/>
    </row>
    <row r="334" spans="1:37" s="231" customFormat="1">
      <c r="A334"/>
      <c r="B334"/>
      <c r="C334" s="60"/>
      <c r="D334" s="42"/>
      <c r="E334" s="42"/>
      <c r="F334" s="42"/>
      <c r="G334" s="10"/>
      <c r="H334"/>
      <c r="I334"/>
      <c r="J334" s="42"/>
      <c r="K334" s="42"/>
      <c r="L334" s="42"/>
      <c r="M334" s="42"/>
      <c r="N334" s="42"/>
      <c r="O334" s="42"/>
      <c r="P334" s="42"/>
      <c r="Q334" s="42"/>
      <c r="R334" s="42"/>
      <c r="S334" s="42"/>
      <c r="T334" s="36"/>
      <c r="U334"/>
      <c r="V334"/>
      <c r="W334"/>
      <c r="X334"/>
      <c r="Y334"/>
      <c r="Z334"/>
      <c r="AA334"/>
      <c r="AB334" s="86"/>
      <c r="AD334" s="488"/>
      <c r="AE334" s="36"/>
      <c r="AF334" s="36"/>
      <c r="AG334" s="36"/>
      <c r="AH334" s="36"/>
      <c r="AI334" s="36"/>
      <c r="AJ334" s="36"/>
      <c r="AK334" s="36"/>
    </row>
    <row r="335" spans="1:37" s="231" customFormat="1">
      <c r="A335"/>
      <c r="B335"/>
      <c r="C335" s="60"/>
      <c r="D335" s="42"/>
      <c r="E335" s="42"/>
      <c r="F335" s="42"/>
      <c r="G335" s="10"/>
      <c r="H335"/>
      <c r="I335"/>
      <c r="J335" s="42"/>
      <c r="K335" s="42"/>
      <c r="L335" s="42"/>
      <c r="M335" s="42"/>
      <c r="N335" s="42"/>
      <c r="O335" s="42"/>
      <c r="P335" s="42"/>
      <c r="Q335" s="42"/>
      <c r="R335" s="42"/>
      <c r="S335" s="42"/>
      <c r="T335" s="36"/>
      <c r="U335"/>
      <c r="V335"/>
      <c r="W335"/>
      <c r="X335"/>
      <c r="Y335"/>
      <c r="Z335"/>
      <c r="AA335"/>
      <c r="AB335" s="86"/>
      <c r="AD335" s="488"/>
      <c r="AE335" s="36"/>
      <c r="AF335" s="36"/>
      <c r="AG335" s="36"/>
      <c r="AH335" s="36"/>
      <c r="AI335" s="36"/>
      <c r="AJ335" s="36"/>
      <c r="AK335" s="36"/>
    </row>
    <row r="336" spans="1:37" s="231" customFormat="1">
      <c r="A336"/>
      <c r="B336"/>
      <c r="C336" s="60"/>
      <c r="D336" s="42"/>
      <c r="E336" s="42"/>
      <c r="F336" s="42"/>
      <c r="G336" s="10"/>
      <c r="H336"/>
      <c r="I336"/>
      <c r="J336" s="42"/>
      <c r="K336" s="42"/>
      <c r="L336" s="42"/>
      <c r="M336" s="42"/>
      <c r="N336" s="42"/>
      <c r="O336" s="42"/>
      <c r="P336" s="42"/>
      <c r="Q336" s="42"/>
      <c r="R336" s="42"/>
      <c r="S336" s="42"/>
      <c r="T336" s="36"/>
      <c r="U336"/>
      <c r="V336"/>
      <c r="W336"/>
      <c r="X336"/>
      <c r="Y336"/>
      <c r="Z336"/>
      <c r="AA336"/>
      <c r="AB336" s="86"/>
      <c r="AD336" s="488"/>
      <c r="AE336" s="36"/>
      <c r="AF336" s="36"/>
      <c r="AG336" s="36"/>
      <c r="AH336" s="36"/>
      <c r="AI336" s="36"/>
      <c r="AJ336" s="36"/>
      <c r="AK336" s="36"/>
    </row>
    <row r="337" spans="1:37" s="231" customFormat="1">
      <c r="A337"/>
      <c r="B337"/>
      <c r="C337" s="60"/>
      <c r="D337" s="42"/>
      <c r="E337" s="42"/>
      <c r="F337" s="42"/>
      <c r="G337" s="10"/>
      <c r="H337"/>
      <c r="I337"/>
      <c r="J337" s="42"/>
      <c r="K337" s="42"/>
      <c r="L337" s="42"/>
      <c r="M337" s="42"/>
      <c r="N337" s="42"/>
      <c r="O337" s="42"/>
      <c r="P337" s="42"/>
      <c r="Q337" s="42"/>
      <c r="R337" s="42"/>
      <c r="S337" s="42"/>
      <c r="T337" s="36"/>
      <c r="U337"/>
      <c r="V337"/>
      <c r="W337"/>
      <c r="X337"/>
      <c r="Y337"/>
      <c r="Z337"/>
      <c r="AA337"/>
      <c r="AB337" s="86"/>
      <c r="AD337" s="488"/>
      <c r="AE337" s="36"/>
      <c r="AF337" s="36"/>
      <c r="AG337" s="36"/>
      <c r="AH337" s="36"/>
      <c r="AI337" s="36"/>
      <c r="AJ337" s="36"/>
      <c r="AK337" s="36"/>
    </row>
    <row r="338" spans="1:37" s="231" customFormat="1">
      <c r="A338"/>
      <c r="B338"/>
      <c r="C338" s="60"/>
      <c r="D338" s="42"/>
      <c r="E338" s="42"/>
      <c r="F338" s="42"/>
      <c r="G338" s="10"/>
      <c r="H338"/>
      <c r="I338"/>
      <c r="J338" s="42"/>
      <c r="K338" s="42"/>
      <c r="L338" s="42"/>
      <c r="M338" s="42"/>
      <c r="N338" s="42"/>
      <c r="O338" s="42"/>
      <c r="P338" s="42"/>
      <c r="Q338" s="42"/>
      <c r="R338" s="42"/>
      <c r="S338" s="42"/>
      <c r="T338" s="36"/>
      <c r="U338"/>
      <c r="V338"/>
      <c r="W338"/>
      <c r="X338"/>
      <c r="Y338"/>
      <c r="Z338"/>
      <c r="AA338"/>
      <c r="AB338" s="86"/>
      <c r="AD338" s="488"/>
      <c r="AE338" s="36"/>
      <c r="AF338" s="36"/>
      <c r="AG338" s="36"/>
      <c r="AH338" s="36"/>
      <c r="AI338" s="36"/>
      <c r="AJ338" s="36"/>
      <c r="AK338" s="36"/>
    </row>
    <row r="339" spans="1:37" s="231" customFormat="1">
      <c r="A339"/>
      <c r="B339"/>
      <c r="C339" s="60"/>
      <c r="D339" s="42"/>
      <c r="E339" s="42"/>
      <c r="F339" s="42"/>
      <c r="G339" s="10"/>
      <c r="H339"/>
      <c r="I339"/>
      <c r="J339" s="42"/>
      <c r="K339" s="42"/>
      <c r="L339" s="42"/>
      <c r="M339" s="42"/>
      <c r="N339" s="42"/>
      <c r="O339" s="42"/>
      <c r="P339" s="42"/>
      <c r="Q339" s="42"/>
      <c r="R339" s="42"/>
      <c r="S339" s="42"/>
      <c r="T339" s="36"/>
      <c r="U339"/>
      <c r="V339"/>
      <c r="W339"/>
      <c r="X339"/>
      <c r="Y339"/>
      <c r="Z339"/>
      <c r="AA339"/>
      <c r="AB339" s="86"/>
      <c r="AD339" s="488"/>
      <c r="AE339" s="36"/>
      <c r="AF339" s="36"/>
      <c r="AG339" s="36"/>
      <c r="AH339" s="36"/>
      <c r="AI339" s="36"/>
      <c r="AJ339" s="36"/>
      <c r="AK339" s="36"/>
    </row>
    <row r="340" spans="1:37" s="231" customFormat="1">
      <c r="A340"/>
      <c r="B340"/>
      <c r="C340" s="60"/>
      <c r="D340" s="42"/>
      <c r="E340" s="42"/>
      <c r="F340" s="42"/>
      <c r="G340" s="10"/>
      <c r="H340"/>
      <c r="I340"/>
      <c r="J340" s="42"/>
      <c r="K340" s="42"/>
      <c r="L340" s="42"/>
      <c r="M340" s="42"/>
      <c r="N340" s="42"/>
      <c r="O340" s="42"/>
      <c r="P340" s="42"/>
      <c r="Q340" s="42"/>
      <c r="R340" s="42"/>
      <c r="S340" s="42"/>
      <c r="T340" s="36"/>
      <c r="U340"/>
      <c r="V340"/>
      <c r="W340"/>
      <c r="X340"/>
      <c r="Y340"/>
      <c r="Z340"/>
      <c r="AA340"/>
      <c r="AB340" s="86"/>
      <c r="AD340" s="488"/>
      <c r="AE340" s="36"/>
      <c r="AF340" s="36"/>
      <c r="AG340" s="36"/>
      <c r="AH340" s="36"/>
      <c r="AI340" s="36"/>
      <c r="AJ340" s="36"/>
      <c r="AK340" s="36"/>
    </row>
    <row r="341" spans="1:37" s="231" customFormat="1">
      <c r="A341"/>
      <c r="B341"/>
      <c r="C341" s="60"/>
      <c r="D341" s="42"/>
      <c r="E341" s="42"/>
      <c r="F341" s="42"/>
      <c r="G341" s="10"/>
      <c r="H341"/>
      <c r="I341"/>
      <c r="J341" s="42"/>
      <c r="K341" s="42"/>
      <c r="L341" s="42"/>
      <c r="M341" s="42"/>
      <c r="N341" s="42"/>
      <c r="O341" s="42"/>
      <c r="P341" s="42"/>
      <c r="Q341" s="42"/>
      <c r="R341" s="42"/>
      <c r="S341" s="42"/>
      <c r="T341" s="36"/>
      <c r="U341"/>
      <c r="V341"/>
      <c r="W341"/>
      <c r="X341"/>
      <c r="Y341"/>
      <c r="Z341"/>
      <c r="AA341"/>
      <c r="AB341" s="86"/>
      <c r="AD341" s="488"/>
      <c r="AE341" s="36"/>
      <c r="AF341" s="36"/>
      <c r="AG341" s="36"/>
      <c r="AH341" s="36"/>
      <c r="AI341" s="36"/>
      <c r="AJ341" s="36"/>
      <c r="AK341" s="36"/>
    </row>
    <row r="342" spans="1:37" s="231" customFormat="1">
      <c r="A342"/>
      <c r="B342"/>
      <c r="C342" s="60"/>
      <c r="D342" s="42"/>
      <c r="E342" s="42"/>
      <c r="F342" s="42"/>
      <c r="G342" s="10"/>
      <c r="H342"/>
      <c r="I342"/>
      <c r="J342" s="42"/>
      <c r="K342" s="42"/>
      <c r="L342" s="42"/>
      <c r="M342" s="42"/>
      <c r="N342" s="42"/>
      <c r="O342" s="42"/>
      <c r="P342" s="42"/>
      <c r="Q342" s="42"/>
      <c r="R342" s="42"/>
      <c r="S342" s="42"/>
      <c r="T342" s="36"/>
      <c r="U342"/>
      <c r="V342"/>
      <c r="W342"/>
      <c r="X342"/>
      <c r="Y342"/>
      <c r="Z342"/>
      <c r="AA342"/>
      <c r="AB342" s="86"/>
      <c r="AD342" s="488"/>
      <c r="AE342" s="36"/>
      <c r="AF342" s="36"/>
      <c r="AG342" s="36"/>
      <c r="AH342" s="36"/>
      <c r="AI342" s="36"/>
      <c r="AJ342" s="36"/>
      <c r="AK342" s="36"/>
    </row>
    <row r="343" spans="1:37" s="231" customFormat="1">
      <c r="A343"/>
      <c r="B343"/>
      <c r="C343" s="60"/>
      <c r="D343" s="42"/>
      <c r="E343" s="42"/>
      <c r="F343" s="42"/>
      <c r="G343" s="10"/>
      <c r="H343"/>
      <c r="I343"/>
      <c r="J343" s="42"/>
      <c r="K343" s="42"/>
      <c r="L343" s="42"/>
      <c r="M343" s="42"/>
      <c r="N343" s="42"/>
      <c r="O343" s="42"/>
      <c r="P343" s="42"/>
      <c r="Q343" s="42"/>
      <c r="R343" s="42"/>
      <c r="S343" s="42"/>
      <c r="T343" s="36"/>
      <c r="U343"/>
      <c r="V343"/>
      <c r="W343"/>
      <c r="X343"/>
      <c r="Y343"/>
      <c r="Z343"/>
      <c r="AA343"/>
      <c r="AB343" s="86"/>
      <c r="AD343" s="488"/>
      <c r="AE343" s="36"/>
      <c r="AF343" s="36"/>
      <c r="AG343" s="36"/>
      <c r="AH343" s="36"/>
      <c r="AI343" s="36"/>
      <c r="AJ343" s="36"/>
      <c r="AK343" s="36"/>
    </row>
    <row r="344" spans="1:37" s="231" customFormat="1">
      <c r="A344"/>
      <c r="B344"/>
      <c r="C344" s="60"/>
      <c r="D344" s="42"/>
      <c r="E344" s="42"/>
      <c r="F344" s="42"/>
      <c r="G344" s="10"/>
      <c r="H344"/>
      <c r="I344"/>
      <c r="J344" s="42"/>
      <c r="K344" s="42"/>
      <c r="L344" s="42"/>
      <c r="M344" s="42"/>
      <c r="N344" s="42"/>
      <c r="O344" s="42"/>
      <c r="P344" s="42"/>
      <c r="Q344" s="42"/>
      <c r="R344" s="42"/>
      <c r="S344" s="42"/>
      <c r="T344" s="36"/>
      <c r="U344"/>
      <c r="V344"/>
      <c r="W344"/>
      <c r="X344"/>
      <c r="Y344"/>
      <c r="Z344"/>
      <c r="AA344"/>
      <c r="AB344" s="86"/>
      <c r="AD344" s="488"/>
      <c r="AE344" s="36"/>
      <c r="AF344" s="36"/>
      <c r="AG344" s="36"/>
      <c r="AH344" s="36"/>
      <c r="AI344" s="36"/>
      <c r="AJ344" s="36"/>
      <c r="AK344" s="36"/>
    </row>
    <row r="345" spans="1:37" s="231" customFormat="1">
      <c r="A345"/>
      <c r="B345"/>
      <c r="C345" s="60"/>
      <c r="D345" s="42"/>
      <c r="E345" s="42"/>
      <c r="F345" s="42"/>
      <c r="G345" s="10"/>
      <c r="H345"/>
      <c r="I345"/>
      <c r="J345" s="42"/>
      <c r="K345" s="42"/>
      <c r="L345" s="42"/>
      <c r="M345" s="42"/>
      <c r="N345" s="42"/>
      <c r="O345" s="42"/>
      <c r="P345" s="42"/>
      <c r="Q345" s="42"/>
      <c r="R345" s="42"/>
      <c r="S345" s="42"/>
      <c r="T345" s="36"/>
      <c r="U345"/>
      <c r="V345"/>
      <c r="W345"/>
      <c r="X345"/>
      <c r="Y345"/>
      <c r="Z345"/>
      <c r="AA345"/>
      <c r="AB345" s="86"/>
      <c r="AD345" s="488"/>
      <c r="AE345" s="36"/>
      <c r="AF345" s="36"/>
      <c r="AG345" s="36"/>
      <c r="AH345" s="36"/>
      <c r="AI345" s="36"/>
      <c r="AJ345" s="36"/>
      <c r="AK345" s="36"/>
    </row>
    <row r="346" spans="1:37" s="231" customFormat="1">
      <c r="A346"/>
      <c r="B346"/>
      <c r="C346" s="60"/>
      <c r="D346" s="42"/>
      <c r="E346" s="42"/>
      <c r="F346" s="42"/>
      <c r="G346" s="10"/>
      <c r="H346"/>
      <c r="I346"/>
      <c r="J346" s="42"/>
      <c r="K346" s="42"/>
      <c r="L346" s="42"/>
      <c r="M346" s="42"/>
      <c r="N346" s="42"/>
      <c r="O346" s="42"/>
      <c r="P346" s="42"/>
      <c r="Q346" s="42"/>
      <c r="R346" s="42"/>
      <c r="S346" s="42"/>
      <c r="T346" s="36"/>
      <c r="U346"/>
      <c r="V346"/>
      <c r="W346"/>
      <c r="X346"/>
      <c r="Y346"/>
      <c r="Z346"/>
      <c r="AA346"/>
      <c r="AB346" s="86"/>
      <c r="AD346" s="488"/>
      <c r="AE346" s="36"/>
      <c r="AF346" s="36"/>
      <c r="AG346" s="36"/>
      <c r="AH346" s="36"/>
      <c r="AI346" s="36"/>
      <c r="AJ346" s="36"/>
      <c r="AK346" s="36"/>
    </row>
    <row r="347" spans="1:37" s="231" customFormat="1">
      <c r="A347"/>
      <c r="B347"/>
      <c r="C347" s="60"/>
      <c r="D347" s="42"/>
      <c r="E347" s="42"/>
      <c r="F347" s="42"/>
      <c r="G347" s="10"/>
      <c r="H347"/>
      <c r="I347"/>
      <c r="J347" s="42"/>
      <c r="K347" s="42"/>
      <c r="L347" s="42"/>
      <c r="M347" s="42"/>
      <c r="N347" s="42"/>
      <c r="O347" s="42"/>
      <c r="P347" s="42"/>
      <c r="Q347" s="42"/>
      <c r="R347" s="42"/>
      <c r="S347" s="42"/>
      <c r="T347" s="36"/>
      <c r="U347"/>
      <c r="V347"/>
      <c r="W347"/>
      <c r="X347"/>
      <c r="Y347"/>
      <c r="Z347"/>
      <c r="AA347"/>
      <c r="AB347" s="86"/>
      <c r="AD347" s="488"/>
      <c r="AE347" s="36"/>
      <c r="AF347" s="36"/>
      <c r="AG347" s="36"/>
      <c r="AH347" s="36"/>
      <c r="AI347" s="36"/>
      <c r="AJ347" s="36"/>
      <c r="AK347" s="36"/>
    </row>
    <row r="348" spans="1:37" s="231" customFormat="1">
      <c r="A348"/>
      <c r="B348"/>
      <c r="C348" s="60"/>
      <c r="D348" s="42"/>
      <c r="E348" s="42"/>
      <c r="F348" s="42"/>
      <c r="G348" s="10"/>
      <c r="H348"/>
      <c r="I348"/>
      <c r="J348" s="42"/>
      <c r="K348" s="42"/>
      <c r="L348" s="42"/>
      <c r="M348" s="42"/>
      <c r="N348" s="42"/>
      <c r="O348" s="42"/>
      <c r="P348" s="42"/>
      <c r="Q348" s="42"/>
      <c r="R348" s="42"/>
      <c r="S348" s="42"/>
      <c r="T348" s="36"/>
      <c r="U348"/>
      <c r="V348"/>
      <c r="W348"/>
      <c r="X348"/>
      <c r="Y348"/>
      <c r="Z348"/>
      <c r="AA348"/>
      <c r="AB348" s="86"/>
      <c r="AD348" s="488"/>
      <c r="AE348" s="36"/>
      <c r="AF348" s="36"/>
      <c r="AG348" s="36"/>
      <c r="AH348" s="36"/>
      <c r="AI348" s="36"/>
      <c r="AJ348" s="36"/>
      <c r="AK348" s="36"/>
    </row>
    <row r="349" spans="1:37" s="231" customFormat="1">
      <c r="A349"/>
      <c r="B349"/>
      <c r="C349" s="60"/>
      <c r="D349" s="42"/>
      <c r="E349" s="42"/>
      <c r="F349" s="42"/>
      <c r="G349" s="10"/>
      <c r="H349"/>
      <c r="I349"/>
      <c r="J349" s="42"/>
      <c r="K349" s="42"/>
      <c r="L349" s="42"/>
      <c r="M349" s="42"/>
      <c r="N349" s="42"/>
      <c r="O349" s="42"/>
      <c r="P349" s="42"/>
      <c r="Q349" s="42"/>
      <c r="R349" s="42"/>
      <c r="S349" s="42"/>
      <c r="T349" s="36"/>
      <c r="U349"/>
      <c r="V349"/>
      <c r="W349"/>
      <c r="X349"/>
      <c r="Y349"/>
      <c r="Z349"/>
      <c r="AA349"/>
      <c r="AB349" s="86"/>
      <c r="AD349" s="488"/>
      <c r="AE349" s="36"/>
      <c r="AF349" s="36"/>
      <c r="AG349" s="36"/>
      <c r="AH349" s="36"/>
      <c r="AI349" s="36"/>
      <c r="AJ349" s="36"/>
      <c r="AK349" s="36"/>
    </row>
    <row r="350" spans="1:37" s="231" customFormat="1">
      <c r="A350"/>
      <c r="B350"/>
      <c r="C350" s="60"/>
      <c r="D350" s="42"/>
      <c r="E350" s="42"/>
      <c r="F350" s="42"/>
      <c r="G350" s="10"/>
      <c r="H350"/>
      <c r="I350"/>
      <c r="J350" s="42"/>
      <c r="K350" s="42"/>
      <c r="L350" s="42"/>
      <c r="M350" s="42"/>
      <c r="N350" s="42"/>
      <c r="O350" s="42"/>
      <c r="P350" s="42"/>
      <c r="Q350" s="42"/>
      <c r="R350" s="42"/>
      <c r="S350" s="42"/>
      <c r="T350" s="36"/>
      <c r="U350"/>
      <c r="V350"/>
      <c r="W350"/>
      <c r="X350"/>
      <c r="Y350"/>
      <c r="Z350"/>
      <c r="AA350"/>
      <c r="AB350" s="86"/>
      <c r="AD350" s="488"/>
      <c r="AE350" s="36"/>
      <c r="AF350" s="36"/>
      <c r="AG350" s="36"/>
      <c r="AH350" s="36"/>
      <c r="AI350" s="36"/>
      <c r="AJ350" s="36"/>
      <c r="AK350" s="36"/>
    </row>
    <row r="351" spans="1:37" s="231" customFormat="1">
      <c r="A351"/>
      <c r="B351"/>
      <c r="C351" s="60"/>
      <c r="D351" s="42"/>
      <c r="E351" s="42"/>
      <c r="F351" s="42"/>
      <c r="G351" s="10"/>
      <c r="H351"/>
      <c r="I351"/>
      <c r="J351" s="42"/>
      <c r="K351" s="42"/>
      <c r="L351" s="42"/>
      <c r="M351" s="42"/>
      <c r="N351" s="42"/>
      <c r="O351" s="42"/>
      <c r="P351" s="42"/>
      <c r="Q351" s="42"/>
      <c r="R351" s="42"/>
      <c r="S351" s="42"/>
      <c r="T351" s="36"/>
      <c r="U351"/>
      <c r="V351"/>
      <c r="W351"/>
      <c r="X351"/>
      <c r="Y351"/>
      <c r="Z351"/>
      <c r="AA351"/>
      <c r="AB351" s="86"/>
      <c r="AD351" s="488"/>
      <c r="AE351" s="36"/>
      <c r="AF351" s="36"/>
      <c r="AG351" s="36"/>
      <c r="AH351" s="36"/>
      <c r="AI351" s="36"/>
      <c r="AJ351" s="36"/>
      <c r="AK351" s="36"/>
    </row>
    <row r="352" spans="1:37" s="231" customFormat="1">
      <c r="A352"/>
      <c r="B352"/>
      <c r="C352" s="60"/>
      <c r="D352" s="42"/>
      <c r="E352" s="42"/>
      <c r="F352" s="42"/>
      <c r="G352" s="10"/>
      <c r="H352"/>
      <c r="I352"/>
      <c r="J352" s="42"/>
      <c r="K352" s="42"/>
      <c r="L352" s="42"/>
      <c r="M352" s="42"/>
      <c r="N352" s="42"/>
      <c r="O352" s="42"/>
      <c r="P352" s="42"/>
      <c r="Q352" s="42"/>
      <c r="R352" s="42"/>
      <c r="S352" s="42"/>
      <c r="T352" s="36"/>
      <c r="U352"/>
      <c r="V352"/>
      <c r="W352"/>
      <c r="X352"/>
      <c r="Y352"/>
      <c r="Z352"/>
      <c r="AA352"/>
      <c r="AB352" s="86"/>
      <c r="AD352" s="488"/>
      <c r="AE352" s="36"/>
      <c r="AF352" s="36"/>
      <c r="AG352" s="36"/>
      <c r="AH352" s="36"/>
      <c r="AI352" s="36"/>
      <c r="AJ352" s="36"/>
      <c r="AK352" s="36"/>
    </row>
    <row r="353" spans="1:37" s="231" customFormat="1">
      <c r="A353"/>
      <c r="B353"/>
      <c r="C353" s="60"/>
      <c r="D353" s="42"/>
      <c r="E353" s="42"/>
      <c r="F353" s="42"/>
      <c r="G353" s="10"/>
      <c r="H353"/>
      <c r="I353"/>
      <c r="J353" s="42"/>
      <c r="K353" s="42"/>
      <c r="L353" s="42"/>
      <c r="M353" s="42"/>
      <c r="N353" s="42"/>
      <c r="O353" s="42"/>
      <c r="P353" s="42"/>
      <c r="Q353" s="42"/>
      <c r="R353" s="42"/>
      <c r="S353" s="42"/>
      <c r="T353" s="36"/>
      <c r="U353"/>
      <c r="V353"/>
      <c r="W353"/>
      <c r="X353"/>
      <c r="Y353"/>
      <c r="Z353"/>
      <c r="AA353"/>
      <c r="AB353" s="86"/>
      <c r="AD353" s="488"/>
      <c r="AE353" s="36"/>
      <c r="AF353" s="36"/>
      <c r="AG353" s="36"/>
      <c r="AH353" s="36"/>
      <c r="AI353" s="36"/>
      <c r="AJ353" s="36"/>
      <c r="AK353" s="36"/>
    </row>
    <row r="354" spans="1:37" s="231" customFormat="1">
      <c r="A354"/>
      <c r="B354"/>
      <c r="C354" s="60"/>
      <c r="D354" s="42"/>
      <c r="E354" s="42"/>
      <c r="F354" s="42"/>
      <c r="G354" s="10"/>
      <c r="H354"/>
      <c r="I354"/>
      <c r="J354" s="42"/>
      <c r="K354" s="42"/>
      <c r="L354" s="42"/>
      <c r="M354" s="42"/>
      <c r="N354" s="42"/>
      <c r="O354" s="42"/>
      <c r="P354" s="42"/>
      <c r="Q354" s="42"/>
      <c r="R354" s="42"/>
      <c r="S354" s="42"/>
      <c r="T354" s="36"/>
      <c r="U354"/>
      <c r="V354"/>
      <c r="W354"/>
      <c r="X354"/>
      <c r="Y354"/>
      <c r="Z354"/>
      <c r="AA354"/>
      <c r="AB354" s="86"/>
      <c r="AD354" s="488"/>
      <c r="AE354" s="36"/>
      <c r="AF354" s="36"/>
      <c r="AG354" s="36"/>
      <c r="AH354" s="36"/>
      <c r="AI354" s="36"/>
      <c r="AJ354" s="36"/>
      <c r="AK354" s="36"/>
    </row>
    <row r="355" spans="1:37" s="231" customFormat="1">
      <c r="A355"/>
      <c r="B355"/>
      <c r="C355" s="60"/>
      <c r="D355" s="42"/>
      <c r="E355" s="42"/>
      <c r="F355" s="42"/>
      <c r="G355" s="10"/>
      <c r="H355"/>
      <c r="I355"/>
      <c r="J355" s="42"/>
      <c r="K355" s="42"/>
      <c r="L355" s="42"/>
      <c r="M355" s="42"/>
      <c r="N355" s="42"/>
      <c r="O355" s="42"/>
      <c r="P355" s="42"/>
      <c r="Q355" s="42"/>
      <c r="R355" s="42"/>
      <c r="S355" s="42"/>
      <c r="T355" s="36"/>
      <c r="U355"/>
      <c r="V355"/>
      <c r="W355"/>
      <c r="X355"/>
      <c r="Y355"/>
      <c r="Z355"/>
      <c r="AA355"/>
      <c r="AB355" s="86"/>
      <c r="AD355" s="488"/>
      <c r="AE355" s="36"/>
      <c r="AF355" s="36"/>
      <c r="AG355" s="36"/>
      <c r="AH355" s="36"/>
      <c r="AI355" s="36"/>
      <c r="AJ355" s="36"/>
      <c r="AK355" s="36"/>
    </row>
    <row r="356" spans="1:37" s="231" customFormat="1">
      <c r="A356"/>
      <c r="B356"/>
      <c r="C356" s="60"/>
      <c r="D356" s="42"/>
      <c r="E356" s="42"/>
      <c r="F356" s="42"/>
      <c r="G356" s="10"/>
      <c r="H356"/>
      <c r="I356"/>
      <c r="J356" s="42"/>
      <c r="K356" s="42"/>
      <c r="L356" s="42"/>
      <c r="M356" s="42"/>
      <c r="N356" s="42"/>
      <c r="O356" s="42"/>
      <c r="P356" s="42"/>
      <c r="Q356" s="42"/>
      <c r="R356" s="42"/>
      <c r="S356" s="42"/>
      <c r="T356" s="36"/>
      <c r="U356"/>
      <c r="V356"/>
      <c r="W356"/>
      <c r="X356"/>
      <c r="Y356"/>
      <c r="Z356"/>
      <c r="AA356"/>
      <c r="AB356" s="86"/>
      <c r="AD356" s="488"/>
      <c r="AE356" s="36"/>
      <c r="AF356" s="36"/>
      <c r="AG356" s="36"/>
      <c r="AH356" s="36"/>
      <c r="AI356" s="36"/>
      <c r="AJ356" s="36"/>
      <c r="AK356" s="36"/>
    </row>
    <row r="357" spans="1:37" s="231" customFormat="1">
      <c r="A357"/>
      <c r="B357"/>
      <c r="C357" s="60"/>
      <c r="D357" s="42"/>
      <c r="E357" s="42"/>
      <c r="F357" s="42"/>
      <c r="G357" s="10"/>
      <c r="H357"/>
      <c r="I357"/>
      <c r="J357" s="42"/>
      <c r="K357" s="42"/>
      <c r="L357" s="42"/>
      <c r="M357" s="42"/>
      <c r="N357" s="42"/>
      <c r="O357" s="42"/>
      <c r="P357" s="42"/>
      <c r="Q357" s="42"/>
      <c r="R357" s="42"/>
      <c r="S357" s="42"/>
      <c r="T357" s="36"/>
      <c r="U357"/>
      <c r="V357"/>
      <c r="W357"/>
      <c r="X357"/>
      <c r="Y357"/>
      <c r="Z357"/>
      <c r="AA357"/>
      <c r="AB357" s="86"/>
      <c r="AD357" s="488"/>
      <c r="AE357" s="36"/>
      <c r="AF357" s="36"/>
      <c r="AG357" s="36"/>
      <c r="AH357" s="36"/>
      <c r="AI357" s="36"/>
      <c r="AJ357" s="36"/>
      <c r="AK357" s="36"/>
    </row>
    <row r="358" spans="1:37" s="231" customFormat="1">
      <c r="A358"/>
      <c r="B358"/>
      <c r="C358" s="60"/>
      <c r="D358" s="42"/>
      <c r="E358" s="42"/>
      <c r="F358" s="42"/>
      <c r="G358" s="10"/>
      <c r="H358"/>
      <c r="I358"/>
      <c r="J358" s="42"/>
      <c r="K358" s="42"/>
      <c r="L358" s="42"/>
      <c r="M358" s="42"/>
      <c r="N358" s="42"/>
      <c r="O358" s="42"/>
      <c r="P358" s="42"/>
      <c r="Q358" s="42"/>
      <c r="R358" s="42"/>
      <c r="S358" s="42"/>
      <c r="T358" s="36"/>
      <c r="U358"/>
      <c r="V358"/>
      <c r="W358"/>
      <c r="X358"/>
      <c r="Y358"/>
      <c r="Z358"/>
      <c r="AA358"/>
      <c r="AB358" s="86"/>
      <c r="AD358" s="488"/>
      <c r="AE358" s="36"/>
      <c r="AF358" s="36"/>
      <c r="AG358" s="36"/>
      <c r="AH358" s="36"/>
      <c r="AI358" s="36"/>
      <c r="AJ358" s="36"/>
      <c r="AK358" s="36"/>
    </row>
    <row r="359" spans="1:37" s="231" customFormat="1">
      <c r="A359"/>
      <c r="B359"/>
      <c r="C359" s="60"/>
      <c r="D359" s="42"/>
      <c r="E359" s="42"/>
      <c r="F359" s="42"/>
      <c r="G359" s="10"/>
      <c r="H359"/>
      <c r="I359"/>
      <c r="J359" s="42"/>
      <c r="K359" s="42"/>
      <c r="L359" s="42"/>
      <c r="M359" s="42"/>
      <c r="N359" s="42"/>
      <c r="O359" s="42"/>
      <c r="P359" s="42"/>
      <c r="Q359" s="42"/>
      <c r="R359" s="42"/>
      <c r="S359" s="42"/>
      <c r="T359" s="36"/>
      <c r="U359"/>
      <c r="V359"/>
      <c r="W359"/>
      <c r="X359"/>
      <c r="Y359"/>
      <c r="Z359"/>
      <c r="AA359"/>
      <c r="AB359" s="86"/>
      <c r="AD359" s="488"/>
      <c r="AE359" s="36"/>
      <c r="AF359" s="36"/>
      <c r="AG359" s="36"/>
      <c r="AH359" s="36"/>
      <c r="AI359" s="36"/>
      <c r="AJ359" s="36"/>
      <c r="AK359" s="36"/>
    </row>
    <row r="360" spans="1:37" s="231" customFormat="1">
      <c r="A360"/>
      <c r="B360"/>
      <c r="C360" s="60"/>
      <c r="D360" s="42"/>
      <c r="E360" s="42"/>
      <c r="F360" s="42"/>
      <c r="G360" s="10"/>
      <c r="H360"/>
      <c r="I360"/>
      <c r="J360" s="42"/>
      <c r="K360" s="42"/>
      <c r="L360" s="42"/>
      <c r="M360" s="42"/>
      <c r="N360" s="42"/>
      <c r="O360" s="42"/>
      <c r="P360" s="42"/>
      <c r="Q360" s="42"/>
      <c r="R360" s="42"/>
      <c r="S360" s="42"/>
      <c r="T360" s="36"/>
      <c r="U360"/>
      <c r="V360"/>
      <c r="W360"/>
      <c r="X360"/>
      <c r="Y360"/>
      <c r="Z360"/>
      <c r="AA360"/>
      <c r="AB360" s="86"/>
      <c r="AD360" s="488"/>
      <c r="AE360" s="36"/>
      <c r="AF360" s="36"/>
      <c r="AG360" s="36"/>
      <c r="AH360" s="36"/>
      <c r="AI360" s="36"/>
      <c r="AJ360" s="36"/>
      <c r="AK360" s="36"/>
    </row>
    <row r="361" spans="1:37" s="231" customFormat="1">
      <c r="A361"/>
      <c r="B361"/>
      <c r="C361" s="60"/>
      <c r="D361" s="42"/>
      <c r="E361" s="42"/>
      <c r="F361" s="42"/>
      <c r="G361" s="10"/>
      <c r="H361"/>
      <c r="I361"/>
      <c r="J361" s="42"/>
      <c r="K361" s="42"/>
      <c r="L361" s="42"/>
      <c r="M361" s="42"/>
      <c r="N361" s="42"/>
      <c r="O361" s="42"/>
      <c r="P361" s="42"/>
      <c r="Q361" s="42"/>
      <c r="R361" s="42"/>
      <c r="S361" s="42"/>
      <c r="T361" s="36"/>
      <c r="U361"/>
      <c r="V361"/>
      <c r="W361"/>
      <c r="X361"/>
      <c r="Y361"/>
      <c r="Z361"/>
      <c r="AA361"/>
      <c r="AB361" s="86"/>
      <c r="AD361" s="488"/>
      <c r="AE361" s="36"/>
      <c r="AF361" s="36"/>
      <c r="AG361" s="36"/>
      <c r="AH361" s="36"/>
      <c r="AI361" s="36"/>
      <c r="AJ361" s="36"/>
      <c r="AK361" s="36"/>
    </row>
    <row r="362" spans="1:37" s="231" customFormat="1">
      <c r="A362"/>
      <c r="B362"/>
      <c r="C362" s="60"/>
      <c r="D362" s="42"/>
      <c r="E362" s="42"/>
      <c r="F362" s="42"/>
      <c r="G362" s="10"/>
      <c r="H362"/>
      <c r="I362"/>
      <c r="J362" s="42"/>
      <c r="K362" s="42"/>
      <c r="L362" s="42"/>
      <c r="M362" s="42"/>
      <c r="N362" s="42"/>
      <c r="O362" s="42"/>
      <c r="P362" s="42"/>
      <c r="Q362" s="42"/>
      <c r="R362" s="42"/>
      <c r="S362" s="42"/>
      <c r="T362" s="36"/>
      <c r="U362"/>
      <c r="V362"/>
      <c r="W362"/>
      <c r="X362"/>
      <c r="Y362"/>
      <c r="Z362"/>
      <c r="AA362"/>
      <c r="AB362" s="86"/>
      <c r="AD362" s="488"/>
      <c r="AE362" s="36"/>
      <c r="AF362" s="36"/>
      <c r="AG362" s="36"/>
      <c r="AH362" s="36"/>
      <c r="AI362" s="36"/>
      <c r="AJ362" s="36"/>
      <c r="AK362" s="36"/>
    </row>
    <row r="363" spans="1:37" s="231" customFormat="1">
      <c r="A363"/>
      <c r="B363"/>
      <c r="C363" s="60"/>
      <c r="D363" s="42"/>
      <c r="E363" s="42"/>
      <c r="F363" s="42"/>
      <c r="G363" s="10"/>
      <c r="H363"/>
      <c r="I363"/>
      <c r="J363" s="42"/>
      <c r="K363" s="42"/>
      <c r="L363" s="42"/>
      <c r="M363" s="42"/>
      <c r="N363" s="42"/>
      <c r="O363" s="42"/>
      <c r="P363" s="42"/>
      <c r="Q363" s="42"/>
      <c r="R363" s="42"/>
      <c r="S363" s="42"/>
      <c r="T363" s="36"/>
      <c r="U363"/>
      <c r="V363"/>
      <c r="W363"/>
      <c r="X363"/>
      <c r="Y363"/>
      <c r="Z363"/>
      <c r="AA363"/>
      <c r="AB363" s="86"/>
      <c r="AD363" s="488"/>
      <c r="AE363" s="36"/>
      <c r="AF363" s="36"/>
      <c r="AG363" s="36"/>
      <c r="AH363" s="36"/>
      <c r="AI363" s="36"/>
      <c r="AJ363" s="36"/>
      <c r="AK363" s="36"/>
    </row>
    <row r="364" spans="1:37" s="231" customFormat="1">
      <c r="A364"/>
      <c r="B364"/>
      <c r="C364" s="60"/>
      <c r="D364" s="42"/>
      <c r="E364" s="42"/>
      <c r="F364" s="42"/>
      <c r="G364" s="10"/>
      <c r="H364"/>
      <c r="I364"/>
      <c r="J364" s="42"/>
      <c r="K364" s="42"/>
      <c r="L364" s="42"/>
      <c r="M364" s="42"/>
      <c r="N364" s="42"/>
      <c r="O364" s="42"/>
      <c r="P364" s="42"/>
      <c r="Q364" s="42"/>
      <c r="R364" s="42"/>
      <c r="S364" s="42"/>
      <c r="T364" s="36"/>
      <c r="U364"/>
      <c r="V364"/>
      <c r="W364"/>
      <c r="X364"/>
      <c r="Y364"/>
      <c r="Z364"/>
      <c r="AA364"/>
      <c r="AB364" s="86"/>
      <c r="AD364" s="488"/>
      <c r="AE364" s="36"/>
      <c r="AF364" s="36"/>
      <c r="AG364" s="36"/>
      <c r="AH364" s="36"/>
      <c r="AI364" s="36"/>
      <c r="AJ364" s="36"/>
      <c r="AK364" s="36"/>
    </row>
    <row r="365" spans="1:37" s="231" customFormat="1">
      <c r="A365"/>
      <c r="B365"/>
      <c r="C365" s="60"/>
      <c r="D365" s="42"/>
      <c r="E365" s="42"/>
      <c r="F365" s="42"/>
      <c r="G365" s="10"/>
      <c r="H365"/>
      <c r="I365"/>
      <c r="J365" s="42"/>
      <c r="K365" s="42"/>
      <c r="L365" s="42"/>
      <c r="M365" s="42"/>
      <c r="N365" s="42"/>
      <c r="O365" s="42"/>
      <c r="P365" s="42"/>
      <c r="Q365" s="42"/>
      <c r="R365" s="42"/>
      <c r="S365" s="42"/>
      <c r="T365" s="36"/>
      <c r="U365"/>
      <c r="V365"/>
      <c r="W365"/>
      <c r="X365"/>
      <c r="Y365"/>
      <c r="Z365"/>
      <c r="AA365"/>
      <c r="AB365" s="86"/>
      <c r="AD365" s="488"/>
      <c r="AE365" s="36"/>
      <c r="AF365" s="36"/>
      <c r="AG365" s="36"/>
      <c r="AH365" s="36"/>
      <c r="AI365" s="36"/>
      <c r="AJ365" s="36"/>
      <c r="AK365" s="36"/>
    </row>
    <row r="366" spans="1:37" s="231" customFormat="1">
      <c r="A366"/>
      <c r="B366"/>
      <c r="C366" s="60"/>
      <c r="D366" s="42"/>
      <c r="E366" s="42"/>
      <c r="F366" s="42"/>
      <c r="G366" s="10"/>
      <c r="H366"/>
      <c r="I366"/>
      <c r="J366" s="42"/>
      <c r="K366" s="42"/>
      <c r="L366" s="42"/>
      <c r="M366" s="42"/>
      <c r="N366" s="42"/>
      <c r="O366" s="42"/>
      <c r="P366" s="42"/>
      <c r="Q366" s="42"/>
      <c r="R366" s="42"/>
      <c r="S366" s="42"/>
      <c r="T366" s="36"/>
      <c r="U366"/>
      <c r="V366"/>
      <c r="W366"/>
      <c r="X366"/>
      <c r="Y366"/>
      <c r="Z366"/>
      <c r="AA366"/>
      <c r="AB366" s="86"/>
      <c r="AD366" s="488"/>
      <c r="AE366" s="36"/>
      <c r="AF366" s="36"/>
      <c r="AG366" s="36"/>
      <c r="AH366" s="36"/>
      <c r="AI366" s="36"/>
      <c r="AJ366" s="36"/>
      <c r="AK366" s="36"/>
    </row>
    <row r="367" spans="1:37" s="231" customFormat="1">
      <c r="A367"/>
      <c r="B367"/>
      <c r="C367" s="60"/>
      <c r="D367" s="42"/>
      <c r="E367" s="42"/>
      <c r="F367" s="42"/>
      <c r="G367" s="10"/>
      <c r="H367"/>
      <c r="I367"/>
      <c r="J367" s="42"/>
      <c r="K367" s="42"/>
      <c r="L367" s="42"/>
      <c r="M367" s="42"/>
      <c r="N367" s="42"/>
      <c r="O367" s="42"/>
      <c r="P367" s="42"/>
      <c r="Q367" s="42"/>
      <c r="R367" s="42"/>
      <c r="S367" s="42"/>
      <c r="T367" s="36"/>
      <c r="U367"/>
      <c r="V367"/>
      <c r="W367"/>
      <c r="X367"/>
      <c r="Y367"/>
      <c r="Z367"/>
      <c r="AA367"/>
      <c r="AB367" s="86"/>
      <c r="AD367" s="488"/>
      <c r="AE367" s="36"/>
      <c r="AF367" s="36"/>
      <c r="AG367" s="36"/>
      <c r="AH367" s="36"/>
      <c r="AI367" s="36"/>
      <c r="AJ367" s="36"/>
      <c r="AK367" s="36"/>
    </row>
    <row r="368" spans="1:37" s="231" customFormat="1">
      <c r="A368"/>
      <c r="B368"/>
      <c r="C368" s="60"/>
      <c r="D368" s="42"/>
      <c r="E368" s="42"/>
      <c r="F368" s="42"/>
      <c r="G368" s="10"/>
      <c r="H368"/>
      <c r="I368"/>
      <c r="J368" s="42"/>
      <c r="K368" s="42"/>
      <c r="L368" s="42"/>
      <c r="M368" s="42"/>
      <c r="N368" s="42"/>
      <c r="O368" s="42"/>
      <c r="P368" s="42"/>
      <c r="Q368" s="42"/>
      <c r="R368" s="42"/>
      <c r="S368" s="42"/>
      <c r="T368" s="36"/>
      <c r="U368"/>
      <c r="V368"/>
      <c r="W368"/>
      <c r="X368"/>
      <c r="Y368"/>
      <c r="Z368"/>
      <c r="AA368"/>
      <c r="AB368" s="86"/>
      <c r="AD368" s="488"/>
      <c r="AE368" s="36"/>
      <c r="AF368" s="36"/>
      <c r="AG368" s="36"/>
      <c r="AH368" s="36"/>
      <c r="AI368" s="36"/>
      <c r="AJ368" s="36"/>
      <c r="AK368" s="36"/>
    </row>
    <row r="369" spans="1:37" s="231" customFormat="1">
      <c r="A369"/>
      <c r="B369"/>
      <c r="C369" s="60"/>
      <c r="D369" s="42"/>
      <c r="E369" s="42"/>
      <c r="F369" s="42"/>
      <c r="G369" s="10"/>
      <c r="H369"/>
      <c r="I369"/>
      <c r="J369" s="42"/>
      <c r="K369" s="42"/>
      <c r="L369" s="42"/>
      <c r="M369" s="42"/>
      <c r="N369" s="42"/>
      <c r="O369" s="42"/>
      <c r="P369" s="42"/>
      <c r="Q369" s="42"/>
      <c r="R369" s="42"/>
      <c r="S369" s="42"/>
      <c r="T369" s="36"/>
      <c r="U369"/>
      <c r="V369"/>
      <c r="W369"/>
      <c r="X369"/>
      <c r="Y369"/>
      <c r="Z369"/>
      <c r="AA369"/>
      <c r="AB369" s="86"/>
      <c r="AD369" s="488"/>
      <c r="AE369" s="36"/>
      <c r="AF369" s="36"/>
      <c r="AG369" s="36"/>
      <c r="AH369" s="36"/>
      <c r="AI369" s="36"/>
      <c r="AJ369" s="36"/>
      <c r="AK369" s="36"/>
    </row>
    <row r="370" spans="1:37" s="231" customFormat="1">
      <c r="A370"/>
      <c r="B370"/>
      <c r="C370" s="60"/>
      <c r="D370" s="42"/>
      <c r="E370" s="42"/>
      <c r="F370" s="42"/>
      <c r="G370" s="10"/>
      <c r="H370"/>
      <c r="I370"/>
      <c r="J370" s="42"/>
      <c r="K370" s="42"/>
      <c r="L370" s="42"/>
      <c r="M370" s="42"/>
      <c r="N370" s="42"/>
      <c r="O370" s="42"/>
      <c r="P370" s="42"/>
      <c r="Q370" s="42"/>
      <c r="R370" s="42"/>
      <c r="S370" s="42"/>
      <c r="T370" s="36"/>
      <c r="U370"/>
      <c r="V370"/>
      <c r="W370"/>
      <c r="X370"/>
      <c r="Y370"/>
      <c r="Z370"/>
      <c r="AA370"/>
      <c r="AB370" s="86"/>
      <c r="AD370" s="488"/>
      <c r="AE370" s="36"/>
      <c r="AF370" s="36"/>
      <c r="AG370" s="36"/>
      <c r="AH370" s="36"/>
      <c r="AI370" s="36"/>
      <c r="AJ370" s="36"/>
      <c r="AK370" s="36"/>
    </row>
    <row r="371" spans="1:37" s="231" customFormat="1">
      <c r="A371"/>
      <c r="B371"/>
      <c r="C371" s="60"/>
      <c r="D371" s="42"/>
      <c r="E371" s="42"/>
      <c r="F371" s="42"/>
      <c r="G371" s="10"/>
      <c r="H371"/>
      <c r="I371"/>
      <c r="J371" s="42"/>
      <c r="K371" s="42"/>
      <c r="L371" s="42"/>
      <c r="M371" s="42"/>
      <c r="N371" s="42"/>
      <c r="O371" s="42"/>
      <c r="P371" s="42"/>
      <c r="Q371" s="42"/>
      <c r="R371" s="42"/>
      <c r="S371" s="42"/>
      <c r="T371" s="36"/>
      <c r="U371"/>
      <c r="V371"/>
      <c r="W371"/>
      <c r="X371"/>
      <c r="Y371"/>
      <c r="Z371"/>
      <c r="AA371"/>
      <c r="AB371" s="86"/>
      <c r="AD371" s="488"/>
      <c r="AE371" s="36"/>
      <c r="AF371" s="36"/>
      <c r="AG371" s="36"/>
      <c r="AH371" s="36"/>
      <c r="AI371" s="36"/>
      <c r="AJ371" s="36"/>
      <c r="AK371" s="36"/>
    </row>
    <row r="372" spans="1:37" s="231" customFormat="1">
      <c r="A372"/>
      <c r="B372"/>
      <c r="C372" s="60"/>
      <c r="D372" s="42"/>
      <c r="E372" s="42"/>
      <c r="F372" s="42"/>
      <c r="G372" s="10"/>
      <c r="H372"/>
      <c r="I372"/>
      <c r="J372" s="42"/>
      <c r="K372" s="42"/>
      <c r="L372" s="42"/>
      <c r="M372" s="42"/>
      <c r="N372" s="42"/>
      <c r="O372" s="42"/>
      <c r="P372" s="42"/>
      <c r="Q372" s="42"/>
      <c r="R372" s="42"/>
      <c r="S372" s="42"/>
      <c r="T372" s="36"/>
      <c r="U372"/>
      <c r="V372"/>
      <c r="W372"/>
      <c r="X372"/>
      <c r="Y372"/>
      <c r="Z372"/>
      <c r="AA372"/>
      <c r="AB372" s="86"/>
      <c r="AD372" s="488"/>
      <c r="AE372" s="36"/>
      <c r="AF372" s="36"/>
      <c r="AG372" s="36"/>
      <c r="AH372" s="36"/>
      <c r="AI372" s="36"/>
      <c r="AJ372" s="36"/>
      <c r="AK372" s="36"/>
    </row>
    <row r="373" spans="1:37" s="231" customFormat="1">
      <c r="A373"/>
      <c r="B373"/>
      <c r="C373" s="60"/>
      <c r="D373" s="42"/>
      <c r="E373" s="42"/>
      <c r="F373" s="42"/>
      <c r="G373" s="10"/>
      <c r="H373"/>
      <c r="I373"/>
      <c r="J373" s="42"/>
      <c r="K373" s="42"/>
      <c r="L373" s="42"/>
      <c r="M373" s="42"/>
      <c r="N373" s="42"/>
      <c r="O373" s="42"/>
      <c r="P373" s="42"/>
      <c r="Q373" s="42"/>
      <c r="R373" s="42"/>
      <c r="S373" s="42"/>
      <c r="T373" s="36"/>
      <c r="U373"/>
      <c r="V373"/>
      <c r="W373"/>
      <c r="X373"/>
      <c r="Y373"/>
      <c r="Z373"/>
      <c r="AA373"/>
      <c r="AB373" s="86"/>
      <c r="AD373" s="488"/>
      <c r="AE373" s="36"/>
      <c r="AF373" s="36"/>
      <c r="AG373" s="36"/>
      <c r="AH373" s="36"/>
      <c r="AI373" s="36"/>
      <c r="AJ373" s="36"/>
      <c r="AK373" s="36"/>
    </row>
    <row r="374" spans="1:37" s="231" customFormat="1">
      <c r="A374"/>
      <c r="B374"/>
      <c r="C374" s="60"/>
      <c r="D374" s="42"/>
      <c r="E374" s="42"/>
      <c r="F374" s="42"/>
      <c r="G374" s="10"/>
      <c r="H374"/>
      <c r="I374"/>
      <c r="J374" s="42"/>
      <c r="K374" s="42"/>
      <c r="L374" s="42"/>
      <c r="M374" s="42"/>
      <c r="N374" s="42"/>
      <c r="O374" s="42"/>
      <c r="P374" s="42"/>
      <c r="Q374" s="42"/>
      <c r="R374" s="42"/>
      <c r="S374" s="42"/>
      <c r="T374" s="36"/>
      <c r="U374"/>
      <c r="V374"/>
      <c r="W374"/>
      <c r="X374"/>
      <c r="Y374"/>
      <c r="Z374"/>
      <c r="AA374"/>
      <c r="AB374" s="86"/>
      <c r="AD374" s="488"/>
      <c r="AE374" s="36"/>
      <c r="AF374" s="36"/>
      <c r="AG374" s="36"/>
      <c r="AH374" s="36"/>
      <c r="AI374" s="36"/>
      <c r="AJ374" s="36"/>
      <c r="AK374" s="36"/>
    </row>
    <row r="375" spans="1:37" s="231" customFormat="1">
      <c r="A375"/>
      <c r="B375"/>
      <c r="C375" s="60"/>
      <c r="D375" s="42"/>
      <c r="E375" s="42"/>
      <c r="F375" s="42"/>
      <c r="G375" s="10"/>
      <c r="H375"/>
      <c r="I375"/>
      <c r="J375" s="42"/>
      <c r="K375" s="42"/>
      <c r="L375" s="42"/>
      <c r="M375" s="42"/>
      <c r="N375" s="42"/>
      <c r="O375" s="42"/>
      <c r="P375" s="42"/>
      <c r="Q375" s="42"/>
      <c r="R375" s="42"/>
      <c r="S375" s="42"/>
      <c r="T375" s="36"/>
      <c r="U375"/>
      <c r="V375"/>
      <c r="W375"/>
      <c r="X375"/>
      <c r="Y375"/>
      <c r="Z375"/>
      <c r="AA375"/>
      <c r="AB375" s="86"/>
      <c r="AD375" s="488"/>
      <c r="AE375" s="36"/>
      <c r="AF375" s="36"/>
      <c r="AG375" s="36"/>
      <c r="AH375" s="36"/>
      <c r="AI375" s="36"/>
      <c r="AJ375" s="36"/>
      <c r="AK375" s="36"/>
    </row>
    <row r="376" spans="1:37" s="231" customFormat="1">
      <c r="A376"/>
      <c r="B376"/>
      <c r="C376" s="60"/>
      <c r="D376" s="42"/>
      <c r="E376" s="42"/>
      <c r="F376" s="42"/>
      <c r="G376" s="10"/>
      <c r="H376"/>
      <c r="I376"/>
      <c r="J376" s="42"/>
      <c r="K376" s="42"/>
      <c r="L376" s="42"/>
      <c r="M376" s="42"/>
      <c r="N376" s="42"/>
      <c r="O376" s="42"/>
      <c r="P376" s="42"/>
      <c r="Q376" s="42"/>
      <c r="R376" s="42"/>
      <c r="S376" s="42"/>
      <c r="T376" s="36"/>
      <c r="U376"/>
      <c r="V376"/>
      <c r="W376"/>
      <c r="X376"/>
      <c r="Y376"/>
      <c r="Z376"/>
      <c r="AA376"/>
      <c r="AB376" s="86"/>
      <c r="AD376" s="488"/>
      <c r="AE376" s="36"/>
      <c r="AF376" s="36"/>
      <c r="AG376" s="36"/>
      <c r="AH376" s="36"/>
      <c r="AI376" s="36"/>
      <c r="AJ376" s="36"/>
      <c r="AK376" s="36"/>
    </row>
    <row r="377" spans="1:37" s="231" customFormat="1">
      <c r="A377"/>
      <c r="B377"/>
      <c r="C377" s="60"/>
      <c r="D377" s="42"/>
      <c r="E377" s="42"/>
      <c r="F377" s="42"/>
      <c r="G377" s="10"/>
      <c r="H377"/>
      <c r="I377"/>
      <c r="J377" s="42"/>
      <c r="K377" s="42"/>
      <c r="L377" s="42"/>
      <c r="M377" s="42"/>
      <c r="N377" s="42"/>
      <c r="O377" s="42"/>
      <c r="P377" s="42"/>
      <c r="Q377" s="42"/>
      <c r="R377" s="42"/>
      <c r="S377" s="42"/>
      <c r="T377" s="36"/>
      <c r="U377"/>
      <c r="V377"/>
      <c r="W377"/>
      <c r="X377"/>
      <c r="Y377"/>
      <c r="Z377"/>
      <c r="AA377"/>
      <c r="AB377" s="86"/>
      <c r="AD377" s="488"/>
      <c r="AE377" s="36"/>
      <c r="AF377" s="36"/>
      <c r="AG377" s="36"/>
      <c r="AH377" s="36"/>
      <c r="AI377" s="36"/>
      <c r="AJ377" s="36"/>
      <c r="AK377" s="36"/>
    </row>
    <row r="378" spans="1:37" s="231" customFormat="1">
      <c r="A378"/>
      <c r="B378"/>
      <c r="C378" s="60"/>
      <c r="D378" s="42"/>
      <c r="E378" s="42"/>
      <c r="F378" s="42"/>
      <c r="G378" s="10"/>
      <c r="H378"/>
      <c r="I378"/>
      <c r="J378" s="42"/>
      <c r="K378" s="42"/>
      <c r="L378" s="42"/>
      <c r="M378" s="42"/>
      <c r="N378" s="42"/>
      <c r="O378" s="42"/>
      <c r="P378" s="42"/>
      <c r="Q378" s="42"/>
      <c r="R378" s="42"/>
      <c r="S378" s="42"/>
      <c r="T378" s="36"/>
      <c r="U378"/>
      <c r="V378"/>
      <c r="W378"/>
      <c r="X378"/>
      <c r="Y378"/>
      <c r="Z378"/>
      <c r="AA378"/>
      <c r="AB378" s="86"/>
      <c r="AD378" s="488"/>
      <c r="AE378" s="36"/>
      <c r="AF378" s="36"/>
      <c r="AG378" s="36"/>
      <c r="AH378" s="36"/>
      <c r="AI378" s="36"/>
      <c r="AJ378" s="36"/>
      <c r="AK378" s="36"/>
    </row>
    <row r="379" spans="1:37" s="231" customFormat="1">
      <c r="A379"/>
      <c r="B379"/>
      <c r="C379" s="60"/>
      <c r="D379" s="42"/>
      <c r="E379" s="42"/>
      <c r="F379" s="42"/>
      <c r="G379" s="10"/>
      <c r="H379"/>
      <c r="I379"/>
      <c r="J379" s="42"/>
      <c r="K379" s="42"/>
      <c r="L379" s="42"/>
      <c r="M379" s="42"/>
      <c r="N379" s="42"/>
      <c r="O379" s="42"/>
      <c r="P379" s="42"/>
      <c r="Q379" s="42"/>
      <c r="R379" s="42"/>
      <c r="S379" s="42"/>
      <c r="T379" s="36"/>
      <c r="U379"/>
      <c r="V379"/>
      <c r="W379"/>
      <c r="X379"/>
      <c r="Y379"/>
      <c r="Z379"/>
      <c r="AA379"/>
      <c r="AB379" s="86"/>
      <c r="AD379" s="488"/>
      <c r="AE379" s="36"/>
      <c r="AF379" s="36"/>
      <c r="AG379" s="36"/>
      <c r="AH379" s="36"/>
      <c r="AI379" s="36"/>
      <c r="AJ379" s="36"/>
      <c r="AK379" s="36"/>
    </row>
    <row r="380" spans="1:37" s="231" customFormat="1">
      <c r="A380"/>
      <c r="B380"/>
      <c r="C380" s="60"/>
      <c r="D380" s="42"/>
      <c r="E380" s="42"/>
      <c r="F380" s="42"/>
      <c r="G380" s="10"/>
      <c r="H380"/>
      <c r="I380"/>
      <c r="J380" s="42"/>
      <c r="K380" s="42"/>
      <c r="L380" s="42"/>
      <c r="M380" s="42"/>
      <c r="N380" s="42"/>
      <c r="O380" s="42"/>
      <c r="P380" s="42"/>
      <c r="Q380" s="42"/>
      <c r="R380" s="42"/>
      <c r="S380" s="42"/>
      <c r="T380" s="36"/>
      <c r="U380"/>
      <c r="V380"/>
      <c r="W380"/>
      <c r="X380"/>
      <c r="Y380"/>
      <c r="Z380"/>
      <c r="AA380"/>
      <c r="AB380" s="86"/>
      <c r="AD380" s="488"/>
      <c r="AE380" s="36"/>
      <c r="AF380" s="36"/>
      <c r="AG380" s="36"/>
      <c r="AH380" s="36"/>
      <c r="AI380" s="36"/>
      <c r="AJ380" s="36"/>
      <c r="AK380" s="36"/>
    </row>
    <row r="381" spans="1:37" s="231" customFormat="1">
      <c r="A381"/>
      <c r="B381"/>
      <c r="C381" s="60"/>
      <c r="D381" s="42"/>
      <c r="E381" s="42"/>
      <c r="F381" s="42"/>
      <c r="G381" s="10"/>
      <c r="H381"/>
      <c r="I381"/>
      <c r="J381" s="42"/>
      <c r="K381" s="42"/>
      <c r="L381" s="42"/>
      <c r="M381" s="42"/>
      <c r="N381" s="42"/>
      <c r="O381" s="42"/>
      <c r="P381" s="42"/>
      <c r="Q381" s="42"/>
      <c r="R381" s="42"/>
      <c r="S381" s="42"/>
      <c r="T381" s="36"/>
      <c r="U381"/>
      <c r="V381"/>
      <c r="W381"/>
      <c r="X381"/>
      <c r="Y381"/>
      <c r="Z381"/>
      <c r="AA381"/>
      <c r="AB381" s="86"/>
      <c r="AD381" s="488"/>
      <c r="AE381" s="36"/>
      <c r="AF381" s="36"/>
      <c r="AG381" s="36"/>
      <c r="AH381" s="36"/>
      <c r="AI381" s="36"/>
      <c r="AJ381" s="36"/>
      <c r="AK381" s="36"/>
    </row>
    <row r="382" spans="1:37" s="231" customFormat="1">
      <c r="A382"/>
      <c r="B382"/>
      <c r="C382" s="60"/>
      <c r="D382" s="42"/>
      <c r="E382" s="42"/>
      <c r="F382" s="42"/>
      <c r="G382" s="10"/>
      <c r="H382"/>
      <c r="I382"/>
      <c r="J382" s="42"/>
      <c r="K382" s="42"/>
      <c r="L382" s="42"/>
      <c r="M382" s="42"/>
      <c r="N382" s="42"/>
      <c r="O382" s="42"/>
      <c r="P382" s="42"/>
      <c r="Q382" s="42"/>
      <c r="R382" s="42"/>
      <c r="S382" s="42"/>
      <c r="T382" s="36"/>
      <c r="U382"/>
      <c r="V382"/>
      <c r="W382"/>
      <c r="X382"/>
      <c r="Y382"/>
      <c r="Z382"/>
      <c r="AA382"/>
      <c r="AB382" s="86"/>
      <c r="AD382" s="488"/>
      <c r="AE382" s="36"/>
      <c r="AF382" s="36"/>
      <c r="AG382" s="36"/>
      <c r="AH382" s="36"/>
      <c r="AI382" s="36"/>
      <c r="AJ382" s="36"/>
      <c r="AK382" s="36"/>
    </row>
    <row r="383" spans="1:37" s="231" customFormat="1">
      <c r="A383"/>
      <c r="B383"/>
      <c r="C383" s="60"/>
      <c r="D383" s="42"/>
      <c r="E383" s="42"/>
      <c r="F383" s="42"/>
      <c r="G383" s="10"/>
      <c r="H383"/>
      <c r="I383"/>
      <c r="J383" s="42"/>
      <c r="K383" s="42"/>
      <c r="L383" s="42"/>
      <c r="M383" s="42"/>
      <c r="N383" s="42"/>
      <c r="O383" s="42"/>
      <c r="P383" s="42"/>
      <c r="Q383" s="42"/>
      <c r="R383" s="42"/>
      <c r="S383" s="42"/>
      <c r="T383" s="36"/>
      <c r="U383"/>
      <c r="V383"/>
      <c r="W383"/>
      <c r="X383"/>
      <c r="Y383"/>
      <c r="Z383"/>
      <c r="AA383"/>
      <c r="AB383" s="86"/>
      <c r="AD383" s="488"/>
      <c r="AE383" s="36"/>
      <c r="AF383" s="36"/>
      <c r="AG383" s="36"/>
      <c r="AH383" s="36"/>
      <c r="AI383" s="36"/>
      <c r="AJ383" s="36"/>
      <c r="AK383" s="36"/>
    </row>
    <row r="384" spans="1:37" s="231" customFormat="1">
      <c r="A384"/>
      <c r="B384"/>
      <c r="C384" s="60"/>
      <c r="D384" s="42"/>
      <c r="E384" s="42"/>
      <c r="F384" s="42"/>
      <c r="G384" s="10"/>
      <c r="H384"/>
      <c r="I384"/>
      <c r="J384" s="42"/>
      <c r="K384" s="42"/>
      <c r="L384" s="42"/>
      <c r="M384" s="42"/>
      <c r="N384" s="42"/>
      <c r="O384" s="42"/>
      <c r="P384" s="42"/>
      <c r="Q384" s="42"/>
      <c r="R384" s="42"/>
      <c r="S384" s="42"/>
      <c r="T384" s="36"/>
      <c r="U384"/>
      <c r="V384"/>
      <c r="W384"/>
      <c r="X384"/>
      <c r="Y384"/>
      <c r="Z384"/>
      <c r="AA384"/>
      <c r="AB384" s="86"/>
      <c r="AD384" s="488"/>
      <c r="AE384" s="36"/>
      <c r="AF384" s="36"/>
      <c r="AG384" s="36"/>
      <c r="AH384" s="36"/>
      <c r="AI384" s="36"/>
      <c r="AJ384" s="36"/>
      <c r="AK384" s="36"/>
    </row>
    <row r="385" spans="1:37" s="231" customFormat="1">
      <c r="A385"/>
      <c r="B385"/>
      <c r="C385" s="60"/>
      <c r="D385" s="42"/>
      <c r="E385" s="42"/>
      <c r="F385" s="42"/>
      <c r="G385" s="10"/>
      <c r="H385"/>
      <c r="I385"/>
      <c r="J385" s="42"/>
      <c r="K385" s="42"/>
      <c r="L385" s="42"/>
      <c r="M385" s="42"/>
      <c r="N385" s="42"/>
      <c r="O385" s="42"/>
      <c r="P385" s="42"/>
      <c r="Q385" s="42"/>
      <c r="R385" s="42"/>
      <c r="S385" s="42"/>
      <c r="T385" s="36"/>
      <c r="U385"/>
      <c r="V385"/>
      <c r="W385"/>
      <c r="X385"/>
      <c r="Y385"/>
      <c r="Z385"/>
      <c r="AA385"/>
      <c r="AB385" s="86"/>
      <c r="AD385" s="488"/>
      <c r="AE385" s="36"/>
      <c r="AF385" s="36"/>
      <c r="AG385" s="36"/>
      <c r="AH385" s="36"/>
      <c r="AI385" s="36"/>
      <c r="AJ385" s="36"/>
      <c r="AK385" s="36"/>
    </row>
    <row r="386" spans="1:37" s="231" customFormat="1">
      <c r="A386"/>
      <c r="B386"/>
      <c r="C386" s="60"/>
      <c r="D386" s="42"/>
      <c r="E386" s="42"/>
      <c r="F386" s="42"/>
      <c r="G386" s="10"/>
      <c r="H386"/>
      <c r="I386"/>
      <c r="J386" s="42"/>
      <c r="K386" s="42"/>
      <c r="L386" s="42"/>
      <c r="M386" s="42"/>
      <c r="N386" s="42"/>
      <c r="O386" s="42"/>
      <c r="P386" s="42"/>
      <c r="Q386" s="42"/>
      <c r="R386" s="42"/>
      <c r="S386" s="42"/>
      <c r="T386" s="36"/>
      <c r="U386"/>
      <c r="V386"/>
      <c r="W386"/>
      <c r="X386"/>
      <c r="Y386"/>
      <c r="Z386"/>
      <c r="AA386"/>
      <c r="AB386" s="86"/>
      <c r="AD386" s="488"/>
      <c r="AE386" s="36"/>
      <c r="AF386" s="36"/>
      <c r="AG386" s="36"/>
      <c r="AH386" s="36"/>
      <c r="AI386" s="36"/>
      <c r="AJ386" s="36"/>
      <c r="AK386" s="36"/>
    </row>
    <row r="387" spans="1:37" s="231" customFormat="1">
      <c r="A387"/>
      <c r="B387"/>
      <c r="C387" s="60"/>
      <c r="D387" s="42"/>
      <c r="E387" s="42"/>
      <c r="F387" s="42"/>
      <c r="G387" s="10"/>
      <c r="H387"/>
      <c r="I387"/>
      <c r="J387" s="42"/>
      <c r="K387" s="42"/>
      <c r="L387" s="42"/>
      <c r="M387" s="42"/>
      <c r="N387" s="42"/>
      <c r="O387" s="42"/>
      <c r="P387" s="42"/>
      <c r="Q387" s="42"/>
      <c r="R387" s="42"/>
      <c r="S387" s="42"/>
      <c r="T387" s="36"/>
      <c r="U387"/>
      <c r="V387"/>
      <c r="W387"/>
      <c r="X387"/>
      <c r="Y387"/>
      <c r="Z387"/>
      <c r="AA387"/>
      <c r="AB387" s="86"/>
      <c r="AD387" s="488"/>
      <c r="AE387" s="36"/>
      <c r="AF387" s="36"/>
      <c r="AG387" s="36"/>
      <c r="AH387" s="36"/>
      <c r="AI387" s="36"/>
      <c r="AJ387" s="36"/>
      <c r="AK387" s="36"/>
    </row>
    <row r="388" spans="1:37" s="231" customFormat="1">
      <c r="A388"/>
      <c r="B388"/>
      <c r="C388" s="60"/>
      <c r="D388" s="42"/>
      <c r="E388" s="42"/>
      <c r="F388" s="42"/>
      <c r="G388" s="10"/>
      <c r="H388"/>
      <c r="I388"/>
      <c r="J388" s="42"/>
      <c r="K388" s="42"/>
      <c r="L388" s="42"/>
      <c r="M388" s="42"/>
      <c r="N388" s="42"/>
      <c r="O388" s="42"/>
      <c r="P388" s="42"/>
      <c r="Q388" s="42"/>
      <c r="R388" s="42"/>
      <c r="S388" s="42"/>
      <c r="T388" s="36"/>
      <c r="U388"/>
      <c r="V388"/>
      <c r="W388"/>
      <c r="X388"/>
      <c r="Y388"/>
      <c r="Z388"/>
      <c r="AA388"/>
      <c r="AB388" s="86"/>
      <c r="AD388" s="488"/>
      <c r="AE388" s="36"/>
      <c r="AF388" s="36"/>
      <c r="AG388" s="36"/>
      <c r="AH388" s="36"/>
      <c r="AI388" s="36"/>
      <c r="AJ388" s="36"/>
      <c r="AK388" s="36"/>
    </row>
    <row r="389" spans="1:37" s="231" customFormat="1">
      <c r="A389"/>
      <c r="B389"/>
      <c r="C389" s="60"/>
      <c r="D389" s="42"/>
      <c r="E389" s="42"/>
      <c r="F389" s="42"/>
      <c r="G389" s="10"/>
      <c r="H389"/>
      <c r="I389"/>
      <c r="J389" s="42"/>
      <c r="K389" s="42"/>
      <c r="L389" s="42"/>
      <c r="M389" s="42"/>
      <c r="N389" s="42"/>
      <c r="O389" s="42"/>
      <c r="P389" s="42"/>
      <c r="Q389" s="42"/>
      <c r="R389" s="42"/>
      <c r="S389" s="42"/>
      <c r="T389" s="36"/>
      <c r="U389"/>
      <c r="V389"/>
      <c r="W389"/>
      <c r="X389"/>
      <c r="Y389"/>
      <c r="Z389"/>
      <c r="AA389"/>
      <c r="AB389" s="86"/>
      <c r="AD389" s="488"/>
      <c r="AE389" s="36"/>
      <c r="AF389" s="36"/>
      <c r="AG389" s="36"/>
      <c r="AH389" s="36"/>
      <c r="AI389" s="36"/>
      <c r="AJ389" s="36"/>
      <c r="AK389" s="36"/>
    </row>
    <row r="390" spans="1:37" s="231" customFormat="1">
      <c r="A390"/>
      <c r="B390"/>
      <c r="C390" s="60"/>
      <c r="D390" s="42"/>
      <c r="E390" s="42"/>
      <c r="F390" s="42"/>
      <c r="G390" s="10"/>
      <c r="H390"/>
      <c r="I390"/>
      <c r="J390" s="42"/>
      <c r="K390" s="42"/>
      <c r="L390" s="42"/>
      <c r="M390" s="42"/>
      <c r="N390" s="42"/>
      <c r="O390" s="42"/>
      <c r="P390" s="42"/>
      <c r="Q390" s="42"/>
      <c r="R390" s="42"/>
      <c r="S390" s="42"/>
      <c r="T390" s="36"/>
      <c r="U390"/>
      <c r="V390"/>
      <c r="W390"/>
      <c r="X390"/>
      <c r="Y390"/>
      <c r="Z390"/>
      <c r="AA390"/>
      <c r="AB390" s="86"/>
      <c r="AD390" s="488"/>
      <c r="AE390" s="36"/>
      <c r="AF390" s="36"/>
      <c r="AG390" s="36"/>
      <c r="AH390" s="36"/>
      <c r="AI390" s="36"/>
      <c r="AJ390" s="36"/>
      <c r="AK390" s="36"/>
    </row>
    <row r="391" spans="1:37" s="231" customFormat="1">
      <c r="A391"/>
      <c r="B391"/>
      <c r="C391" s="60"/>
      <c r="D391" s="42"/>
      <c r="E391" s="42"/>
      <c r="F391" s="42"/>
      <c r="G391" s="10"/>
      <c r="H391"/>
      <c r="I391"/>
      <c r="J391" s="42"/>
      <c r="K391" s="42"/>
      <c r="L391" s="42"/>
      <c r="M391" s="42"/>
      <c r="N391" s="42"/>
      <c r="O391" s="42"/>
      <c r="P391" s="42"/>
      <c r="Q391" s="42"/>
      <c r="R391" s="42"/>
      <c r="S391" s="42"/>
      <c r="T391" s="36"/>
      <c r="U391"/>
      <c r="V391"/>
      <c r="W391"/>
      <c r="X391"/>
      <c r="Y391"/>
      <c r="Z391"/>
      <c r="AA391"/>
      <c r="AB391" s="86"/>
      <c r="AD391" s="488"/>
      <c r="AE391" s="36"/>
      <c r="AF391" s="36"/>
      <c r="AG391" s="36"/>
      <c r="AH391" s="36"/>
      <c r="AI391" s="36"/>
      <c r="AJ391" s="36"/>
      <c r="AK391" s="36"/>
    </row>
    <row r="392" spans="1:37" s="231" customFormat="1">
      <c r="A392"/>
      <c r="B392"/>
      <c r="C392" s="60"/>
      <c r="D392" s="42"/>
      <c r="E392" s="42"/>
      <c r="F392" s="42"/>
      <c r="G392" s="10"/>
      <c r="H392"/>
      <c r="I392"/>
      <c r="J392" s="42"/>
      <c r="K392" s="42"/>
      <c r="L392" s="42"/>
      <c r="M392" s="42"/>
      <c r="N392" s="42"/>
      <c r="O392" s="42"/>
      <c r="P392" s="42"/>
      <c r="Q392" s="42"/>
      <c r="R392" s="42"/>
      <c r="S392" s="42"/>
      <c r="T392" s="36"/>
      <c r="U392"/>
      <c r="V392"/>
      <c r="W392"/>
      <c r="X392"/>
      <c r="Y392"/>
      <c r="Z392"/>
      <c r="AA392"/>
      <c r="AB392" s="86"/>
      <c r="AD392" s="488"/>
      <c r="AE392" s="36"/>
      <c r="AF392" s="36"/>
      <c r="AG392" s="36"/>
      <c r="AH392" s="36"/>
      <c r="AI392" s="36"/>
      <c r="AJ392" s="36"/>
      <c r="AK392" s="36"/>
    </row>
    <row r="393" spans="1:37" s="231" customFormat="1">
      <c r="A393"/>
      <c r="B393"/>
      <c r="C393" s="60"/>
      <c r="D393" s="42"/>
      <c r="E393" s="42"/>
      <c r="F393" s="42"/>
      <c r="G393" s="10"/>
      <c r="H393"/>
      <c r="I393"/>
      <c r="J393" s="42"/>
      <c r="K393" s="42"/>
      <c r="L393" s="42"/>
      <c r="M393" s="42"/>
      <c r="N393" s="42"/>
      <c r="O393" s="42"/>
      <c r="P393" s="42"/>
      <c r="Q393" s="42"/>
      <c r="R393" s="42"/>
      <c r="S393" s="42"/>
      <c r="T393" s="36"/>
      <c r="U393"/>
      <c r="V393"/>
      <c r="W393"/>
      <c r="X393"/>
      <c r="Y393"/>
      <c r="Z393"/>
      <c r="AA393"/>
      <c r="AB393" s="86"/>
      <c r="AD393" s="488"/>
      <c r="AE393" s="36"/>
      <c r="AF393" s="36"/>
      <c r="AG393" s="36"/>
      <c r="AH393" s="36"/>
      <c r="AI393" s="36"/>
      <c r="AJ393" s="36"/>
      <c r="AK393" s="36"/>
    </row>
    <row r="394" spans="1:37" s="231" customFormat="1">
      <c r="A394"/>
      <c r="B394"/>
      <c r="C394" s="60"/>
      <c r="D394" s="42"/>
      <c r="E394" s="42"/>
      <c r="F394" s="42"/>
      <c r="G394" s="10"/>
      <c r="H394"/>
      <c r="I394"/>
      <c r="J394" s="42"/>
      <c r="K394" s="42"/>
      <c r="L394" s="42"/>
      <c r="M394" s="42"/>
      <c r="N394" s="42"/>
      <c r="O394" s="42"/>
      <c r="P394" s="42"/>
      <c r="Q394" s="42"/>
      <c r="R394" s="42"/>
      <c r="S394" s="42"/>
      <c r="T394" s="36"/>
      <c r="U394"/>
      <c r="V394"/>
      <c r="W394"/>
      <c r="X394"/>
      <c r="Y394"/>
      <c r="Z394"/>
      <c r="AA394"/>
      <c r="AB394" s="86"/>
      <c r="AD394" s="488"/>
      <c r="AE394" s="36"/>
      <c r="AF394" s="36"/>
      <c r="AG394" s="36"/>
      <c r="AH394" s="36"/>
      <c r="AI394" s="36"/>
      <c r="AJ394" s="36"/>
      <c r="AK394" s="36"/>
    </row>
    <row r="395" spans="1:37" s="231" customFormat="1">
      <c r="A395"/>
      <c r="B395"/>
      <c r="C395" s="60"/>
      <c r="D395" s="42"/>
      <c r="E395" s="42"/>
      <c r="F395" s="42"/>
      <c r="G395" s="10"/>
      <c r="H395"/>
      <c r="I395"/>
      <c r="J395" s="42"/>
      <c r="K395" s="42"/>
      <c r="L395" s="42"/>
      <c r="M395" s="42"/>
      <c r="N395" s="42"/>
      <c r="O395" s="42"/>
      <c r="P395" s="42"/>
      <c r="Q395" s="42"/>
      <c r="R395" s="42"/>
      <c r="S395" s="42"/>
      <c r="T395" s="36"/>
      <c r="U395"/>
      <c r="V395"/>
      <c r="W395"/>
      <c r="X395"/>
      <c r="Y395"/>
      <c r="Z395"/>
      <c r="AA395"/>
      <c r="AB395" s="86"/>
      <c r="AD395" s="488"/>
      <c r="AE395" s="36"/>
      <c r="AF395" s="36"/>
      <c r="AG395" s="36"/>
      <c r="AH395" s="36"/>
      <c r="AI395" s="36"/>
      <c r="AJ395" s="36"/>
      <c r="AK395" s="36"/>
    </row>
    <row r="396" spans="1:37" s="231" customFormat="1">
      <c r="A396"/>
      <c r="B396"/>
      <c r="C396" s="60"/>
      <c r="D396" s="42"/>
      <c r="E396" s="42"/>
      <c r="F396" s="42"/>
      <c r="G396" s="10"/>
      <c r="H396"/>
      <c r="I396"/>
      <c r="J396" s="42"/>
      <c r="K396" s="42"/>
      <c r="L396" s="42"/>
      <c r="M396" s="42"/>
      <c r="N396" s="42"/>
      <c r="O396" s="42"/>
      <c r="P396" s="42"/>
      <c r="Q396" s="42"/>
      <c r="R396" s="42"/>
      <c r="S396" s="42"/>
      <c r="T396" s="36"/>
      <c r="U396"/>
      <c r="V396"/>
      <c r="W396"/>
      <c r="X396"/>
      <c r="Y396"/>
      <c r="Z396"/>
      <c r="AA396"/>
      <c r="AB396" s="86"/>
      <c r="AD396" s="488"/>
      <c r="AE396" s="36"/>
      <c r="AF396" s="36"/>
      <c r="AG396" s="36"/>
      <c r="AH396" s="36"/>
      <c r="AI396" s="36"/>
      <c r="AJ396" s="36"/>
      <c r="AK396" s="36"/>
    </row>
    <row r="397" spans="1:37" s="231" customFormat="1">
      <c r="A397"/>
      <c r="B397"/>
      <c r="C397" s="60"/>
      <c r="D397" s="42"/>
      <c r="E397" s="42"/>
      <c r="F397" s="42"/>
      <c r="G397" s="10"/>
      <c r="H397"/>
      <c r="I397"/>
      <c r="J397" s="42"/>
      <c r="K397" s="42"/>
      <c r="L397" s="42"/>
      <c r="M397" s="42"/>
      <c r="N397" s="42"/>
      <c r="O397" s="42"/>
      <c r="P397" s="42"/>
      <c r="Q397" s="42"/>
      <c r="R397" s="42"/>
      <c r="S397" s="42"/>
      <c r="T397" s="36"/>
      <c r="U397"/>
      <c r="V397"/>
      <c r="W397"/>
      <c r="X397"/>
      <c r="Y397"/>
      <c r="Z397"/>
      <c r="AA397"/>
      <c r="AB397" s="86"/>
      <c r="AD397" s="488"/>
      <c r="AE397" s="36"/>
      <c r="AF397" s="36"/>
      <c r="AG397" s="36"/>
      <c r="AH397" s="36"/>
      <c r="AI397" s="36"/>
      <c r="AJ397" s="36"/>
      <c r="AK397" s="36"/>
    </row>
    <row r="398" spans="1:37" s="231" customFormat="1">
      <c r="A398"/>
      <c r="B398"/>
      <c r="C398" s="60"/>
      <c r="D398" s="42"/>
      <c r="E398" s="42"/>
      <c r="F398" s="42"/>
      <c r="G398" s="10"/>
      <c r="H398"/>
      <c r="I398"/>
      <c r="J398" s="42"/>
      <c r="K398" s="42"/>
      <c r="L398" s="42"/>
      <c r="M398" s="42"/>
      <c r="N398" s="42"/>
      <c r="O398" s="42"/>
      <c r="P398" s="42"/>
      <c r="Q398" s="42"/>
      <c r="R398" s="42"/>
      <c r="S398" s="42"/>
      <c r="T398" s="36"/>
      <c r="U398"/>
      <c r="V398"/>
      <c r="W398"/>
      <c r="X398"/>
      <c r="Y398"/>
      <c r="Z398"/>
      <c r="AA398"/>
      <c r="AB398" s="86"/>
      <c r="AD398" s="488"/>
      <c r="AE398" s="36"/>
      <c r="AF398" s="36"/>
      <c r="AG398" s="36"/>
      <c r="AH398" s="36"/>
      <c r="AI398" s="36"/>
      <c r="AJ398" s="36"/>
      <c r="AK398" s="36"/>
    </row>
    <row r="399" spans="1:37" s="231" customFormat="1">
      <c r="A399"/>
      <c r="B399"/>
      <c r="C399" s="60"/>
      <c r="D399" s="42"/>
      <c r="E399" s="42"/>
      <c r="F399" s="42"/>
      <c r="G399" s="10"/>
      <c r="H399"/>
      <c r="I399"/>
      <c r="J399" s="42"/>
      <c r="K399" s="42"/>
      <c r="L399" s="42"/>
      <c r="M399" s="42"/>
      <c r="N399" s="42"/>
      <c r="O399" s="42"/>
      <c r="P399" s="42"/>
      <c r="Q399" s="42"/>
      <c r="R399" s="42"/>
      <c r="S399" s="42"/>
      <c r="T399" s="36"/>
      <c r="U399"/>
      <c r="V399"/>
      <c r="W399"/>
      <c r="X399"/>
      <c r="Y399"/>
      <c r="Z399"/>
      <c r="AA399"/>
      <c r="AB399" s="86"/>
      <c r="AD399" s="488"/>
      <c r="AE399" s="36"/>
      <c r="AF399" s="36"/>
      <c r="AG399" s="36"/>
      <c r="AH399" s="36"/>
      <c r="AI399" s="36"/>
      <c r="AJ399" s="36"/>
      <c r="AK399" s="36"/>
    </row>
    <row r="400" spans="1:37" s="231" customFormat="1">
      <c r="A400"/>
      <c r="B400"/>
      <c r="C400" s="60"/>
      <c r="D400" s="42"/>
      <c r="E400" s="42"/>
      <c r="F400" s="42"/>
      <c r="G400" s="10"/>
      <c r="H400"/>
      <c r="I400"/>
      <c r="J400" s="42"/>
      <c r="K400" s="42"/>
      <c r="L400" s="42"/>
      <c r="M400" s="42"/>
      <c r="N400" s="42"/>
      <c r="O400" s="42"/>
      <c r="P400" s="42"/>
      <c r="Q400" s="42"/>
      <c r="R400" s="42"/>
      <c r="S400" s="42"/>
      <c r="T400" s="36"/>
      <c r="U400"/>
      <c r="V400"/>
      <c r="W400"/>
      <c r="X400"/>
      <c r="Y400"/>
      <c r="Z400"/>
      <c r="AA400"/>
      <c r="AB400" s="86"/>
      <c r="AD400" s="488"/>
      <c r="AE400" s="36"/>
      <c r="AF400" s="36"/>
      <c r="AG400" s="36"/>
      <c r="AH400" s="36"/>
      <c r="AI400" s="36"/>
      <c r="AJ400" s="36"/>
      <c r="AK400" s="36"/>
    </row>
    <row r="401" spans="1:37" s="231" customFormat="1">
      <c r="A401"/>
      <c r="B401"/>
      <c r="C401" s="60"/>
      <c r="D401" s="42"/>
      <c r="E401" s="42"/>
      <c r="F401" s="42"/>
      <c r="G401" s="10"/>
      <c r="H401"/>
      <c r="I401"/>
      <c r="J401" s="42"/>
      <c r="K401" s="42"/>
      <c r="L401" s="42"/>
      <c r="M401" s="42"/>
      <c r="N401" s="42"/>
      <c r="O401" s="42"/>
      <c r="P401" s="42"/>
      <c r="Q401" s="42"/>
      <c r="R401" s="42"/>
      <c r="S401" s="42"/>
      <c r="T401" s="36"/>
      <c r="U401"/>
      <c r="V401"/>
      <c r="W401"/>
      <c r="X401"/>
      <c r="Y401"/>
      <c r="Z401"/>
      <c r="AA401"/>
      <c r="AB401" s="86"/>
      <c r="AD401" s="488"/>
      <c r="AE401" s="36"/>
      <c r="AF401" s="36"/>
      <c r="AG401" s="36"/>
      <c r="AH401" s="36"/>
      <c r="AI401" s="36"/>
      <c r="AJ401" s="36"/>
      <c r="AK401" s="36"/>
    </row>
    <row r="402" spans="1:37" s="231" customFormat="1">
      <c r="A402"/>
      <c r="B402"/>
      <c r="C402" s="60"/>
      <c r="D402" s="42"/>
      <c r="E402" s="42"/>
      <c r="F402" s="42"/>
      <c r="G402" s="10"/>
      <c r="H402"/>
      <c r="I402"/>
      <c r="J402" s="42"/>
      <c r="K402" s="42"/>
      <c r="L402" s="42"/>
      <c r="M402" s="42"/>
      <c r="N402" s="42"/>
      <c r="O402" s="42"/>
      <c r="P402" s="42"/>
      <c r="Q402" s="42"/>
      <c r="R402" s="42"/>
      <c r="S402" s="42"/>
      <c r="T402" s="36"/>
      <c r="U402"/>
      <c r="V402"/>
      <c r="W402"/>
      <c r="X402"/>
      <c r="Y402"/>
      <c r="Z402"/>
      <c r="AA402"/>
      <c r="AB402" s="86"/>
      <c r="AD402" s="488"/>
      <c r="AE402" s="36"/>
      <c r="AF402" s="36"/>
      <c r="AG402" s="36"/>
      <c r="AH402" s="36"/>
      <c r="AI402" s="36"/>
      <c r="AJ402" s="36"/>
      <c r="AK402" s="36"/>
    </row>
    <row r="403" spans="1:37" s="231" customFormat="1">
      <c r="A403"/>
      <c r="B403"/>
      <c r="C403" s="60"/>
      <c r="D403" s="42"/>
      <c r="E403" s="42"/>
      <c r="F403" s="42"/>
      <c r="G403" s="10"/>
      <c r="H403"/>
      <c r="I403"/>
      <c r="J403" s="42"/>
      <c r="K403" s="42"/>
      <c r="L403" s="42"/>
      <c r="M403" s="42"/>
      <c r="N403" s="42"/>
      <c r="O403" s="42"/>
      <c r="P403" s="42"/>
      <c r="Q403" s="42"/>
      <c r="R403" s="42"/>
      <c r="S403" s="42"/>
      <c r="T403" s="36"/>
      <c r="U403"/>
      <c r="V403"/>
      <c r="W403"/>
      <c r="X403"/>
      <c r="Y403"/>
      <c r="Z403"/>
      <c r="AA403"/>
      <c r="AB403" s="86"/>
      <c r="AD403" s="488"/>
      <c r="AE403" s="36"/>
      <c r="AF403" s="36"/>
      <c r="AG403" s="36"/>
      <c r="AH403" s="36"/>
      <c r="AI403" s="36"/>
      <c r="AJ403" s="36"/>
      <c r="AK403" s="36"/>
    </row>
    <row r="404" spans="1:37" s="231" customFormat="1">
      <c r="A404"/>
      <c r="B404"/>
      <c r="C404" s="60"/>
      <c r="D404" s="42"/>
      <c r="E404" s="42"/>
      <c r="F404" s="42"/>
      <c r="G404" s="10"/>
      <c r="H404"/>
      <c r="I404"/>
      <c r="J404" s="42"/>
      <c r="K404" s="42"/>
      <c r="L404" s="42"/>
      <c r="M404" s="42"/>
      <c r="N404" s="42"/>
      <c r="O404" s="42"/>
      <c r="P404" s="42"/>
      <c r="Q404" s="42"/>
      <c r="R404" s="42"/>
      <c r="S404" s="42"/>
      <c r="T404" s="36"/>
      <c r="U404"/>
      <c r="V404"/>
      <c r="W404"/>
      <c r="X404"/>
      <c r="Y404"/>
      <c r="Z404"/>
      <c r="AA404"/>
      <c r="AB404" s="86"/>
      <c r="AD404" s="488"/>
      <c r="AE404" s="36"/>
      <c r="AF404" s="36"/>
      <c r="AG404" s="36"/>
      <c r="AH404" s="36"/>
      <c r="AI404" s="36"/>
      <c r="AJ404" s="36"/>
      <c r="AK404" s="36"/>
    </row>
    <row r="405" spans="1:37" s="231" customFormat="1">
      <c r="A405"/>
      <c r="B405"/>
      <c r="C405" s="60"/>
      <c r="D405" s="42"/>
      <c r="E405" s="42"/>
      <c r="F405" s="42"/>
      <c r="G405" s="10"/>
      <c r="H405"/>
      <c r="I405"/>
      <c r="J405" s="42"/>
      <c r="K405" s="42"/>
      <c r="L405" s="42"/>
      <c r="M405" s="42"/>
      <c r="N405" s="42"/>
      <c r="O405" s="42"/>
      <c r="P405" s="42"/>
      <c r="Q405" s="42"/>
      <c r="R405" s="42"/>
      <c r="S405" s="42"/>
      <c r="T405" s="36"/>
      <c r="U405"/>
      <c r="V405"/>
      <c r="W405"/>
      <c r="X405"/>
      <c r="Y405"/>
      <c r="Z405"/>
      <c r="AA405"/>
      <c r="AB405" s="86"/>
      <c r="AD405" s="488"/>
      <c r="AE405" s="36"/>
      <c r="AF405" s="36"/>
      <c r="AG405" s="36"/>
      <c r="AH405" s="36"/>
      <c r="AI405" s="36"/>
      <c r="AJ405" s="36"/>
      <c r="AK405" s="36"/>
    </row>
    <row r="406" spans="1:37" s="231" customFormat="1">
      <c r="A406"/>
      <c r="B406"/>
      <c r="C406" s="60"/>
      <c r="D406" s="42"/>
      <c r="E406" s="42"/>
      <c r="F406" s="42"/>
      <c r="G406" s="10"/>
      <c r="H406"/>
      <c r="I406"/>
      <c r="J406" s="42"/>
      <c r="K406" s="42"/>
      <c r="L406" s="42"/>
      <c r="M406" s="42"/>
      <c r="N406" s="42"/>
      <c r="O406" s="42"/>
      <c r="P406" s="42"/>
      <c r="Q406" s="42"/>
      <c r="R406" s="42"/>
      <c r="S406" s="42"/>
      <c r="T406" s="36"/>
      <c r="U406"/>
      <c r="V406"/>
      <c r="W406"/>
      <c r="X406"/>
      <c r="Y406"/>
      <c r="Z406"/>
      <c r="AA406"/>
      <c r="AB406" s="86"/>
      <c r="AD406" s="488"/>
      <c r="AE406" s="36"/>
      <c r="AF406" s="36"/>
      <c r="AG406" s="36"/>
      <c r="AH406" s="36"/>
      <c r="AI406" s="36"/>
      <c r="AJ406" s="36"/>
      <c r="AK406" s="36"/>
    </row>
    <row r="407" spans="1:37" s="231" customFormat="1">
      <c r="A407"/>
      <c r="B407"/>
      <c r="C407" s="60"/>
      <c r="D407" s="42"/>
      <c r="E407" s="42"/>
      <c r="F407" s="42"/>
      <c r="G407" s="10"/>
      <c r="H407"/>
      <c r="I407"/>
      <c r="J407" s="42"/>
      <c r="K407" s="42"/>
      <c r="L407" s="42"/>
      <c r="M407" s="42"/>
      <c r="N407" s="42"/>
      <c r="O407" s="42"/>
      <c r="P407" s="42"/>
      <c r="Q407" s="42"/>
      <c r="R407" s="42"/>
      <c r="S407" s="42"/>
      <c r="T407" s="36"/>
      <c r="U407"/>
      <c r="V407"/>
      <c r="W407"/>
      <c r="X407"/>
      <c r="Y407"/>
      <c r="Z407"/>
      <c r="AA407"/>
      <c r="AB407" s="86"/>
      <c r="AD407" s="488"/>
      <c r="AE407" s="36"/>
      <c r="AF407" s="36"/>
      <c r="AG407" s="36"/>
      <c r="AH407" s="36"/>
      <c r="AI407" s="36"/>
      <c r="AJ407" s="36"/>
      <c r="AK407" s="36"/>
    </row>
    <row r="408" spans="1:37" s="231" customFormat="1">
      <c r="A408"/>
      <c r="B408"/>
      <c r="C408" s="60"/>
      <c r="D408" s="42"/>
      <c r="E408" s="42"/>
      <c r="F408" s="42"/>
      <c r="G408" s="10"/>
      <c r="H408"/>
      <c r="I408"/>
      <c r="J408" s="42"/>
      <c r="K408" s="42"/>
      <c r="L408" s="42"/>
      <c r="M408" s="42"/>
      <c r="N408" s="42"/>
      <c r="O408" s="42"/>
      <c r="P408" s="42"/>
      <c r="Q408" s="42"/>
      <c r="R408" s="42"/>
      <c r="S408" s="42"/>
      <c r="T408" s="36"/>
      <c r="U408"/>
      <c r="V408"/>
      <c r="W408"/>
      <c r="X408"/>
      <c r="Y408"/>
      <c r="Z408"/>
      <c r="AA408"/>
      <c r="AB408" s="86"/>
      <c r="AD408" s="488"/>
      <c r="AE408" s="36"/>
      <c r="AF408" s="36"/>
      <c r="AG408" s="36"/>
      <c r="AH408" s="36"/>
      <c r="AI408" s="36"/>
      <c r="AJ408" s="36"/>
      <c r="AK408" s="36"/>
    </row>
    <row r="409" spans="1:37" s="231" customFormat="1">
      <c r="A409"/>
      <c r="B409"/>
      <c r="C409" s="60"/>
      <c r="D409" s="42"/>
      <c r="E409" s="42"/>
      <c r="F409" s="42"/>
      <c r="G409" s="10"/>
      <c r="H409"/>
      <c r="I409"/>
      <c r="J409" s="42"/>
      <c r="K409" s="42"/>
      <c r="L409" s="42"/>
      <c r="M409" s="42"/>
      <c r="N409" s="42"/>
      <c r="O409" s="42"/>
      <c r="P409" s="42"/>
      <c r="Q409" s="42"/>
      <c r="R409" s="42"/>
      <c r="S409" s="42"/>
      <c r="T409" s="36"/>
      <c r="U409"/>
      <c r="V409"/>
      <c r="W409"/>
      <c r="X409"/>
      <c r="Y409"/>
      <c r="Z409"/>
      <c r="AA409"/>
      <c r="AB409" s="86"/>
      <c r="AD409" s="488"/>
      <c r="AE409" s="36"/>
      <c r="AF409" s="36"/>
      <c r="AG409" s="36"/>
      <c r="AH409" s="36"/>
      <c r="AI409" s="36"/>
      <c r="AJ409" s="36"/>
      <c r="AK409" s="36"/>
    </row>
    <row r="410" spans="1:37" s="231" customFormat="1">
      <c r="A410"/>
      <c r="B410"/>
      <c r="C410" s="60"/>
      <c r="D410" s="42"/>
      <c r="E410" s="42"/>
      <c r="F410" s="42"/>
      <c r="G410" s="10"/>
      <c r="H410"/>
      <c r="I410"/>
      <c r="J410" s="42"/>
      <c r="K410" s="42"/>
      <c r="L410" s="42"/>
      <c r="M410" s="42"/>
      <c r="N410" s="42"/>
      <c r="O410" s="42"/>
      <c r="P410" s="42"/>
      <c r="Q410" s="42"/>
      <c r="R410" s="42"/>
      <c r="S410" s="42"/>
      <c r="T410" s="36"/>
      <c r="U410"/>
      <c r="V410"/>
      <c r="W410"/>
      <c r="X410"/>
      <c r="Y410"/>
      <c r="Z410"/>
      <c r="AA410"/>
      <c r="AB410" s="86"/>
      <c r="AD410" s="488"/>
      <c r="AE410" s="36"/>
      <c r="AF410" s="36"/>
      <c r="AG410" s="36"/>
      <c r="AH410" s="36"/>
      <c r="AI410" s="36"/>
      <c r="AJ410" s="36"/>
      <c r="AK410" s="36"/>
    </row>
    <row r="411" spans="1:37" s="231" customFormat="1">
      <c r="A411"/>
      <c r="B411"/>
      <c r="C411" s="60"/>
      <c r="D411" s="42"/>
      <c r="E411" s="42"/>
      <c r="F411" s="42"/>
      <c r="G411" s="10"/>
      <c r="H411"/>
      <c r="I411"/>
      <c r="J411" s="42"/>
      <c r="K411" s="42"/>
      <c r="L411" s="42"/>
      <c r="M411" s="42"/>
      <c r="N411" s="42"/>
      <c r="O411" s="42"/>
      <c r="P411" s="42"/>
      <c r="Q411" s="42"/>
      <c r="R411" s="42"/>
      <c r="S411" s="42"/>
      <c r="T411" s="36"/>
      <c r="U411"/>
      <c r="V411"/>
      <c r="W411"/>
      <c r="X411"/>
      <c r="Y411"/>
      <c r="Z411"/>
      <c r="AA411"/>
      <c r="AB411" s="86"/>
      <c r="AD411" s="488"/>
      <c r="AE411" s="36"/>
      <c r="AF411" s="36"/>
      <c r="AG411" s="36"/>
      <c r="AH411" s="36"/>
      <c r="AI411" s="36"/>
      <c r="AJ411" s="36"/>
      <c r="AK411" s="36"/>
    </row>
    <row r="412" spans="1:37" s="231" customFormat="1">
      <c r="A412"/>
      <c r="B412"/>
      <c r="C412" s="60"/>
      <c r="D412" s="42"/>
      <c r="E412" s="42"/>
      <c r="F412" s="42"/>
      <c r="G412" s="10"/>
      <c r="H412"/>
      <c r="I412"/>
      <c r="J412" s="42"/>
      <c r="K412" s="42"/>
      <c r="L412" s="42"/>
      <c r="M412" s="42"/>
      <c r="N412" s="42"/>
      <c r="O412" s="42"/>
      <c r="P412" s="42"/>
      <c r="Q412" s="42"/>
      <c r="R412" s="42"/>
      <c r="S412" s="42"/>
      <c r="T412" s="36"/>
      <c r="U412"/>
      <c r="V412"/>
      <c r="W412"/>
      <c r="X412"/>
      <c r="Y412"/>
      <c r="Z412"/>
      <c r="AA412"/>
      <c r="AB412" s="86"/>
      <c r="AD412" s="488"/>
      <c r="AE412" s="36"/>
      <c r="AF412" s="36"/>
      <c r="AG412" s="36"/>
      <c r="AH412" s="36"/>
      <c r="AI412" s="36"/>
      <c r="AJ412" s="36"/>
      <c r="AK412" s="36"/>
    </row>
    <row r="413" spans="1:37" s="231" customFormat="1">
      <c r="A413"/>
      <c r="B413"/>
      <c r="C413" s="60"/>
      <c r="D413" s="42"/>
      <c r="E413" s="42"/>
      <c r="F413" s="42"/>
      <c r="G413" s="10"/>
      <c r="H413"/>
      <c r="I413"/>
      <c r="J413" s="42"/>
      <c r="K413" s="42"/>
      <c r="L413" s="42"/>
      <c r="M413" s="42"/>
      <c r="N413" s="42"/>
      <c r="O413" s="42"/>
      <c r="P413" s="42"/>
      <c r="Q413" s="42"/>
      <c r="R413" s="42"/>
      <c r="S413" s="42"/>
      <c r="T413" s="36"/>
      <c r="U413"/>
      <c r="V413"/>
      <c r="W413"/>
      <c r="X413"/>
      <c r="Y413"/>
      <c r="Z413"/>
      <c r="AA413"/>
      <c r="AB413" s="86"/>
      <c r="AD413" s="488"/>
      <c r="AE413" s="36"/>
      <c r="AF413" s="36"/>
      <c r="AG413" s="36"/>
      <c r="AH413" s="36"/>
      <c r="AI413" s="36"/>
      <c r="AJ413" s="36"/>
      <c r="AK413" s="36"/>
    </row>
    <row r="414" spans="1:37" s="231" customFormat="1">
      <c r="A414"/>
      <c r="B414"/>
      <c r="C414" s="60"/>
      <c r="D414" s="42"/>
      <c r="E414" s="42"/>
      <c r="F414" s="42"/>
      <c r="G414" s="10"/>
      <c r="H414"/>
      <c r="I414"/>
      <c r="J414" s="42"/>
      <c r="K414" s="42"/>
      <c r="L414" s="42"/>
      <c r="M414" s="42"/>
      <c r="N414" s="42"/>
      <c r="O414" s="42"/>
      <c r="P414" s="42"/>
      <c r="Q414" s="42"/>
      <c r="R414" s="42"/>
      <c r="S414" s="42"/>
      <c r="T414" s="36"/>
      <c r="U414"/>
      <c r="V414"/>
      <c r="W414"/>
      <c r="X414"/>
      <c r="Y414"/>
      <c r="Z414"/>
      <c r="AA414"/>
      <c r="AB414" s="86"/>
      <c r="AD414" s="488"/>
      <c r="AE414" s="36"/>
      <c r="AF414" s="36"/>
      <c r="AG414" s="36"/>
      <c r="AH414" s="36"/>
      <c r="AI414" s="36"/>
      <c r="AJ414" s="36"/>
      <c r="AK414" s="36"/>
    </row>
    <row r="415" spans="1:37" s="231" customFormat="1">
      <c r="A415"/>
      <c r="B415"/>
      <c r="C415" s="60"/>
      <c r="D415" s="42"/>
      <c r="E415" s="42"/>
      <c r="F415" s="42"/>
      <c r="G415" s="10"/>
      <c r="H415"/>
      <c r="I415"/>
      <c r="J415" s="42"/>
      <c r="K415" s="42"/>
      <c r="L415" s="42"/>
      <c r="M415" s="42"/>
      <c r="N415" s="42"/>
      <c r="O415" s="42"/>
      <c r="P415" s="42"/>
      <c r="Q415" s="42"/>
      <c r="R415" s="42"/>
      <c r="S415" s="42"/>
      <c r="T415" s="36"/>
      <c r="U415"/>
      <c r="V415"/>
      <c r="W415"/>
      <c r="X415"/>
      <c r="Y415"/>
      <c r="Z415"/>
      <c r="AA415"/>
      <c r="AB415" s="86"/>
      <c r="AD415" s="488"/>
      <c r="AE415" s="36"/>
      <c r="AF415" s="36"/>
      <c r="AG415" s="36"/>
      <c r="AH415" s="36"/>
      <c r="AI415" s="36"/>
      <c r="AJ415" s="36"/>
      <c r="AK415" s="36"/>
    </row>
    <row r="416" spans="1:37" s="231" customFormat="1">
      <c r="A416"/>
      <c r="B416"/>
      <c r="C416" s="60"/>
      <c r="D416" s="42"/>
      <c r="E416" s="42"/>
      <c r="F416" s="42"/>
      <c r="G416" s="10"/>
      <c r="H416"/>
      <c r="I416"/>
      <c r="J416" s="42"/>
      <c r="K416" s="42"/>
      <c r="L416" s="42"/>
      <c r="M416" s="42"/>
      <c r="N416" s="42"/>
      <c r="O416" s="42"/>
      <c r="P416" s="42"/>
      <c r="Q416" s="42"/>
      <c r="R416" s="42"/>
      <c r="S416" s="42"/>
      <c r="T416" s="36"/>
      <c r="U416"/>
      <c r="V416"/>
      <c r="W416"/>
      <c r="X416"/>
      <c r="Y416"/>
      <c r="Z416"/>
      <c r="AA416"/>
      <c r="AB416" s="86"/>
      <c r="AD416" s="488"/>
      <c r="AE416" s="36"/>
      <c r="AF416" s="36"/>
      <c r="AG416" s="36"/>
      <c r="AH416" s="36"/>
      <c r="AI416" s="36"/>
      <c r="AJ416" s="36"/>
      <c r="AK416" s="36"/>
    </row>
    <row r="417" spans="1:37" s="231" customFormat="1">
      <c r="A417"/>
      <c r="B417"/>
      <c r="C417" s="60"/>
      <c r="D417" s="42"/>
      <c r="E417" s="42"/>
      <c r="F417" s="42"/>
      <c r="G417" s="10"/>
      <c r="H417"/>
      <c r="I417"/>
      <c r="J417" s="42"/>
      <c r="K417" s="42"/>
      <c r="L417" s="42"/>
      <c r="M417" s="42"/>
      <c r="N417" s="42"/>
      <c r="O417" s="42"/>
      <c r="P417" s="42"/>
      <c r="Q417" s="42"/>
      <c r="R417" s="42"/>
      <c r="S417" s="42"/>
      <c r="T417" s="36"/>
      <c r="U417"/>
      <c r="V417"/>
      <c r="W417"/>
      <c r="X417"/>
      <c r="Y417"/>
      <c r="Z417"/>
      <c r="AA417"/>
      <c r="AB417" s="86"/>
      <c r="AD417" s="488"/>
      <c r="AE417" s="36"/>
      <c r="AF417" s="36"/>
      <c r="AG417" s="36"/>
      <c r="AH417" s="36"/>
      <c r="AI417" s="36"/>
      <c r="AJ417" s="36"/>
      <c r="AK417" s="36"/>
    </row>
    <row r="418" spans="1:37" s="231" customFormat="1">
      <c r="A418"/>
      <c r="B418"/>
      <c r="C418" s="60"/>
      <c r="D418" s="42"/>
      <c r="E418" s="42"/>
      <c r="F418" s="42"/>
      <c r="G418" s="10"/>
      <c r="H418"/>
      <c r="I418"/>
      <c r="J418" s="42"/>
      <c r="K418" s="42"/>
      <c r="L418" s="42"/>
      <c r="M418" s="42"/>
      <c r="N418" s="42"/>
      <c r="O418" s="42"/>
      <c r="P418" s="42"/>
      <c r="Q418" s="42"/>
      <c r="R418" s="42"/>
      <c r="S418" s="42"/>
      <c r="T418" s="36"/>
      <c r="U418"/>
      <c r="V418"/>
      <c r="W418"/>
      <c r="X418"/>
      <c r="Y418"/>
      <c r="Z418"/>
      <c r="AA418"/>
      <c r="AB418" s="86"/>
      <c r="AD418" s="488"/>
      <c r="AE418" s="36"/>
      <c r="AF418" s="36"/>
      <c r="AG418" s="36"/>
      <c r="AH418" s="36"/>
      <c r="AI418" s="36"/>
      <c r="AJ418" s="36"/>
      <c r="AK418" s="36"/>
    </row>
    <row r="419" spans="1:37" s="231" customFormat="1">
      <c r="A419"/>
      <c r="B419"/>
      <c r="C419" s="60"/>
      <c r="D419" s="42"/>
      <c r="E419" s="42"/>
      <c r="F419" s="42"/>
      <c r="G419" s="10"/>
      <c r="H419"/>
      <c r="I419"/>
      <c r="J419" s="42"/>
      <c r="K419" s="42"/>
      <c r="L419" s="42"/>
      <c r="M419" s="42"/>
      <c r="N419" s="42"/>
      <c r="O419" s="42"/>
      <c r="P419" s="42"/>
      <c r="Q419" s="42"/>
      <c r="R419" s="42"/>
      <c r="S419" s="42"/>
      <c r="T419" s="36"/>
      <c r="U419"/>
      <c r="V419"/>
      <c r="W419"/>
      <c r="X419"/>
      <c r="Y419"/>
      <c r="Z419"/>
      <c r="AA419"/>
      <c r="AB419" s="86"/>
      <c r="AD419" s="488"/>
      <c r="AE419" s="36"/>
      <c r="AF419" s="36"/>
      <c r="AG419" s="36"/>
      <c r="AH419" s="36"/>
      <c r="AI419" s="36"/>
      <c r="AJ419" s="36"/>
      <c r="AK419" s="36"/>
    </row>
    <row r="420" spans="1:37" s="231" customFormat="1">
      <c r="A420"/>
      <c r="B420"/>
      <c r="C420" s="60"/>
      <c r="D420" s="42"/>
      <c r="E420" s="42"/>
      <c r="F420" s="42"/>
      <c r="G420" s="10"/>
      <c r="H420"/>
      <c r="I420"/>
      <c r="J420" s="42"/>
      <c r="K420" s="42"/>
      <c r="L420" s="42"/>
      <c r="M420" s="42"/>
      <c r="N420" s="42"/>
      <c r="O420" s="42"/>
      <c r="P420" s="42"/>
      <c r="Q420" s="42"/>
      <c r="R420" s="42"/>
      <c r="S420" s="42"/>
      <c r="T420" s="36"/>
      <c r="U420"/>
      <c r="V420"/>
      <c r="W420"/>
      <c r="X420"/>
      <c r="Y420"/>
      <c r="Z420"/>
      <c r="AA420"/>
      <c r="AB420" s="86"/>
      <c r="AD420" s="488"/>
      <c r="AE420" s="36"/>
      <c r="AF420" s="36"/>
      <c r="AG420" s="36"/>
      <c r="AH420" s="36"/>
      <c r="AI420" s="36"/>
      <c r="AJ420" s="36"/>
      <c r="AK420" s="36"/>
    </row>
    <row r="421" spans="1:37" s="231" customFormat="1">
      <c r="A421"/>
      <c r="B421"/>
      <c r="C421" s="60"/>
      <c r="D421" s="42"/>
      <c r="E421" s="42"/>
      <c r="F421" s="42"/>
      <c r="G421" s="10"/>
      <c r="H421"/>
      <c r="I421"/>
      <c r="J421" s="42"/>
      <c r="K421" s="42"/>
      <c r="L421" s="42"/>
      <c r="M421" s="42"/>
      <c r="N421" s="42"/>
      <c r="O421" s="42"/>
      <c r="P421" s="42"/>
      <c r="Q421" s="42"/>
      <c r="R421" s="42"/>
      <c r="S421" s="42"/>
      <c r="T421" s="36"/>
      <c r="U421"/>
      <c r="V421"/>
      <c r="W421"/>
      <c r="X421"/>
      <c r="Y421"/>
      <c r="Z421"/>
      <c r="AA421"/>
      <c r="AB421" s="86"/>
      <c r="AD421" s="488"/>
      <c r="AE421" s="36"/>
      <c r="AF421" s="36"/>
      <c r="AG421" s="36"/>
      <c r="AH421" s="36"/>
      <c r="AI421" s="36"/>
      <c r="AJ421" s="36"/>
      <c r="AK421" s="36"/>
    </row>
    <row r="422" spans="1:37" s="231" customFormat="1">
      <c r="A422"/>
      <c r="B422"/>
      <c r="C422" s="60"/>
      <c r="D422" s="42"/>
      <c r="E422" s="42"/>
      <c r="F422" s="42"/>
      <c r="G422" s="10"/>
      <c r="H422"/>
      <c r="I422"/>
      <c r="J422" s="42"/>
      <c r="K422" s="42"/>
      <c r="L422" s="42"/>
      <c r="M422" s="42"/>
      <c r="N422" s="42"/>
      <c r="O422" s="42"/>
      <c r="P422" s="42"/>
      <c r="Q422" s="42"/>
      <c r="R422" s="42"/>
      <c r="S422" s="42"/>
      <c r="T422" s="36"/>
      <c r="U422"/>
      <c r="V422"/>
      <c r="W422"/>
      <c r="X422"/>
      <c r="Y422"/>
      <c r="Z422"/>
      <c r="AA422"/>
      <c r="AB422" s="86"/>
      <c r="AD422" s="488"/>
      <c r="AE422" s="36"/>
      <c r="AF422" s="36"/>
      <c r="AG422" s="36"/>
      <c r="AH422" s="36"/>
      <c r="AI422" s="36"/>
      <c r="AJ422" s="36"/>
      <c r="AK422" s="36"/>
    </row>
    <row r="423" spans="1:37" s="231" customFormat="1">
      <c r="A423"/>
      <c r="B423"/>
      <c r="C423" s="60"/>
      <c r="D423" s="42"/>
      <c r="E423" s="42"/>
      <c r="F423" s="42"/>
      <c r="G423" s="10"/>
      <c r="H423"/>
      <c r="I423"/>
      <c r="J423" s="42"/>
      <c r="K423" s="42"/>
      <c r="L423" s="42"/>
      <c r="M423" s="42"/>
      <c r="N423" s="42"/>
      <c r="O423" s="42"/>
      <c r="P423" s="42"/>
      <c r="Q423" s="42"/>
      <c r="R423" s="42"/>
      <c r="S423" s="42"/>
      <c r="T423" s="36"/>
      <c r="U423"/>
      <c r="V423"/>
      <c r="W423"/>
      <c r="X423"/>
      <c r="Y423"/>
      <c r="Z423"/>
      <c r="AA423"/>
      <c r="AB423" s="86"/>
      <c r="AD423" s="488"/>
      <c r="AE423" s="36"/>
      <c r="AF423" s="36"/>
      <c r="AG423" s="36"/>
      <c r="AH423" s="36"/>
      <c r="AI423" s="36"/>
      <c r="AJ423" s="36"/>
      <c r="AK423" s="36"/>
    </row>
    <row r="424" spans="1:37" s="231" customFormat="1">
      <c r="A424"/>
      <c r="B424"/>
      <c r="C424" s="60"/>
      <c r="D424" s="42"/>
      <c r="E424" s="42"/>
      <c r="F424" s="42"/>
      <c r="G424" s="10"/>
      <c r="H424"/>
      <c r="I424"/>
      <c r="J424" s="42"/>
      <c r="K424" s="42"/>
      <c r="L424" s="42"/>
      <c r="M424" s="42"/>
      <c r="N424" s="42"/>
      <c r="O424" s="42"/>
      <c r="P424" s="42"/>
      <c r="Q424" s="42"/>
      <c r="R424" s="42"/>
      <c r="S424" s="42"/>
      <c r="T424" s="36"/>
      <c r="U424"/>
      <c r="V424"/>
      <c r="W424"/>
      <c r="X424"/>
      <c r="Y424"/>
      <c r="Z424"/>
      <c r="AA424"/>
      <c r="AB424" s="86"/>
      <c r="AD424" s="488"/>
      <c r="AE424" s="36"/>
      <c r="AF424" s="36"/>
      <c r="AG424" s="36"/>
      <c r="AH424" s="36"/>
      <c r="AI424" s="36"/>
      <c r="AJ424" s="36"/>
      <c r="AK424" s="36"/>
    </row>
    <row r="425" spans="1:37" s="231" customFormat="1">
      <c r="A425"/>
      <c r="B425"/>
      <c r="C425" s="60"/>
      <c r="D425" s="42"/>
      <c r="E425" s="42"/>
      <c r="F425" s="42"/>
      <c r="G425" s="10"/>
      <c r="H425"/>
      <c r="I425"/>
      <c r="J425" s="42"/>
      <c r="K425" s="42"/>
      <c r="L425" s="42"/>
      <c r="M425" s="42"/>
      <c r="N425" s="42"/>
      <c r="O425" s="42"/>
      <c r="P425" s="42"/>
      <c r="Q425" s="42"/>
      <c r="R425" s="42"/>
      <c r="S425" s="42"/>
      <c r="T425" s="36"/>
      <c r="U425"/>
      <c r="V425"/>
      <c r="W425"/>
      <c r="X425"/>
      <c r="Y425"/>
      <c r="Z425"/>
      <c r="AA425"/>
      <c r="AB425" s="86"/>
      <c r="AD425" s="488"/>
      <c r="AE425" s="36"/>
      <c r="AF425" s="36"/>
      <c r="AG425" s="36"/>
      <c r="AH425" s="36"/>
      <c r="AI425" s="36"/>
      <c r="AJ425" s="36"/>
      <c r="AK425" s="36"/>
    </row>
    <row r="426" spans="1:37" s="231" customFormat="1">
      <c r="A426"/>
      <c r="B426"/>
      <c r="C426" s="60"/>
      <c r="D426" s="42"/>
      <c r="E426" s="42"/>
      <c r="F426" s="42"/>
      <c r="G426" s="10"/>
      <c r="H426"/>
      <c r="I426"/>
      <c r="J426" s="42"/>
      <c r="K426" s="42"/>
      <c r="L426" s="42"/>
      <c r="M426" s="42"/>
      <c r="N426" s="42"/>
      <c r="O426" s="42"/>
      <c r="P426" s="42"/>
      <c r="Q426" s="42"/>
      <c r="R426" s="42"/>
      <c r="S426" s="42"/>
      <c r="T426" s="36"/>
      <c r="U426"/>
      <c r="V426"/>
      <c r="W426"/>
      <c r="X426"/>
      <c r="Y426"/>
      <c r="Z426"/>
      <c r="AA426"/>
      <c r="AB426" s="86"/>
      <c r="AD426" s="488"/>
      <c r="AE426" s="36"/>
      <c r="AF426" s="36"/>
      <c r="AG426" s="36"/>
      <c r="AH426" s="36"/>
      <c r="AI426" s="36"/>
      <c r="AJ426" s="36"/>
      <c r="AK426" s="36"/>
    </row>
    <row r="427" spans="1:37" s="231" customFormat="1">
      <c r="A427"/>
      <c r="B427"/>
      <c r="C427" s="60"/>
      <c r="D427" s="42"/>
      <c r="E427" s="42"/>
      <c r="F427" s="42"/>
      <c r="G427" s="10"/>
      <c r="H427"/>
      <c r="I427"/>
      <c r="J427" s="42"/>
      <c r="K427" s="42"/>
      <c r="L427" s="42"/>
      <c r="M427" s="42"/>
      <c r="N427" s="42"/>
      <c r="O427" s="42"/>
      <c r="P427" s="42"/>
      <c r="Q427" s="42"/>
      <c r="R427" s="42"/>
      <c r="S427" s="42"/>
      <c r="T427" s="36"/>
      <c r="U427"/>
      <c r="V427"/>
      <c r="W427"/>
      <c r="X427"/>
      <c r="Y427"/>
      <c r="Z427"/>
      <c r="AA427"/>
      <c r="AB427" s="86"/>
      <c r="AD427" s="488"/>
      <c r="AE427" s="36"/>
      <c r="AF427" s="36"/>
      <c r="AG427" s="36"/>
      <c r="AH427" s="36"/>
      <c r="AI427" s="36"/>
      <c r="AJ427" s="36"/>
      <c r="AK427" s="36"/>
    </row>
    <row r="428" spans="1:37" s="231" customFormat="1">
      <c r="A428"/>
      <c r="B428"/>
      <c r="C428" s="60"/>
      <c r="D428" s="42"/>
      <c r="E428" s="42"/>
      <c r="F428" s="42"/>
      <c r="G428" s="10"/>
      <c r="H428"/>
      <c r="I428"/>
      <c r="J428" s="42"/>
      <c r="K428" s="42"/>
      <c r="L428" s="42"/>
      <c r="M428" s="42"/>
      <c r="N428" s="42"/>
      <c r="O428" s="42"/>
      <c r="P428" s="42"/>
      <c r="Q428" s="42"/>
      <c r="R428" s="42"/>
      <c r="S428" s="42"/>
      <c r="T428" s="36"/>
      <c r="U428"/>
      <c r="V428"/>
      <c r="W428"/>
      <c r="X428"/>
      <c r="Y428"/>
      <c r="Z428"/>
      <c r="AA428"/>
      <c r="AB428" s="86"/>
      <c r="AD428" s="488"/>
      <c r="AE428" s="36"/>
      <c r="AF428" s="36"/>
      <c r="AG428" s="36"/>
      <c r="AH428" s="36"/>
      <c r="AI428" s="36"/>
      <c r="AJ428" s="36"/>
      <c r="AK428" s="36"/>
    </row>
    <row r="429" spans="1:37" s="231" customFormat="1">
      <c r="A429"/>
      <c r="B429"/>
      <c r="C429" s="60"/>
      <c r="D429" s="42"/>
      <c r="E429" s="42"/>
      <c r="F429" s="42"/>
      <c r="G429" s="10"/>
      <c r="H429"/>
      <c r="I429"/>
      <c r="J429" s="42"/>
      <c r="K429" s="42"/>
      <c r="L429" s="42"/>
      <c r="M429" s="42"/>
      <c r="N429" s="42"/>
      <c r="O429" s="42"/>
      <c r="P429" s="42"/>
      <c r="Q429" s="42"/>
      <c r="R429" s="42"/>
      <c r="S429" s="42"/>
      <c r="T429" s="36"/>
      <c r="U429"/>
      <c r="V429"/>
      <c r="W429"/>
      <c r="X429"/>
      <c r="Y429"/>
      <c r="Z429"/>
      <c r="AA429"/>
      <c r="AB429" s="86"/>
      <c r="AD429" s="488"/>
      <c r="AE429" s="36"/>
      <c r="AF429" s="36"/>
      <c r="AG429" s="36"/>
      <c r="AH429" s="36"/>
      <c r="AI429" s="36"/>
      <c r="AJ429" s="36"/>
      <c r="AK429" s="36"/>
    </row>
    <row r="430" spans="1:37" s="231" customFormat="1">
      <c r="A430"/>
      <c r="B430"/>
      <c r="C430" s="60"/>
      <c r="D430" s="42"/>
      <c r="E430" s="42"/>
      <c r="F430" s="42"/>
      <c r="G430" s="10"/>
      <c r="H430"/>
      <c r="I430"/>
      <c r="J430" s="42"/>
      <c r="K430" s="42"/>
      <c r="L430" s="42"/>
      <c r="M430" s="42"/>
      <c r="N430" s="42"/>
      <c r="O430" s="42"/>
      <c r="P430" s="42"/>
      <c r="Q430" s="42"/>
      <c r="R430" s="42"/>
      <c r="S430" s="42"/>
      <c r="T430" s="36"/>
      <c r="U430"/>
      <c r="V430"/>
      <c r="W430"/>
      <c r="X430"/>
      <c r="Y430"/>
      <c r="Z430"/>
      <c r="AA430"/>
      <c r="AB430" s="86"/>
      <c r="AD430" s="488"/>
      <c r="AE430" s="36"/>
      <c r="AF430" s="36"/>
      <c r="AG430" s="36"/>
      <c r="AH430" s="36"/>
      <c r="AI430" s="36"/>
      <c r="AJ430" s="36"/>
      <c r="AK430" s="36"/>
    </row>
    <row r="431" spans="1:37" s="231" customFormat="1">
      <c r="A431"/>
      <c r="B431"/>
      <c r="C431" s="60"/>
      <c r="D431" s="42"/>
      <c r="E431" s="42"/>
      <c r="F431" s="42"/>
      <c r="G431" s="10"/>
      <c r="H431"/>
      <c r="I431"/>
      <c r="J431" s="42"/>
      <c r="K431" s="42"/>
      <c r="L431" s="42"/>
      <c r="M431" s="42"/>
      <c r="N431" s="42"/>
      <c r="O431" s="42"/>
      <c r="P431" s="42"/>
      <c r="Q431" s="42"/>
      <c r="R431" s="42"/>
      <c r="S431" s="42"/>
      <c r="T431" s="36"/>
      <c r="U431"/>
      <c r="V431"/>
      <c r="W431"/>
      <c r="X431"/>
      <c r="Y431"/>
      <c r="Z431"/>
      <c r="AA431"/>
      <c r="AB431" s="86"/>
      <c r="AD431" s="488"/>
      <c r="AE431" s="36"/>
      <c r="AF431" s="36"/>
      <c r="AG431" s="36"/>
      <c r="AH431" s="36"/>
      <c r="AI431" s="36"/>
      <c r="AJ431" s="36"/>
      <c r="AK431" s="36"/>
    </row>
    <row r="432" spans="1:37" s="231" customFormat="1">
      <c r="A432"/>
      <c r="B432"/>
      <c r="C432" s="60"/>
      <c r="D432" s="42"/>
      <c r="E432" s="42"/>
      <c r="F432" s="42"/>
      <c r="G432" s="10"/>
      <c r="H432"/>
      <c r="I432"/>
      <c r="J432" s="42"/>
      <c r="K432" s="42"/>
      <c r="L432" s="42"/>
      <c r="M432" s="42"/>
      <c r="N432" s="42"/>
      <c r="O432" s="42"/>
      <c r="P432" s="42"/>
      <c r="Q432" s="42"/>
      <c r="R432" s="42"/>
      <c r="S432" s="42"/>
      <c r="T432" s="36"/>
      <c r="U432"/>
      <c r="V432"/>
      <c r="W432"/>
      <c r="X432"/>
      <c r="Y432"/>
      <c r="Z432"/>
      <c r="AA432"/>
      <c r="AB432" s="86"/>
      <c r="AD432" s="488"/>
      <c r="AE432" s="36"/>
      <c r="AF432" s="36"/>
      <c r="AG432" s="36"/>
      <c r="AH432" s="36"/>
      <c r="AI432" s="36"/>
      <c r="AJ432" s="36"/>
      <c r="AK432" s="36"/>
    </row>
    <row r="433" spans="1:37" s="231" customFormat="1">
      <c r="A433"/>
      <c r="B433"/>
      <c r="C433" s="60"/>
      <c r="D433" s="42"/>
      <c r="E433" s="42"/>
      <c r="F433" s="42"/>
      <c r="G433" s="10"/>
      <c r="H433"/>
      <c r="I433"/>
      <c r="J433" s="42"/>
      <c r="K433" s="42"/>
      <c r="L433" s="42"/>
      <c r="M433" s="42"/>
      <c r="N433" s="42"/>
      <c r="O433" s="42"/>
      <c r="P433" s="42"/>
      <c r="Q433" s="42"/>
      <c r="R433" s="42"/>
      <c r="S433" s="42"/>
      <c r="T433" s="36"/>
      <c r="U433"/>
      <c r="V433"/>
      <c r="W433"/>
      <c r="X433"/>
      <c r="Y433"/>
      <c r="Z433"/>
      <c r="AA433"/>
      <c r="AB433" s="86"/>
      <c r="AD433" s="488"/>
      <c r="AE433" s="36"/>
      <c r="AF433" s="36"/>
      <c r="AG433" s="36"/>
      <c r="AH433" s="36"/>
      <c r="AI433" s="36"/>
      <c r="AJ433" s="36"/>
      <c r="AK433" s="36"/>
    </row>
    <row r="434" spans="1:37" s="231" customFormat="1">
      <c r="A434"/>
      <c r="B434"/>
      <c r="C434" s="60"/>
      <c r="D434" s="42"/>
      <c r="E434" s="42"/>
      <c r="F434" s="42"/>
      <c r="G434" s="10"/>
      <c r="H434"/>
      <c r="I434"/>
      <c r="J434" s="42"/>
      <c r="K434" s="42"/>
      <c r="L434" s="42"/>
      <c r="M434" s="42"/>
      <c r="N434" s="42"/>
      <c r="O434" s="42"/>
      <c r="P434" s="42"/>
      <c r="Q434" s="42"/>
      <c r="R434" s="42"/>
      <c r="S434" s="42"/>
      <c r="T434" s="36"/>
      <c r="U434"/>
      <c r="V434"/>
      <c r="W434"/>
      <c r="X434"/>
      <c r="Y434"/>
      <c r="Z434"/>
      <c r="AA434"/>
      <c r="AB434" s="86"/>
      <c r="AD434" s="488"/>
      <c r="AE434" s="36"/>
      <c r="AF434" s="36"/>
      <c r="AG434" s="36"/>
      <c r="AH434" s="36"/>
      <c r="AI434" s="36"/>
      <c r="AJ434" s="36"/>
      <c r="AK434" s="36"/>
    </row>
    <row r="435" spans="1:37" s="231" customFormat="1">
      <c r="A435"/>
      <c r="B435"/>
      <c r="C435" s="60"/>
      <c r="D435" s="42"/>
      <c r="E435" s="42"/>
      <c r="F435" s="42"/>
      <c r="G435" s="10"/>
      <c r="H435"/>
      <c r="I435"/>
      <c r="J435" s="42"/>
      <c r="K435" s="42"/>
      <c r="L435" s="42"/>
      <c r="M435" s="42"/>
      <c r="N435" s="42"/>
      <c r="O435" s="42"/>
      <c r="P435" s="42"/>
      <c r="Q435" s="42"/>
      <c r="R435" s="42"/>
      <c r="S435" s="42"/>
      <c r="T435" s="36"/>
      <c r="U435"/>
      <c r="V435"/>
      <c r="W435"/>
      <c r="X435"/>
      <c r="Y435"/>
      <c r="Z435"/>
      <c r="AA435"/>
      <c r="AB435" s="86"/>
      <c r="AD435" s="488"/>
      <c r="AE435" s="36"/>
      <c r="AF435" s="36"/>
      <c r="AG435" s="36"/>
      <c r="AH435" s="36"/>
      <c r="AI435" s="36"/>
      <c r="AJ435" s="36"/>
      <c r="AK435" s="36"/>
    </row>
    <row r="436" spans="1:37" s="231" customFormat="1">
      <c r="A436"/>
      <c r="B436"/>
      <c r="C436" s="60"/>
      <c r="D436" s="42"/>
      <c r="E436" s="42"/>
      <c r="F436" s="42"/>
      <c r="G436" s="10"/>
      <c r="H436"/>
      <c r="I436"/>
      <c r="J436" s="42"/>
      <c r="K436" s="42"/>
      <c r="L436" s="42"/>
      <c r="M436" s="42"/>
      <c r="N436" s="42"/>
      <c r="O436" s="42"/>
      <c r="P436" s="42"/>
      <c r="Q436" s="42"/>
      <c r="R436" s="42"/>
      <c r="S436" s="42"/>
      <c r="T436" s="36"/>
      <c r="U436"/>
      <c r="V436"/>
      <c r="W436"/>
      <c r="X436"/>
      <c r="Y436"/>
      <c r="Z436"/>
      <c r="AA436"/>
      <c r="AB436" s="86"/>
      <c r="AD436" s="488"/>
      <c r="AE436" s="36"/>
      <c r="AF436" s="36"/>
      <c r="AG436" s="36"/>
      <c r="AH436" s="36"/>
      <c r="AI436" s="36"/>
      <c r="AJ436" s="36"/>
      <c r="AK436" s="36"/>
    </row>
    <row r="437" spans="1:37" s="231" customFormat="1">
      <c r="A437"/>
      <c r="B437"/>
      <c r="C437" s="60"/>
      <c r="D437" s="42"/>
      <c r="E437" s="42"/>
      <c r="F437" s="42"/>
      <c r="G437" s="10"/>
      <c r="H437"/>
      <c r="I437"/>
      <c r="J437" s="42"/>
      <c r="K437" s="42"/>
      <c r="L437" s="42"/>
      <c r="M437" s="42"/>
      <c r="N437" s="42"/>
      <c r="O437" s="42"/>
      <c r="P437" s="42"/>
      <c r="Q437" s="42"/>
      <c r="R437" s="42"/>
      <c r="S437" s="42"/>
      <c r="T437" s="36"/>
      <c r="U437"/>
      <c r="V437"/>
      <c r="W437"/>
      <c r="X437"/>
      <c r="Y437"/>
      <c r="Z437"/>
      <c r="AA437"/>
      <c r="AB437" s="86"/>
      <c r="AD437" s="488"/>
      <c r="AE437" s="36"/>
      <c r="AF437" s="36"/>
      <c r="AG437" s="36"/>
      <c r="AH437" s="36"/>
      <c r="AI437" s="36"/>
      <c r="AJ437" s="36"/>
      <c r="AK437" s="36"/>
    </row>
    <row r="438" spans="1:37" s="231" customFormat="1">
      <c r="A438"/>
      <c r="B438"/>
      <c r="C438" s="60"/>
      <c r="D438" s="42"/>
      <c r="E438" s="42"/>
      <c r="F438" s="42"/>
      <c r="G438" s="10"/>
      <c r="H438"/>
      <c r="I438"/>
      <c r="J438" s="42"/>
      <c r="K438" s="42"/>
      <c r="L438" s="42"/>
      <c r="M438" s="42"/>
      <c r="N438" s="42"/>
      <c r="O438" s="42"/>
      <c r="P438" s="42"/>
      <c r="Q438" s="42"/>
      <c r="R438" s="42"/>
      <c r="S438" s="42"/>
      <c r="T438" s="36"/>
      <c r="U438"/>
      <c r="V438"/>
      <c r="W438"/>
      <c r="X438"/>
      <c r="Y438"/>
      <c r="Z438"/>
      <c r="AA438"/>
      <c r="AB438" s="86"/>
      <c r="AD438" s="488"/>
      <c r="AE438" s="36"/>
      <c r="AF438" s="36"/>
      <c r="AG438" s="36"/>
      <c r="AH438" s="36"/>
      <c r="AI438" s="36"/>
      <c r="AJ438" s="36"/>
      <c r="AK438" s="36"/>
    </row>
    <row r="439" spans="1:37" s="231" customFormat="1">
      <c r="A439"/>
      <c r="B439"/>
      <c r="C439" s="60"/>
      <c r="D439" s="42"/>
      <c r="E439" s="42"/>
      <c r="F439" s="42"/>
      <c r="G439" s="10"/>
      <c r="H439"/>
      <c r="I439"/>
      <c r="J439" s="42"/>
      <c r="K439" s="42"/>
      <c r="L439" s="42"/>
      <c r="M439" s="42"/>
      <c r="N439" s="42"/>
      <c r="O439" s="42"/>
      <c r="P439" s="42"/>
      <c r="Q439" s="42"/>
      <c r="R439" s="42"/>
      <c r="S439" s="42"/>
      <c r="T439" s="36"/>
      <c r="U439"/>
      <c r="V439"/>
      <c r="W439"/>
      <c r="X439"/>
      <c r="Y439"/>
      <c r="Z439"/>
      <c r="AA439"/>
      <c r="AB439" s="86"/>
      <c r="AD439" s="488"/>
      <c r="AE439" s="36"/>
      <c r="AF439" s="36"/>
      <c r="AG439" s="36"/>
      <c r="AH439" s="36"/>
      <c r="AI439" s="36"/>
      <c r="AJ439" s="36"/>
      <c r="AK439" s="36"/>
    </row>
    <row r="440" spans="1:37" s="231" customFormat="1">
      <c r="A440"/>
      <c r="B440"/>
      <c r="C440" s="60"/>
      <c r="D440" s="42"/>
      <c r="E440" s="42"/>
      <c r="F440" s="42"/>
      <c r="G440" s="10"/>
      <c r="H440"/>
      <c r="I440"/>
      <c r="J440" s="42"/>
      <c r="K440" s="42"/>
      <c r="L440" s="42"/>
      <c r="M440" s="42"/>
      <c r="N440" s="42"/>
      <c r="O440" s="42"/>
      <c r="P440" s="42"/>
      <c r="Q440" s="42"/>
      <c r="R440" s="42"/>
      <c r="S440" s="42"/>
      <c r="T440" s="36"/>
      <c r="U440"/>
      <c r="V440"/>
      <c r="W440"/>
      <c r="X440"/>
      <c r="Y440"/>
      <c r="Z440"/>
      <c r="AA440"/>
      <c r="AB440" s="86"/>
      <c r="AD440" s="488"/>
      <c r="AE440" s="36"/>
      <c r="AF440" s="36"/>
      <c r="AG440" s="36"/>
      <c r="AH440" s="36"/>
      <c r="AI440" s="36"/>
      <c r="AJ440" s="36"/>
      <c r="AK440" s="36"/>
    </row>
    <row r="441" spans="1:37" s="231" customFormat="1">
      <c r="A441"/>
      <c r="B441"/>
      <c r="C441" s="60"/>
      <c r="D441" s="42"/>
      <c r="E441" s="42"/>
      <c r="F441" s="42"/>
      <c r="G441" s="10"/>
      <c r="H441"/>
      <c r="I441"/>
      <c r="J441" s="42"/>
      <c r="K441" s="42"/>
      <c r="L441" s="42"/>
      <c r="M441" s="42"/>
      <c r="N441" s="42"/>
      <c r="O441" s="42"/>
      <c r="P441" s="42"/>
      <c r="Q441" s="42"/>
      <c r="R441" s="42"/>
      <c r="S441" s="42"/>
      <c r="T441" s="36"/>
      <c r="U441"/>
      <c r="V441"/>
      <c r="W441"/>
      <c r="X441"/>
      <c r="Y441"/>
      <c r="Z441"/>
      <c r="AA441"/>
      <c r="AB441" s="86"/>
      <c r="AD441" s="488"/>
      <c r="AE441" s="36"/>
      <c r="AF441" s="36"/>
      <c r="AG441" s="36"/>
      <c r="AH441" s="36"/>
      <c r="AI441" s="36"/>
      <c r="AJ441" s="36"/>
      <c r="AK441" s="36"/>
    </row>
    <row r="442" spans="1:37" s="231" customFormat="1">
      <c r="A442"/>
      <c r="B442"/>
      <c r="C442" s="60"/>
      <c r="D442" s="42"/>
      <c r="E442" s="42"/>
      <c r="F442" s="42"/>
      <c r="G442" s="10"/>
      <c r="H442"/>
      <c r="I442"/>
      <c r="J442" s="42"/>
      <c r="K442" s="42"/>
      <c r="L442" s="42"/>
      <c r="M442" s="42"/>
      <c r="N442" s="42"/>
      <c r="O442" s="42"/>
      <c r="P442" s="42"/>
      <c r="Q442" s="42"/>
      <c r="R442" s="42"/>
      <c r="S442" s="42"/>
      <c r="T442" s="36"/>
      <c r="U442"/>
      <c r="V442"/>
      <c r="W442"/>
      <c r="X442"/>
      <c r="Y442"/>
      <c r="Z442"/>
      <c r="AA442"/>
      <c r="AB442" s="86"/>
      <c r="AD442" s="488"/>
      <c r="AE442" s="36"/>
      <c r="AF442" s="36"/>
      <c r="AG442" s="36"/>
      <c r="AH442" s="36"/>
      <c r="AI442" s="36"/>
      <c r="AJ442" s="36"/>
      <c r="AK442" s="36"/>
    </row>
    <row r="443" spans="1:37" s="231" customFormat="1">
      <c r="A443"/>
      <c r="B443"/>
      <c r="C443" s="60"/>
      <c r="D443" s="42"/>
      <c r="E443" s="42"/>
      <c r="F443" s="42"/>
      <c r="G443" s="10"/>
      <c r="H443"/>
      <c r="I443"/>
      <c r="J443" s="42"/>
      <c r="K443" s="42"/>
      <c r="L443" s="42"/>
      <c r="M443" s="42"/>
      <c r="N443" s="42"/>
      <c r="O443" s="42"/>
      <c r="P443" s="42"/>
      <c r="Q443" s="42"/>
      <c r="R443" s="42"/>
      <c r="S443" s="42"/>
      <c r="T443" s="36"/>
      <c r="U443"/>
      <c r="V443"/>
      <c r="W443"/>
      <c r="X443"/>
      <c r="Y443"/>
      <c r="Z443"/>
      <c r="AA443"/>
      <c r="AB443" s="86"/>
      <c r="AD443" s="488"/>
      <c r="AE443" s="36"/>
      <c r="AF443" s="36"/>
      <c r="AG443" s="36"/>
      <c r="AH443" s="36"/>
      <c r="AI443" s="36"/>
      <c r="AJ443" s="36"/>
      <c r="AK443" s="36"/>
    </row>
    <row r="444" spans="1:37" s="231" customFormat="1">
      <c r="A444"/>
      <c r="B444"/>
      <c r="C444" s="60"/>
      <c r="D444" s="42"/>
      <c r="E444" s="42"/>
      <c r="F444" s="42"/>
      <c r="G444" s="10"/>
      <c r="H444"/>
      <c r="I444"/>
      <c r="J444" s="42"/>
      <c r="K444" s="42"/>
      <c r="L444" s="42"/>
      <c r="M444" s="42"/>
      <c r="N444" s="42"/>
      <c r="O444" s="42"/>
      <c r="P444" s="42"/>
      <c r="Q444" s="42"/>
      <c r="R444" s="42"/>
      <c r="S444" s="42"/>
      <c r="T444" s="36"/>
      <c r="U444"/>
      <c r="V444"/>
      <c r="W444"/>
      <c r="X444"/>
      <c r="Y444"/>
      <c r="Z444"/>
      <c r="AA444"/>
      <c r="AB444" s="86"/>
      <c r="AD444" s="488"/>
      <c r="AE444" s="36"/>
      <c r="AF444" s="36"/>
      <c r="AG444" s="36"/>
      <c r="AH444" s="36"/>
      <c r="AI444" s="36"/>
      <c r="AJ444" s="36"/>
      <c r="AK444" s="36"/>
    </row>
    <row r="445" spans="1:37" s="231" customFormat="1">
      <c r="A445"/>
      <c r="B445"/>
      <c r="C445" s="60"/>
      <c r="D445" s="42"/>
      <c r="E445" s="42"/>
      <c r="F445" s="42"/>
      <c r="G445" s="10"/>
      <c r="H445"/>
      <c r="I445"/>
      <c r="J445" s="42"/>
      <c r="K445" s="42"/>
      <c r="L445" s="42"/>
      <c r="M445" s="42"/>
      <c r="N445" s="42"/>
      <c r="O445" s="42"/>
      <c r="P445" s="42"/>
      <c r="Q445" s="42"/>
      <c r="R445" s="42"/>
      <c r="S445" s="42"/>
      <c r="T445" s="36"/>
      <c r="U445"/>
      <c r="V445"/>
      <c r="W445"/>
      <c r="X445"/>
      <c r="Y445"/>
      <c r="Z445"/>
      <c r="AA445"/>
      <c r="AB445" s="86"/>
      <c r="AD445" s="488"/>
      <c r="AE445" s="36"/>
      <c r="AF445" s="36"/>
      <c r="AG445" s="36"/>
      <c r="AH445" s="36"/>
      <c r="AI445" s="36"/>
      <c r="AJ445" s="36"/>
      <c r="AK445" s="36"/>
    </row>
    <row r="446" spans="1:37" s="231" customFormat="1">
      <c r="A446"/>
      <c r="B446"/>
      <c r="C446" s="60"/>
      <c r="D446" s="42"/>
      <c r="E446" s="42"/>
      <c r="F446" s="42"/>
      <c r="G446" s="10"/>
      <c r="H446"/>
      <c r="I446"/>
      <c r="J446" s="42"/>
      <c r="K446" s="42"/>
      <c r="L446" s="42"/>
      <c r="M446" s="42"/>
      <c r="N446" s="42"/>
      <c r="O446" s="42"/>
      <c r="P446" s="42"/>
      <c r="Q446" s="42"/>
      <c r="R446" s="42"/>
      <c r="S446" s="42"/>
      <c r="T446" s="36"/>
      <c r="U446"/>
      <c r="V446"/>
      <c r="W446"/>
      <c r="X446"/>
      <c r="Y446"/>
      <c r="Z446"/>
      <c r="AA446"/>
      <c r="AB446" s="86"/>
      <c r="AD446" s="488"/>
      <c r="AE446" s="36"/>
      <c r="AF446" s="36"/>
      <c r="AG446" s="36"/>
      <c r="AH446" s="36"/>
      <c r="AI446" s="36"/>
      <c r="AJ446" s="36"/>
      <c r="AK446" s="36"/>
    </row>
    <row r="447" spans="1:37" s="231" customFormat="1">
      <c r="A447"/>
      <c r="B447"/>
      <c r="C447" s="60"/>
      <c r="D447" s="42"/>
      <c r="E447" s="42"/>
      <c r="F447" s="42"/>
      <c r="G447" s="10"/>
      <c r="H447"/>
      <c r="I447"/>
      <c r="J447" s="42"/>
      <c r="K447" s="42"/>
      <c r="L447" s="42"/>
      <c r="M447" s="42"/>
      <c r="N447" s="42"/>
      <c r="O447" s="42"/>
      <c r="P447" s="42"/>
      <c r="Q447" s="42"/>
      <c r="R447" s="42"/>
      <c r="S447" s="42"/>
      <c r="T447" s="36"/>
      <c r="U447"/>
      <c r="V447"/>
      <c r="W447"/>
      <c r="X447"/>
      <c r="Y447"/>
      <c r="Z447"/>
      <c r="AA447"/>
      <c r="AB447" s="86"/>
      <c r="AD447" s="488"/>
      <c r="AE447" s="36"/>
      <c r="AF447" s="36"/>
      <c r="AG447" s="36"/>
      <c r="AH447" s="36"/>
      <c r="AI447" s="36"/>
      <c r="AJ447" s="36"/>
      <c r="AK447" s="36"/>
    </row>
    <row r="448" spans="1:37" s="231" customFormat="1">
      <c r="A448"/>
      <c r="B448"/>
      <c r="C448" s="60"/>
      <c r="D448" s="42"/>
      <c r="E448" s="42"/>
      <c r="F448" s="42"/>
      <c r="G448" s="10"/>
      <c r="H448"/>
      <c r="I448"/>
      <c r="J448" s="42"/>
      <c r="K448" s="42"/>
      <c r="L448" s="42"/>
      <c r="M448" s="42"/>
      <c r="N448" s="42"/>
      <c r="O448" s="42"/>
      <c r="P448" s="42"/>
      <c r="Q448" s="42"/>
      <c r="R448" s="42"/>
      <c r="S448" s="42"/>
      <c r="T448" s="36"/>
      <c r="U448"/>
      <c r="V448"/>
      <c r="W448"/>
      <c r="X448"/>
      <c r="Y448"/>
      <c r="Z448"/>
      <c r="AA448"/>
      <c r="AB448" s="86"/>
      <c r="AD448" s="488"/>
      <c r="AE448" s="36"/>
      <c r="AF448" s="36"/>
      <c r="AG448" s="36"/>
      <c r="AH448" s="36"/>
      <c r="AI448" s="36"/>
      <c r="AJ448" s="36"/>
      <c r="AK448" s="36"/>
    </row>
    <row r="449" spans="1:37" s="231" customFormat="1">
      <c r="A449"/>
      <c r="B449"/>
      <c r="C449" s="60"/>
      <c r="D449" s="42"/>
      <c r="E449" s="42"/>
      <c r="F449" s="42"/>
      <c r="G449" s="10"/>
      <c r="H449"/>
      <c r="I449"/>
      <c r="J449" s="42"/>
      <c r="K449" s="42"/>
      <c r="L449" s="42"/>
      <c r="M449" s="42"/>
      <c r="N449" s="42"/>
      <c r="O449" s="42"/>
      <c r="P449" s="42"/>
      <c r="Q449" s="42"/>
      <c r="R449" s="42"/>
      <c r="S449" s="42"/>
      <c r="T449" s="36"/>
      <c r="U449"/>
      <c r="V449"/>
      <c r="W449"/>
      <c r="X449"/>
      <c r="Y449"/>
      <c r="Z449"/>
      <c r="AA449"/>
      <c r="AB449" s="86"/>
      <c r="AD449" s="488"/>
      <c r="AE449" s="36"/>
      <c r="AF449" s="36"/>
      <c r="AG449" s="36"/>
      <c r="AH449" s="36"/>
      <c r="AI449" s="36"/>
      <c r="AJ449" s="36"/>
      <c r="AK449" s="36"/>
    </row>
    <row r="450" spans="1:37" s="231" customFormat="1">
      <c r="A450"/>
      <c r="B450"/>
      <c r="C450" s="60"/>
      <c r="D450" s="42"/>
      <c r="E450" s="42"/>
      <c r="F450" s="42"/>
      <c r="G450" s="10"/>
      <c r="H450"/>
      <c r="I450"/>
      <c r="J450" s="42"/>
      <c r="K450" s="42"/>
      <c r="L450" s="42"/>
      <c r="M450" s="42"/>
      <c r="N450" s="42"/>
      <c r="O450" s="42"/>
      <c r="P450" s="42"/>
      <c r="Q450" s="42"/>
      <c r="R450" s="42"/>
      <c r="S450" s="42"/>
      <c r="T450" s="36"/>
      <c r="U450"/>
      <c r="V450"/>
      <c r="W450"/>
      <c r="X450"/>
      <c r="Y450"/>
      <c r="Z450"/>
      <c r="AA450"/>
      <c r="AB450" s="86"/>
      <c r="AD450" s="488"/>
      <c r="AE450" s="36"/>
      <c r="AF450" s="36"/>
      <c r="AG450" s="36"/>
      <c r="AH450" s="36"/>
      <c r="AI450" s="36"/>
      <c r="AJ450" s="36"/>
      <c r="AK450" s="36"/>
    </row>
    <row r="451" spans="1:37" s="231" customFormat="1">
      <c r="A451"/>
      <c r="B451"/>
      <c r="C451" s="60"/>
      <c r="D451" s="42"/>
      <c r="E451" s="42"/>
      <c r="F451" s="42"/>
      <c r="G451" s="10"/>
      <c r="H451"/>
      <c r="I451"/>
      <c r="J451" s="42"/>
      <c r="K451" s="42"/>
      <c r="L451" s="42"/>
      <c r="M451" s="42"/>
      <c r="N451" s="42"/>
      <c r="O451" s="42"/>
      <c r="P451" s="42"/>
      <c r="Q451" s="42"/>
      <c r="R451" s="42"/>
      <c r="S451" s="42"/>
      <c r="T451" s="36"/>
      <c r="U451"/>
      <c r="V451"/>
      <c r="W451"/>
      <c r="X451"/>
      <c r="Y451"/>
      <c r="Z451"/>
      <c r="AA451"/>
      <c r="AB451" s="86"/>
      <c r="AD451" s="488"/>
      <c r="AE451" s="36"/>
      <c r="AF451" s="36"/>
      <c r="AG451" s="36"/>
      <c r="AH451" s="36"/>
      <c r="AI451" s="36"/>
      <c r="AJ451" s="36"/>
      <c r="AK451" s="36"/>
    </row>
    <row r="452" spans="1:37" s="231" customFormat="1">
      <c r="A452"/>
      <c r="B452"/>
      <c r="C452" s="60"/>
      <c r="D452" s="42"/>
      <c r="E452" s="42"/>
      <c r="F452" s="42"/>
      <c r="G452" s="10"/>
      <c r="H452"/>
      <c r="I452"/>
      <c r="J452" s="42"/>
      <c r="K452" s="42"/>
      <c r="L452" s="42"/>
      <c r="M452" s="42"/>
      <c r="N452" s="42"/>
      <c r="O452" s="42"/>
      <c r="P452" s="42"/>
      <c r="Q452" s="42"/>
      <c r="R452" s="42"/>
      <c r="S452" s="42"/>
      <c r="T452" s="36"/>
      <c r="U452"/>
      <c r="V452"/>
      <c r="W452"/>
      <c r="X452"/>
      <c r="Y452"/>
      <c r="Z452"/>
      <c r="AA452"/>
      <c r="AB452" s="86"/>
      <c r="AD452" s="488"/>
      <c r="AE452" s="36"/>
      <c r="AF452" s="36"/>
      <c r="AG452" s="36"/>
      <c r="AH452" s="36"/>
      <c r="AI452" s="36"/>
      <c r="AJ452" s="36"/>
      <c r="AK452" s="36"/>
    </row>
    <row r="453" spans="1:37" s="231" customFormat="1">
      <c r="A453"/>
      <c r="B453"/>
      <c r="C453" s="60"/>
      <c r="D453" s="42"/>
      <c r="E453" s="42"/>
      <c r="F453" s="42"/>
      <c r="G453" s="10"/>
      <c r="H453"/>
      <c r="I453"/>
      <c r="J453" s="42"/>
      <c r="K453" s="42"/>
      <c r="L453" s="42"/>
      <c r="M453" s="42"/>
      <c r="N453" s="42"/>
      <c r="O453" s="42"/>
      <c r="P453" s="42"/>
      <c r="Q453" s="42"/>
      <c r="R453" s="42"/>
      <c r="S453" s="42"/>
      <c r="T453" s="36"/>
      <c r="U453"/>
      <c r="V453"/>
      <c r="W453"/>
      <c r="X453"/>
      <c r="Y453"/>
      <c r="Z453"/>
      <c r="AA453"/>
      <c r="AB453" s="86"/>
      <c r="AD453" s="488"/>
      <c r="AE453" s="36"/>
      <c r="AF453" s="36"/>
      <c r="AG453" s="36"/>
      <c r="AH453" s="36"/>
      <c r="AI453" s="36"/>
      <c r="AJ453" s="36"/>
      <c r="AK453" s="36"/>
    </row>
    <row r="454" spans="1:37" s="231" customFormat="1">
      <c r="A454"/>
      <c r="B454"/>
      <c r="C454" s="60"/>
      <c r="D454" s="42"/>
      <c r="E454" s="42"/>
      <c r="F454" s="42"/>
      <c r="G454" s="10"/>
      <c r="H454"/>
      <c r="I454"/>
      <c r="J454" s="42"/>
      <c r="K454" s="42"/>
      <c r="L454" s="42"/>
      <c r="M454" s="42"/>
      <c r="N454" s="42"/>
      <c r="O454" s="42"/>
      <c r="P454" s="42"/>
      <c r="Q454" s="42"/>
      <c r="R454" s="42"/>
      <c r="S454" s="42"/>
      <c r="T454" s="36"/>
      <c r="U454"/>
      <c r="V454"/>
      <c r="W454"/>
      <c r="X454"/>
      <c r="Y454"/>
      <c r="Z454"/>
      <c r="AA454"/>
      <c r="AB454" s="86"/>
      <c r="AD454" s="488"/>
      <c r="AE454" s="36"/>
      <c r="AF454" s="36"/>
      <c r="AG454" s="36"/>
      <c r="AH454" s="36"/>
      <c r="AI454" s="36"/>
      <c r="AJ454" s="36"/>
      <c r="AK454" s="36"/>
    </row>
    <row r="455" spans="1:37" s="231" customFormat="1">
      <c r="A455"/>
      <c r="B455"/>
      <c r="C455" s="60"/>
      <c r="D455" s="42"/>
      <c r="E455" s="42"/>
      <c r="F455" s="42"/>
      <c r="G455" s="10"/>
      <c r="H455"/>
      <c r="I455"/>
      <c r="J455" s="42"/>
      <c r="K455" s="42"/>
      <c r="L455" s="42"/>
      <c r="M455" s="42"/>
      <c r="N455" s="42"/>
      <c r="O455" s="42"/>
      <c r="P455" s="42"/>
      <c r="Q455" s="42"/>
      <c r="R455" s="42"/>
      <c r="S455" s="42"/>
      <c r="T455" s="36"/>
      <c r="U455"/>
      <c r="V455"/>
      <c r="W455"/>
      <c r="X455"/>
      <c r="Y455"/>
      <c r="Z455"/>
      <c r="AA455"/>
      <c r="AB455" s="86"/>
      <c r="AD455" s="488"/>
      <c r="AE455" s="36"/>
      <c r="AF455" s="36"/>
      <c r="AG455" s="36"/>
      <c r="AH455" s="36"/>
      <c r="AI455" s="36"/>
      <c r="AJ455" s="36"/>
      <c r="AK455" s="36"/>
    </row>
    <row r="456" spans="1:37" s="231" customFormat="1">
      <c r="A456"/>
      <c r="B456"/>
      <c r="C456" s="60"/>
      <c r="D456" s="42"/>
      <c r="E456" s="42"/>
      <c r="F456" s="42"/>
      <c r="G456" s="10"/>
      <c r="H456"/>
      <c r="I456"/>
      <c r="J456" s="42"/>
      <c r="K456" s="42"/>
      <c r="L456" s="42"/>
      <c r="M456" s="42"/>
      <c r="N456" s="42"/>
      <c r="O456" s="42"/>
      <c r="P456" s="42"/>
      <c r="Q456" s="42"/>
      <c r="R456" s="42"/>
      <c r="S456" s="42"/>
      <c r="T456" s="36"/>
      <c r="U456"/>
      <c r="V456"/>
      <c r="W456"/>
      <c r="X456"/>
      <c r="Y456"/>
      <c r="Z456"/>
      <c r="AA456"/>
      <c r="AB456" s="86"/>
      <c r="AD456" s="488"/>
      <c r="AE456" s="36"/>
      <c r="AF456" s="36"/>
      <c r="AG456" s="36"/>
      <c r="AH456" s="36"/>
      <c r="AI456" s="36"/>
      <c r="AJ456" s="36"/>
      <c r="AK456" s="36"/>
    </row>
    <row r="457" spans="1:37" s="231" customFormat="1">
      <c r="A457"/>
      <c r="B457"/>
      <c r="C457" s="60"/>
      <c r="D457" s="42"/>
      <c r="E457" s="42"/>
      <c r="F457" s="42"/>
      <c r="G457" s="10"/>
      <c r="H457"/>
      <c r="I457"/>
      <c r="J457" s="42"/>
      <c r="K457" s="42"/>
      <c r="L457" s="42"/>
      <c r="M457" s="42"/>
      <c r="N457" s="42"/>
      <c r="O457" s="42"/>
      <c r="P457" s="42"/>
      <c r="Q457" s="42"/>
      <c r="R457" s="42"/>
      <c r="S457" s="42"/>
      <c r="T457" s="36"/>
      <c r="U457"/>
      <c r="V457"/>
      <c r="W457"/>
      <c r="X457"/>
      <c r="Y457"/>
      <c r="Z457"/>
      <c r="AA457"/>
      <c r="AB457" s="86"/>
      <c r="AD457" s="488"/>
      <c r="AE457" s="36"/>
      <c r="AF457" s="36"/>
      <c r="AG457" s="36"/>
      <c r="AH457" s="36"/>
      <c r="AI457" s="36"/>
      <c r="AJ457" s="36"/>
      <c r="AK457" s="36"/>
    </row>
    <row r="458" spans="1:37" s="231" customFormat="1">
      <c r="A458"/>
      <c r="B458"/>
      <c r="C458" s="60"/>
      <c r="D458" s="42"/>
      <c r="E458" s="42"/>
      <c r="F458" s="42"/>
      <c r="G458" s="10"/>
      <c r="H458"/>
      <c r="I458"/>
      <c r="J458" s="42"/>
      <c r="K458" s="42"/>
      <c r="L458" s="42"/>
      <c r="M458" s="42"/>
      <c r="N458" s="42"/>
      <c r="O458" s="42"/>
      <c r="P458" s="42"/>
      <c r="Q458" s="42"/>
      <c r="R458" s="42"/>
      <c r="S458" s="42"/>
      <c r="T458" s="36"/>
      <c r="U458"/>
      <c r="V458"/>
      <c r="W458"/>
      <c r="X458"/>
      <c r="Y458"/>
      <c r="Z458"/>
      <c r="AA458"/>
      <c r="AB458" s="86"/>
      <c r="AD458" s="488"/>
      <c r="AE458" s="36"/>
      <c r="AF458" s="36"/>
      <c r="AG458" s="36"/>
      <c r="AH458" s="36"/>
      <c r="AI458" s="36"/>
      <c r="AJ458" s="36"/>
      <c r="AK458" s="36"/>
    </row>
    <row r="459" spans="1:37" s="231" customFormat="1">
      <c r="A459"/>
      <c r="B459"/>
      <c r="C459" s="60"/>
      <c r="D459" s="42"/>
      <c r="E459" s="42"/>
      <c r="F459" s="42"/>
      <c r="G459" s="10"/>
      <c r="H459"/>
      <c r="I459"/>
      <c r="J459" s="42"/>
      <c r="K459" s="42"/>
      <c r="L459" s="42"/>
      <c r="M459" s="42"/>
      <c r="N459" s="42"/>
      <c r="O459" s="42"/>
      <c r="P459" s="42"/>
      <c r="Q459" s="42"/>
      <c r="R459" s="42"/>
      <c r="S459" s="42"/>
      <c r="T459" s="36"/>
      <c r="U459"/>
      <c r="V459"/>
      <c r="W459"/>
      <c r="X459"/>
      <c r="Y459"/>
      <c r="Z459"/>
      <c r="AA459"/>
      <c r="AB459" s="86"/>
      <c r="AD459" s="488"/>
      <c r="AE459" s="36"/>
      <c r="AF459" s="36"/>
      <c r="AG459" s="36"/>
      <c r="AH459" s="36"/>
      <c r="AI459" s="36"/>
      <c r="AJ459" s="36"/>
      <c r="AK459" s="36"/>
    </row>
    <row r="460" spans="1:37" s="231" customFormat="1">
      <c r="A460"/>
      <c r="B460"/>
      <c r="C460" s="60"/>
      <c r="D460" s="42"/>
      <c r="E460" s="42"/>
      <c r="F460" s="42"/>
      <c r="G460" s="10"/>
      <c r="H460"/>
      <c r="I460"/>
      <c r="J460" s="42"/>
      <c r="K460" s="42"/>
      <c r="L460" s="42"/>
      <c r="M460" s="42"/>
      <c r="N460" s="42"/>
      <c r="O460" s="42"/>
      <c r="P460" s="42"/>
      <c r="Q460" s="42"/>
      <c r="R460" s="42"/>
      <c r="S460" s="42"/>
      <c r="T460" s="36"/>
      <c r="U460"/>
      <c r="V460"/>
      <c r="W460"/>
      <c r="X460"/>
      <c r="Y460"/>
      <c r="Z460"/>
      <c r="AA460"/>
      <c r="AB460" s="86"/>
      <c r="AD460" s="488"/>
      <c r="AE460" s="36"/>
      <c r="AF460" s="36"/>
      <c r="AG460" s="36"/>
      <c r="AH460" s="36"/>
      <c r="AI460" s="36"/>
      <c r="AJ460" s="36"/>
      <c r="AK460" s="36"/>
    </row>
    <row r="461" spans="1:37" s="231" customFormat="1">
      <c r="A461"/>
      <c r="B461"/>
      <c r="C461" s="60"/>
      <c r="D461" s="42"/>
      <c r="E461" s="42"/>
      <c r="F461" s="42"/>
      <c r="G461" s="10"/>
      <c r="H461"/>
      <c r="I461"/>
      <c r="J461" s="42"/>
      <c r="K461" s="42"/>
      <c r="L461" s="42"/>
      <c r="M461" s="42"/>
      <c r="N461" s="42"/>
      <c r="O461" s="42"/>
      <c r="P461" s="42"/>
      <c r="Q461" s="42"/>
      <c r="R461" s="42"/>
      <c r="S461" s="42"/>
      <c r="T461" s="36"/>
      <c r="U461"/>
      <c r="V461"/>
      <c r="W461"/>
      <c r="X461"/>
      <c r="Y461"/>
      <c r="Z461"/>
      <c r="AA461"/>
      <c r="AB461" s="86"/>
      <c r="AD461" s="488"/>
      <c r="AE461" s="36"/>
      <c r="AF461" s="36"/>
      <c r="AG461" s="36"/>
      <c r="AH461" s="36"/>
      <c r="AI461" s="36"/>
      <c r="AJ461" s="36"/>
      <c r="AK461" s="36"/>
    </row>
    <row r="462" spans="1:37" s="231" customFormat="1">
      <c r="A462"/>
      <c r="B462"/>
      <c r="C462" s="60"/>
      <c r="D462" s="42"/>
      <c r="E462" s="42"/>
      <c r="F462" s="42"/>
      <c r="G462" s="10"/>
      <c r="H462"/>
      <c r="I462"/>
      <c r="J462" s="42"/>
      <c r="K462" s="42"/>
      <c r="L462" s="42"/>
      <c r="M462" s="42"/>
      <c r="N462" s="42"/>
      <c r="O462" s="42"/>
      <c r="P462" s="42"/>
      <c r="Q462" s="42"/>
      <c r="R462" s="42"/>
      <c r="S462" s="42"/>
      <c r="T462" s="36"/>
      <c r="U462"/>
      <c r="V462"/>
      <c r="W462"/>
      <c r="X462"/>
      <c r="Y462"/>
      <c r="Z462"/>
      <c r="AA462"/>
      <c r="AB462" s="86"/>
      <c r="AD462" s="488"/>
      <c r="AE462" s="36"/>
      <c r="AF462" s="36"/>
      <c r="AG462" s="36"/>
      <c r="AH462" s="36"/>
      <c r="AI462" s="36"/>
      <c r="AJ462" s="36"/>
      <c r="AK462" s="36"/>
    </row>
    <row r="463" spans="1:37" s="231" customFormat="1">
      <c r="A463"/>
      <c r="B463"/>
      <c r="C463" s="60"/>
      <c r="D463" s="42"/>
      <c r="E463" s="42"/>
      <c r="F463" s="42"/>
      <c r="G463" s="10"/>
      <c r="H463"/>
      <c r="I463"/>
      <c r="J463" s="42"/>
      <c r="K463" s="42"/>
      <c r="L463" s="42"/>
      <c r="M463" s="42"/>
      <c r="N463" s="42"/>
      <c r="O463" s="42"/>
      <c r="P463" s="42"/>
      <c r="Q463" s="42"/>
      <c r="R463" s="42"/>
      <c r="S463" s="42"/>
      <c r="T463" s="36"/>
      <c r="U463"/>
      <c r="V463"/>
      <c r="W463"/>
      <c r="X463"/>
      <c r="Y463"/>
      <c r="Z463"/>
      <c r="AA463"/>
      <c r="AB463" s="86"/>
      <c r="AD463" s="488"/>
      <c r="AE463" s="36"/>
      <c r="AF463" s="36"/>
      <c r="AG463" s="36"/>
      <c r="AH463" s="36"/>
      <c r="AI463" s="36"/>
      <c r="AJ463" s="36"/>
      <c r="AK463" s="36"/>
    </row>
    <row r="464" spans="1:37" s="231" customFormat="1">
      <c r="A464"/>
      <c r="B464"/>
      <c r="C464" s="60"/>
      <c r="D464" s="42"/>
      <c r="E464" s="42"/>
      <c r="F464" s="42"/>
      <c r="G464" s="10"/>
      <c r="H464"/>
      <c r="I464"/>
      <c r="J464" s="42"/>
      <c r="K464" s="42"/>
      <c r="L464" s="42"/>
      <c r="M464" s="42"/>
      <c r="N464" s="42"/>
      <c r="O464" s="42"/>
      <c r="P464" s="42"/>
      <c r="Q464" s="42"/>
      <c r="R464" s="42"/>
      <c r="S464" s="42"/>
      <c r="T464" s="36"/>
      <c r="U464"/>
      <c r="V464"/>
      <c r="W464"/>
      <c r="X464"/>
      <c r="Y464"/>
      <c r="Z464"/>
      <c r="AA464"/>
      <c r="AB464" s="86"/>
      <c r="AD464" s="488"/>
      <c r="AE464" s="36"/>
      <c r="AF464" s="36"/>
      <c r="AG464" s="36"/>
      <c r="AH464" s="36"/>
      <c r="AI464" s="36"/>
      <c r="AJ464" s="36"/>
      <c r="AK464" s="36"/>
    </row>
    <row r="465" spans="1:37" s="231" customFormat="1">
      <c r="A465"/>
      <c r="B465"/>
      <c r="C465" s="60"/>
      <c r="D465" s="42"/>
      <c r="E465" s="42"/>
      <c r="F465" s="42"/>
      <c r="G465" s="10"/>
      <c r="H465"/>
      <c r="I465"/>
      <c r="J465" s="42"/>
      <c r="K465" s="42"/>
      <c r="L465" s="42"/>
      <c r="M465" s="42"/>
      <c r="N465" s="42"/>
      <c r="O465" s="42"/>
      <c r="P465" s="42"/>
      <c r="Q465" s="42"/>
      <c r="R465" s="42"/>
      <c r="S465" s="42"/>
      <c r="T465" s="36"/>
      <c r="U465"/>
      <c r="V465"/>
      <c r="W465"/>
      <c r="X465"/>
      <c r="Y465"/>
      <c r="Z465"/>
      <c r="AA465"/>
      <c r="AB465" s="86"/>
      <c r="AD465" s="488"/>
      <c r="AE465" s="36"/>
      <c r="AF465" s="36"/>
      <c r="AG465" s="36"/>
      <c r="AH465" s="36"/>
      <c r="AI465" s="36"/>
      <c r="AJ465" s="36"/>
      <c r="AK465" s="36"/>
    </row>
    <row r="466" spans="1:37" s="231" customFormat="1">
      <c r="A466"/>
      <c r="B466"/>
      <c r="C466" s="60"/>
      <c r="D466" s="42"/>
      <c r="E466" s="42"/>
      <c r="F466" s="42"/>
      <c r="G466" s="10"/>
      <c r="H466"/>
      <c r="I466"/>
      <c r="J466" s="42"/>
      <c r="K466" s="42"/>
      <c r="L466" s="42"/>
      <c r="M466" s="42"/>
      <c r="N466" s="42"/>
      <c r="O466" s="42"/>
      <c r="P466" s="42"/>
      <c r="Q466" s="42"/>
      <c r="R466" s="42"/>
      <c r="S466" s="42"/>
      <c r="T466" s="36"/>
      <c r="U466"/>
      <c r="V466"/>
      <c r="W466"/>
      <c r="X466"/>
      <c r="Y466"/>
      <c r="Z466"/>
      <c r="AA466"/>
      <c r="AB466" s="86"/>
      <c r="AD466" s="488"/>
      <c r="AE466" s="36"/>
      <c r="AF466" s="36"/>
      <c r="AG466" s="36"/>
      <c r="AH466" s="36"/>
      <c r="AI466" s="36"/>
      <c r="AJ466" s="36"/>
      <c r="AK466" s="36"/>
    </row>
    <row r="467" spans="1:37" s="231" customFormat="1">
      <c r="A467"/>
      <c r="B467"/>
      <c r="C467" s="60"/>
      <c r="D467" s="42"/>
      <c r="E467" s="42"/>
      <c r="F467" s="42"/>
      <c r="G467" s="10"/>
      <c r="H467"/>
      <c r="I467"/>
      <c r="J467" s="42"/>
      <c r="K467" s="42"/>
      <c r="L467" s="42"/>
      <c r="M467" s="42"/>
      <c r="N467" s="42"/>
      <c r="O467" s="42"/>
      <c r="P467" s="42"/>
      <c r="Q467" s="42"/>
      <c r="R467" s="42"/>
      <c r="S467" s="42"/>
      <c r="T467" s="36"/>
      <c r="U467"/>
      <c r="V467"/>
      <c r="W467"/>
      <c r="X467"/>
      <c r="Y467"/>
      <c r="Z467"/>
      <c r="AA467"/>
      <c r="AB467" s="86"/>
      <c r="AD467" s="488"/>
      <c r="AE467" s="36"/>
      <c r="AF467" s="36"/>
      <c r="AG467" s="36"/>
      <c r="AH467" s="36"/>
      <c r="AI467" s="36"/>
      <c r="AJ467" s="36"/>
      <c r="AK467" s="36"/>
    </row>
    <row r="468" spans="1:37" s="231" customFormat="1">
      <c r="A468"/>
      <c r="B468"/>
      <c r="C468" s="60"/>
      <c r="D468" s="42"/>
      <c r="E468" s="42"/>
      <c r="F468" s="42"/>
      <c r="G468" s="10"/>
      <c r="H468"/>
      <c r="I468"/>
      <c r="J468" s="42"/>
      <c r="K468" s="42"/>
      <c r="L468" s="42"/>
      <c r="M468" s="42"/>
      <c r="N468" s="42"/>
      <c r="O468" s="42"/>
      <c r="P468" s="42"/>
      <c r="Q468" s="42"/>
      <c r="R468" s="42"/>
      <c r="S468" s="42"/>
      <c r="T468" s="36"/>
      <c r="U468"/>
      <c r="V468"/>
      <c r="W468"/>
      <c r="X468"/>
      <c r="Y468"/>
      <c r="Z468"/>
      <c r="AA468"/>
      <c r="AB468" s="86"/>
      <c r="AD468" s="488"/>
      <c r="AE468" s="36"/>
      <c r="AF468" s="36"/>
      <c r="AG468" s="36"/>
      <c r="AH468" s="36"/>
      <c r="AI468" s="36"/>
      <c r="AJ468" s="36"/>
      <c r="AK468" s="36"/>
    </row>
    <row r="469" spans="1:37" s="231" customFormat="1">
      <c r="A469"/>
      <c r="B469"/>
      <c r="C469" s="60"/>
      <c r="D469" s="42"/>
      <c r="E469" s="42"/>
      <c r="F469" s="42"/>
      <c r="G469" s="10"/>
      <c r="H469"/>
      <c r="I469"/>
      <c r="J469" s="42"/>
      <c r="K469" s="42"/>
      <c r="L469" s="42"/>
      <c r="M469" s="42"/>
      <c r="N469" s="42"/>
      <c r="O469" s="42"/>
      <c r="P469" s="42"/>
      <c r="Q469" s="42"/>
      <c r="R469" s="42"/>
      <c r="S469" s="42"/>
      <c r="T469" s="36"/>
      <c r="U469"/>
      <c r="V469"/>
      <c r="W469"/>
      <c r="X469"/>
      <c r="Y469"/>
      <c r="Z469"/>
      <c r="AA469"/>
      <c r="AB469" s="86"/>
      <c r="AD469" s="488"/>
      <c r="AE469" s="36"/>
      <c r="AF469" s="36"/>
      <c r="AG469" s="36"/>
      <c r="AH469" s="36"/>
      <c r="AI469" s="36"/>
      <c r="AJ469" s="36"/>
      <c r="AK469" s="36"/>
    </row>
    <row r="470" spans="1:37" s="231" customFormat="1">
      <c r="A470"/>
      <c r="B470"/>
      <c r="C470" s="60"/>
      <c r="D470" s="42"/>
      <c r="E470" s="42"/>
      <c r="F470" s="42"/>
      <c r="G470" s="10"/>
      <c r="H470"/>
      <c r="I470"/>
      <c r="J470" s="42"/>
      <c r="K470" s="42"/>
      <c r="L470" s="42"/>
      <c r="M470" s="42"/>
      <c r="N470" s="42"/>
      <c r="O470" s="42"/>
      <c r="P470" s="42"/>
      <c r="Q470" s="42"/>
      <c r="R470" s="42"/>
      <c r="S470" s="42"/>
      <c r="T470" s="36"/>
      <c r="U470"/>
      <c r="V470"/>
      <c r="W470"/>
      <c r="X470"/>
      <c r="Y470"/>
      <c r="Z470"/>
      <c r="AA470"/>
      <c r="AB470" s="86"/>
      <c r="AD470" s="488"/>
      <c r="AE470" s="36"/>
      <c r="AF470" s="36"/>
      <c r="AG470" s="36"/>
      <c r="AH470" s="36"/>
      <c r="AI470" s="36"/>
      <c r="AJ470" s="36"/>
      <c r="AK470" s="36"/>
    </row>
    <row r="471" spans="1:37" s="231" customFormat="1">
      <c r="A471"/>
      <c r="B471"/>
      <c r="C471" s="60"/>
      <c r="D471" s="42"/>
      <c r="E471" s="42"/>
      <c r="F471" s="42"/>
      <c r="G471" s="10"/>
      <c r="H471"/>
      <c r="I471"/>
      <c r="J471" s="42"/>
      <c r="K471" s="42"/>
      <c r="L471" s="42"/>
      <c r="M471" s="42"/>
      <c r="N471" s="42"/>
      <c r="O471" s="42"/>
      <c r="P471" s="42"/>
      <c r="Q471" s="42"/>
      <c r="R471" s="42"/>
      <c r="S471" s="42"/>
      <c r="T471" s="36"/>
      <c r="U471"/>
      <c r="V471"/>
      <c r="W471"/>
      <c r="X471"/>
      <c r="Y471"/>
      <c r="Z471"/>
      <c r="AA471"/>
      <c r="AB471" s="86"/>
      <c r="AD471" s="488"/>
      <c r="AE471" s="36"/>
      <c r="AF471" s="36"/>
      <c r="AG471" s="36"/>
      <c r="AH471" s="36"/>
      <c r="AI471" s="36"/>
      <c r="AJ471" s="36"/>
      <c r="AK471" s="36"/>
    </row>
    <row r="472" spans="1:37" s="231" customFormat="1">
      <c r="A472"/>
      <c r="B472"/>
      <c r="C472" s="60"/>
      <c r="D472" s="42"/>
      <c r="E472" s="42"/>
      <c r="F472" s="42"/>
      <c r="G472" s="10"/>
      <c r="H472"/>
      <c r="I472"/>
      <c r="J472" s="42"/>
      <c r="K472" s="42"/>
      <c r="L472" s="42"/>
      <c r="M472" s="42"/>
      <c r="N472" s="42"/>
      <c r="O472" s="42"/>
      <c r="P472" s="42"/>
      <c r="Q472" s="42"/>
      <c r="R472" s="42"/>
      <c r="S472" s="42"/>
      <c r="T472" s="36"/>
      <c r="U472"/>
      <c r="V472"/>
      <c r="W472"/>
      <c r="X472"/>
      <c r="Y472"/>
      <c r="Z472"/>
      <c r="AA472"/>
      <c r="AB472" s="86"/>
      <c r="AD472" s="488"/>
      <c r="AE472" s="36"/>
      <c r="AF472" s="36"/>
      <c r="AG472" s="36"/>
      <c r="AH472" s="36"/>
      <c r="AI472" s="36"/>
      <c r="AJ472" s="36"/>
      <c r="AK472" s="36"/>
    </row>
    <row r="473" spans="1:37" s="231" customFormat="1">
      <c r="A473"/>
      <c r="B473"/>
      <c r="C473" s="60"/>
      <c r="D473" s="42"/>
      <c r="E473" s="42"/>
      <c r="F473" s="42"/>
      <c r="G473" s="10"/>
      <c r="H473"/>
      <c r="I473"/>
      <c r="J473" s="42"/>
      <c r="K473" s="42"/>
      <c r="L473" s="42"/>
      <c r="M473" s="42"/>
      <c r="N473" s="42"/>
      <c r="O473" s="42"/>
      <c r="P473" s="42"/>
      <c r="Q473" s="42"/>
      <c r="R473" s="42"/>
      <c r="S473" s="42"/>
      <c r="T473" s="36"/>
      <c r="U473"/>
      <c r="V473"/>
      <c r="W473"/>
      <c r="X473"/>
      <c r="Y473"/>
      <c r="Z473"/>
      <c r="AA473"/>
      <c r="AB473" s="86"/>
      <c r="AD473" s="488"/>
      <c r="AE473" s="36"/>
      <c r="AF473" s="36"/>
      <c r="AG473" s="36"/>
      <c r="AH473" s="36"/>
      <c r="AI473" s="36"/>
      <c r="AJ473" s="36"/>
      <c r="AK473" s="36"/>
    </row>
    <row r="474" spans="1:37" s="231" customFormat="1">
      <c r="A474"/>
      <c r="B474"/>
      <c r="C474" s="60"/>
      <c r="D474" s="42"/>
      <c r="E474" s="42"/>
      <c r="F474" s="42"/>
      <c r="G474" s="10"/>
      <c r="H474"/>
      <c r="I474"/>
      <c r="J474" s="42"/>
      <c r="K474" s="42"/>
      <c r="L474" s="42"/>
      <c r="M474" s="42"/>
      <c r="N474" s="42"/>
      <c r="O474" s="42"/>
      <c r="P474" s="42"/>
      <c r="Q474" s="42"/>
      <c r="R474" s="42"/>
      <c r="S474" s="42"/>
      <c r="T474" s="36"/>
      <c r="U474"/>
      <c r="V474"/>
      <c r="W474"/>
      <c r="X474"/>
      <c r="Y474"/>
      <c r="Z474"/>
      <c r="AA474"/>
      <c r="AB474" s="86"/>
      <c r="AD474" s="488"/>
      <c r="AE474" s="36"/>
      <c r="AF474" s="36"/>
      <c r="AG474" s="36"/>
      <c r="AH474" s="36"/>
      <c r="AI474" s="36"/>
      <c r="AJ474" s="36"/>
      <c r="AK474" s="36"/>
    </row>
    <row r="475" spans="1:37" s="231" customFormat="1">
      <c r="A475"/>
      <c r="B475"/>
      <c r="C475" s="60"/>
      <c r="D475" s="42"/>
      <c r="E475" s="42"/>
      <c r="F475" s="42"/>
      <c r="G475" s="10"/>
      <c r="H475"/>
      <c r="I475"/>
      <c r="J475" s="42"/>
      <c r="K475" s="42"/>
      <c r="L475" s="42"/>
      <c r="M475" s="42"/>
      <c r="N475" s="42"/>
      <c r="O475" s="42"/>
      <c r="P475" s="42"/>
      <c r="Q475" s="42"/>
      <c r="R475" s="42"/>
      <c r="S475" s="42"/>
      <c r="T475" s="36"/>
      <c r="U475"/>
      <c r="V475"/>
      <c r="W475"/>
      <c r="X475"/>
      <c r="Y475"/>
      <c r="Z475"/>
      <c r="AA475"/>
      <c r="AB475" s="86"/>
      <c r="AD475" s="488"/>
      <c r="AE475" s="36"/>
      <c r="AF475" s="36"/>
      <c r="AG475" s="36"/>
      <c r="AH475" s="36"/>
      <c r="AI475" s="36"/>
      <c r="AJ475" s="36"/>
      <c r="AK475" s="36"/>
    </row>
    <row r="476" spans="1:37" s="231" customFormat="1">
      <c r="A476"/>
      <c r="B476"/>
      <c r="C476" s="60"/>
      <c r="D476" s="42"/>
      <c r="E476" s="42"/>
      <c r="F476" s="42"/>
      <c r="G476" s="10"/>
      <c r="H476"/>
      <c r="I476"/>
      <c r="J476" s="42"/>
      <c r="K476" s="42"/>
      <c r="L476" s="42"/>
      <c r="M476" s="42"/>
      <c r="N476" s="42"/>
      <c r="O476" s="42"/>
      <c r="P476" s="42"/>
      <c r="Q476" s="42"/>
      <c r="R476" s="42"/>
      <c r="S476" s="42"/>
      <c r="T476" s="36"/>
      <c r="U476"/>
      <c r="V476"/>
      <c r="W476"/>
      <c r="X476"/>
      <c r="Y476"/>
      <c r="Z476"/>
      <c r="AA476"/>
      <c r="AB476" s="86"/>
      <c r="AD476" s="488"/>
      <c r="AE476" s="36"/>
      <c r="AF476" s="36"/>
      <c r="AG476" s="36"/>
      <c r="AH476" s="36"/>
      <c r="AI476" s="36"/>
      <c r="AJ476" s="36"/>
      <c r="AK476" s="36"/>
    </row>
    <row r="477" spans="1:37" s="231" customFormat="1">
      <c r="A477"/>
      <c r="B477"/>
      <c r="C477" s="60"/>
      <c r="D477" s="42"/>
      <c r="E477" s="42"/>
      <c r="F477" s="42"/>
      <c r="G477" s="10"/>
      <c r="H477"/>
      <c r="I477"/>
      <c r="J477" s="42"/>
      <c r="K477" s="42"/>
      <c r="L477" s="42"/>
      <c r="M477" s="42"/>
      <c r="N477" s="42"/>
      <c r="O477" s="42"/>
      <c r="P477" s="42"/>
      <c r="Q477" s="42"/>
      <c r="R477" s="42"/>
      <c r="S477" s="42"/>
      <c r="T477" s="36"/>
      <c r="U477"/>
      <c r="V477"/>
      <c r="W477"/>
      <c r="X477"/>
      <c r="Y477"/>
      <c r="Z477"/>
      <c r="AA477"/>
      <c r="AB477" s="86"/>
      <c r="AD477" s="488"/>
      <c r="AE477" s="36"/>
      <c r="AF477" s="36"/>
      <c r="AG477" s="36"/>
      <c r="AH477" s="36"/>
      <c r="AI477" s="36"/>
      <c r="AJ477" s="36"/>
      <c r="AK477" s="36"/>
    </row>
    <row r="478" spans="1:37" s="231" customFormat="1">
      <c r="A478"/>
      <c r="B478"/>
      <c r="C478" s="60"/>
      <c r="D478" s="42"/>
      <c r="E478" s="42"/>
      <c r="F478" s="42"/>
      <c r="G478" s="10"/>
      <c r="H478"/>
      <c r="I478"/>
      <c r="J478" s="42"/>
      <c r="K478" s="42"/>
      <c r="L478" s="42"/>
      <c r="M478" s="42"/>
      <c r="N478" s="42"/>
      <c r="O478" s="42"/>
      <c r="P478" s="42"/>
      <c r="Q478" s="42"/>
      <c r="R478" s="42"/>
      <c r="S478" s="42"/>
      <c r="T478" s="36"/>
      <c r="U478"/>
      <c r="V478"/>
      <c r="W478"/>
      <c r="X478"/>
      <c r="Y478"/>
      <c r="Z478"/>
      <c r="AA478"/>
      <c r="AB478" s="86"/>
      <c r="AD478" s="488"/>
      <c r="AE478" s="36"/>
      <c r="AF478" s="36"/>
      <c r="AG478" s="36"/>
      <c r="AH478" s="36"/>
      <c r="AI478" s="36"/>
      <c r="AJ478" s="36"/>
      <c r="AK478" s="36"/>
    </row>
    <row r="479" spans="1:37" s="231" customFormat="1">
      <c r="A479"/>
      <c r="B479"/>
      <c r="C479" s="60"/>
      <c r="D479" s="42"/>
      <c r="E479" s="42"/>
      <c r="F479" s="42"/>
      <c r="G479" s="10"/>
      <c r="H479"/>
      <c r="I479"/>
      <c r="J479" s="42"/>
      <c r="K479" s="42"/>
      <c r="L479" s="42"/>
      <c r="M479" s="42"/>
      <c r="N479" s="42"/>
      <c r="O479" s="42"/>
      <c r="P479" s="42"/>
      <c r="Q479" s="42"/>
      <c r="R479" s="42"/>
      <c r="S479" s="42"/>
      <c r="T479" s="36"/>
      <c r="U479"/>
      <c r="V479"/>
      <c r="W479"/>
      <c r="X479"/>
      <c r="Y479"/>
      <c r="Z479"/>
      <c r="AA479"/>
      <c r="AB479" s="86"/>
      <c r="AD479" s="488"/>
      <c r="AE479" s="36"/>
      <c r="AF479" s="36"/>
      <c r="AG479" s="36"/>
      <c r="AH479" s="36"/>
      <c r="AI479" s="36"/>
      <c r="AJ479" s="36"/>
      <c r="AK479" s="36"/>
    </row>
    <row r="480" spans="1:37" s="231" customFormat="1">
      <c r="A480"/>
      <c r="B480"/>
      <c r="C480" s="60"/>
      <c r="D480" s="42"/>
      <c r="E480" s="42"/>
      <c r="F480" s="42"/>
      <c r="G480" s="10"/>
      <c r="H480"/>
      <c r="I480"/>
      <c r="J480" s="42"/>
      <c r="K480" s="42"/>
      <c r="L480" s="42"/>
      <c r="M480" s="42"/>
      <c r="N480" s="42"/>
      <c r="O480" s="42"/>
      <c r="P480" s="42"/>
      <c r="Q480" s="42"/>
      <c r="R480" s="42"/>
      <c r="S480" s="42"/>
      <c r="T480" s="36"/>
      <c r="U480"/>
      <c r="V480"/>
      <c r="W480"/>
      <c r="X480"/>
      <c r="Y480"/>
      <c r="Z480"/>
      <c r="AA480"/>
      <c r="AB480" s="86"/>
      <c r="AD480" s="488"/>
      <c r="AE480" s="36"/>
      <c r="AF480" s="36"/>
      <c r="AG480" s="36"/>
      <c r="AH480" s="36"/>
      <c r="AI480" s="36"/>
      <c r="AJ480" s="36"/>
      <c r="AK480" s="36"/>
    </row>
    <row r="481" spans="1:37" s="231" customFormat="1">
      <c r="A481"/>
      <c r="B481"/>
      <c r="C481" s="60"/>
      <c r="D481" s="42"/>
      <c r="E481" s="42"/>
      <c r="F481" s="42"/>
      <c r="G481" s="10"/>
      <c r="H481"/>
      <c r="I481"/>
      <c r="J481" s="42"/>
      <c r="K481" s="42"/>
      <c r="L481" s="42"/>
      <c r="M481" s="42"/>
      <c r="N481" s="42"/>
      <c r="O481" s="42"/>
      <c r="P481" s="42"/>
      <c r="Q481" s="42"/>
      <c r="R481" s="42"/>
      <c r="S481" s="42"/>
      <c r="T481" s="36"/>
      <c r="U481"/>
      <c r="V481"/>
      <c r="W481"/>
      <c r="X481"/>
      <c r="Y481"/>
      <c r="Z481"/>
      <c r="AA481"/>
      <c r="AB481" s="86"/>
      <c r="AD481" s="488"/>
      <c r="AE481" s="36"/>
      <c r="AF481" s="36"/>
      <c r="AG481" s="36"/>
      <c r="AH481" s="36"/>
      <c r="AI481" s="36"/>
      <c r="AJ481" s="36"/>
      <c r="AK481" s="36"/>
    </row>
    <row r="482" spans="1:37" s="231" customFormat="1">
      <c r="A482"/>
      <c r="B482"/>
      <c r="C482" s="60"/>
      <c r="D482" s="42"/>
      <c r="E482" s="42"/>
      <c r="F482" s="42"/>
      <c r="G482" s="10"/>
      <c r="H482"/>
      <c r="I482"/>
      <c r="J482" s="42"/>
      <c r="K482" s="42"/>
      <c r="L482" s="42"/>
      <c r="M482" s="42"/>
      <c r="N482" s="42"/>
      <c r="O482" s="42"/>
      <c r="P482" s="42"/>
      <c r="Q482" s="42"/>
      <c r="R482" s="42"/>
      <c r="S482" s="42"/>
      <c r="T482" s="36"/>
      <c r="U482"/>
      <c r="V482"/>
      <c r="W482"/>
      <c r="X482"/>
      <c r="Y482"/>
      <c r="Z482"/>
      <c r="AA482"/>
      <c r="AB482" s="86"/>
      <c r="AD482" s="488"/>
      <c r="AE482" s="36"/>
      <c r="AF482" s="36"/>
      <c r="AG482" s="36"/>
      <c r="AH482" s="36"/>
      <c r="AI482" s="36"/>
      <c r="AJ482" s="36"/>
      <c r="AK482" s="36"/>
    </row>
    <row r="483" spans="1:37" s="231" customFormat="1">
      <c r="A483"/>
      <c r="B483"/>
      <c r="C483" s="60"/>
      <c r="D483" s="42"/>
      <c r="E483" s="42"/>
      <c r="F483" s="42"/>
      <c r="G483" s="10"/>
      <c r="H483"/>
      <c r="I483"/>
      <c r="J483" s="42"/>
      <c r="K483" s="42"/>
      <c r="L483" s="42"/>
      <c r="M483" s="42"/>
      <c r="N483" s="42"/>
      <c r="O483" s="42"/>
      <c r="P483" s="42"/>
      <c r="Q483" s="42"/>
      <c r="R483" s="42"/>
      <c r="S483" s="42"/>
      <c r="T483" s="36"/>
      <c r="U483"/>
      <c r="V483"/>
      <c r="W483"/>
      <c r="X483"/>
      <c r="Y483"/>
      <c r="Z483"/>
      <c r="AA483"/>
      <c r="AB483" s="86"/>
      <c r="AD483" s="488"/>
      <c r="AE483" s="36"/>
      <c r="AF483" s="36"/>
      <c r="AG483" s="36"/>
      <c r="AH483" s="36"/>
      <c r="AI483" s="36"/>
      <c r="AJ483" s="36"/>
      <c r="AK483" s="36"/>
    </row>
    <row r="484" spans="1:37" s="231" customFormat="1">
      <c r="A484"/>
      <c r="B484"/>
      <c r="C484" s="60"/>
      <c r="D484" s="42"/>
      <c r="E484" s="42"/>
      <c r="F484" s="42"/>
      <c r="G484" s="10"/>
      <c r="H484"/>
      <c r="I484"/>
      <c r="J484" s="42"/>
      <c r="K484" s="42"/>
      <c r="L484" s="42"/>
      <c r="M484" s="42"/>
      <c r="N484" s="42"/>
      <c r="O484" s="42"/>
      <c r="P484" s="42"/>
      <c r="Q484" s="42"/>
      <c r="R484" s="42"/>
      <c r="S484" s="42"/>
      <c r="T484" s="36"/>
      <c r="U484"/>
      <c r="V484"/>
      <c r="W484"/>
      <c r="X484"/>
      <c r="Y484"/>
      <c r="Z484"/>
      <c r="AA484"/>
      <c r="AB484" s="86"/>
      <c r="AD484" s="488"/>
      <c r="AE484" s="36"/>
      <c r="AF484" s="36"/>
      <c r="AG484" s="36"/>
      <c r="AH484" s="36"/>
      <c r="AI484" s="36"/>
      <c r="AJ484" s="36"/>
      <c r="AK484" s="36"/>
    </row>
    <row r="485" spans="1:37" s="231" customFormat="1">
      <c r="A485"/>
      <c r="B485"/>
      <c r="C485" s="60"/>
      <c r="D485" s="42"/>
      <c r="E485" s="42"/>
      <c r="F485" s="42"/>
      <c r="G485" s="10"/>
      <c r="H485"/>
      <c r="I485"/>
      <c r="J485" s="42"/>
      <c r="K485" s="42"/>
      <c r="L485" s="42"/>
      <c r="M485" s="42"/>
      <c r="N485" s="42"/>
      <c r="O485" s="42"/>
      <c r="P485" s="42"/>
      <c r="Q485" s="42"/>
      <c r="R485" s="42"/>
      <c r="S485" s="42"/>
      <c r="T485" s="36"/>
      <c r="U485"/>
      <c r="V485"/>
      <c r="W485"/>
      <c r="X485"/>
      <c r="Y485"/>
      <c r="Z485"/>
      <c r="AA485"/>
      <c r="AB485" s="86"/>
      <c r="AD485" s="488"/>
      <c r="AE485" s="36"/>
      <c r="AF485" s="36"/>
      <c r="AG485" s="36"/>
      <c r="AH485" s="36"/>
      <c r="AI485" s="36"/>
      <c r="AJ485" s="36"/>
      <c r="AK485" s="36"/>
    </row>
    <row r="486" spans="1:37" s="231" customFormat="1">
      <c r="A486"/>
      <c r="B486"/>
      <c r="C486" s="60"/>
      <c r="D486" s="42"/>
      <c r="E486" s="42"/>
      <c r="F486" s="42"/>
      <c r="G486" s="10"/>
      <c r="H486"/>
      <c r="I486"/>
      <c r="J486" s="42"/>
      <c r="K486" s="42"/>
      <c r="L486" s="42"/>
      <c r="M486" s="42"/>
      <c r="N486" s="42"/>
      <c r="O486" s="42"/>
      <c r="P486" s="42"/>
      <c r="Q486" s="42"/>
      <c r="R486" s="42"/>
      <c r="S486" s="42"/>
      <c r="T486" s="36"/>
      <c r="U486"/>
      <c r="V486"/>
      <c r="W486"/>
      <c r="X486"/>
      <c r="Y486"/>
      <c r="Z486"/>
      <c r="AA486"/>
      <c r="AB486" s="86"/>
      <c r="AD486" s="488"/>
      <c r="AE486" s="36"/>
      <c r="AF486" s="36"/>
      <c r="AG486" s="36"/>
      <c r="AH486" s="36"/>
      <c r="AI486" s="36"/>
      <c r="AJ486" s="36"/>
      <c r="AK486" s="36"/>
    </row>
    <row r="487" spans="1:37" s="231" customFormat="1">
      <c r="A487"/>
      <c r="B487"/>
      <c r="C487" s="60"/>
      <c r="D487" s="42"/>
      <c r="E487" s="42"/>
      <c r="F487" s="42"/>
      <c r="G487" s="10"/>
      <c r="H487"/>
      <c r="I487"/>
      <c r="J487" s="42"/>
      <c r="K487" s="42"/>
      <c r="L487" s="42"/>
      <c r="M487" s="42"/>
      <c r="N487" s="42"/>
      <c r="O487" s="42"/>
      <c r="P487" s="42"/>
      <c r="Q487" s="42"/>
      <c r="R487" s="42"/>
      <c r="S487" s="42"/>
      <c r="T487" s="36"/>
      <c r="U487"/>
      <c r="V487"/>
      <c r="W487"/>
      <c r="X487"/>
      <c r="Y487"/>
      <c r="Z487"/>
      <c r="AA487"/>
      <c r="AB487" s="86"/>
      <c r="AD487" s="488"/>
      <c r="AE487" s="36"/>
      <c r="AF487" s="36"/>
      <c r="AG487" s="36"/>
      <c r="AH487" s="36"/>
      <c r="AI487" s="36"/>
      <c r="AJ487" s="36"/>
      <c r="AK487" s="36"/>
    </row>
    <row r="488" spans="1:37" s="231" customFormat="1">
      <c r="A488"/>
      <c r="B488"/>
      <c r="C488" s="60"/>
      <c r="D488" s="42"/>
      <c r="E488" s="42"/>
      <c r="F488" s="42"/>
      <c r="G488" s="10"/>
      <c r="H488"/>
      <c r="I488"/>
      <c r="J488" s="42"/>
      <c r="K488" s="42"/>
      <c r="L488" s="42"/>
      <c r="M488" s="42"/>
      <c r="N488" s="42"/>
      <c r="O488" s="42"/>
      <c r="P488" s="42"/>
      <c r="Q488" s="42"/>
      <c r="R488" s="42"/>
      <c r="S488" s="42"/>
      <c r="T488" s="36"/>
      <c r="U488"/>
      <c r="V488"/>
      <c r="W488"/>
      <c r="X488"/>
      <c r="Y488"/>
      <c r="Z488"/>
      <c r="AA488"/>
      <c r="AB488" s="86"/>
      <c r="AD488" s="488"/>
      <c r="AE488" s="36"/>
      <c r="AF488" s="36"/>
      <c r="AG488" s="36"/>
      <c r="AH488" s="36"/>
      <c r="AI488" s="36"/>
      <c r="AJ488" s="36"/>
      <c r="AK488" s="36"/>
    </row>
    <row r="489" spans="1:37" s="231" customFormat="1">
      <c r="A489"/>
      <c r="B489"/>
      <c r="C489" s="60"/>
      <c r="D489" s="42"/>
      <c r="E489" s="42"/>
      <c r="F489" s="42"/>
      <c r="G489" s="10"/>
      <c r="H489"/>
      <c r="I489"/>
      <c r="J489" s="42"/>
      <c r="K489" s="42"/>
      <c r="L489" s="42"/>
      <c r="M489" s="42"/>
      <c r="N489" s="42"/>
      <c r="O489" s="42"/>
      <c r="P489" s="42"/>
      <c r="Q489" s="42"/>
      <c r="R489" s="42"/>
      <c r="S489" s="42"/>
      <c r="T489" s="36"/>
      <c r="U489"/>
      <c r="V489"/>
      <c r="W489"/>
      <c r="X489"/>
      <c r="Y489"/>
      <c r="Z489"/>
      <c r="AA489"/>
      <c r="AB489" s="86"/>
      <c r="AD489" s="488"/>
      <c r="AE489" s="36"/>
      <c r="AF489" s="36"/>
      <c r="AG489" s="36"/>
      <c r="AH489" s="36"/>
      <c r="AI489" s="36"/>
      <c r="AJ489" s="36"/>
      <c r="AK489" s="36"/>
    </row>
    <row r="490" spans="1:37" s="231" customFormat="1">
      <c r="A490"/>
      <c r="B490"/>
      <c r="C490" s="60"/>
      <c r="D490" s="42"/>
      <c r="E490" s="42"/>
      <c r="F490" s="42"/>
      <c r="G490" s="10"/>
      <c r="H490"/>
      <c r="I490"/>
      <c r="J490" s="42"/>
      <c r="K490" s="42"/>
      <c r="L490" s="42"/>
      <c r="M490" s="42"/>
      <c r="N490" s="42"/>
      <c r="O490" s="42"/>
      <c r="P490" s="42"/>
      <c r="Q490" s="42"/>
      <c r="R490" s="42"/>
      <c r="S490" s="42"/>
      <c r="T490" s="36"/>
      <c r="U490"/>
      <c r="V490"/>
      <c r="W490"/>
      <c r="X490"/>
      <c r="Y490"/>
      <c r="Z490"/>
      <c r="AA490"/>
      <c r="AB490" s="86"/>
      <c r="AD490" s="488"/>
      <c r="AE490" s="36"/>
      <c r="AF490" s="36"/>
      <c r="AG490" s="36"/>
      <c r="AH490" s="36"/>
      <c r="AI490" s="36"/>
      <c r="AJ490" s="36"/>
      <c r="AK490" s="36"/>
    </row>
    <row r="491" spans="1:37" s="231" customFormat="1">
      <c r="A491"/>
      <c r="B491"/>
      <c r="C491" s="60"/>
      <c r="D491" s="42"/>
      <c r="E491" s="42"/>
      <c r="F491" s="42"/>
      <c r="G491" s="10"/>
      <c r="H491"/>
      <c r="I491"/>
      <c r="J491" s="42"/>
      <c r="K491" s="42"/>
      <c r="L491" s="42"/>
      <c r="M491" s="42"/>
      <c r="N491" s="42"/>
      <c r="O491" s="42"/>
      <c r="P491" s="42"/>
      <c r="Q491" s="42"/>
      <c r="R491" s="42"/>
      <c r="S491" s="42"/>
      <c r="T491" s="36"/>
      <c r="U491"/>
      <c r="V491"/>
      <c r="W491"/>
      <c r="X491"/>
      <c r="Y491"/>
      <c r="Z491"/>
      <c r="AA491"/>
      <c r="AB491" s="86"/>
      <c r="AD491" s="488"/>
      <c r="AE491" s="36"/>
      <c r="AF491" s="36"/>
      <c r="AG491" s="36"/>
      <c r="AH491" s="36"/>
      <c r="AI491" s="36"/>
      <c r="AJ491" s="36"/>
      <c r="AK491" s="36"/>
    </row>
    <row r="492" spans="1:37" s="231" customFormat="1">
      <c r="A492"/>
      <c r="B492"/>
      <c r="C492" s="60"/>
      <c r="D492" s="42"/>
      <c r="E492" s="42"/>
      <c r="F492" s="42"/>
      <c r="G492" s="10"/>
      <c r="H492"/>
      <c r="I492"/>
      <c r="J492" s="42"/>
      <c r="K492" s="42"/>
      <c r="L492" s="42"/>
      <c r="M492" s="42"/>
      <c r="N492" s="42"/>
      <c r="O492" s="42"/>
      <c r="P492" s="42"/>
      <c r="Q492" s="42"/>
      <c r="R492" s="42"/>
      <c r="S492" s="42"/>
      <c r="T492" s="36"/>
      <c r="U492"/>
      <c r="V492"/>
      <c r="W492"/>
      <c r="X492"/>
      <c r="Y492"/>
      <c r="Z492"/>
      <c r="AA492"/>
      <c r="AB492" s="86"/>
      <c r="AD492" s="488"/>
      <c r="AE492" s="36"/>
      <c r="AF492" s="36"/>
      <c r="AG492" s="36"/>
      <c r="AH492" s="36"/>
      <c r="AI492" s="36"/>
      <c r="AJ492" s="36"/>
      <c r="AK492" s="36"/>
    </row>
    <row r="493" spans="1:37" s="231" customFormat="1">
      <c r="A493"/>
      <c r="B493"/>
      <c r="C493" s="60"/>
      <c r="D493" s="42"/>
      <c r="E493" s="42"/>
      <c r="F493" s="42"/>
      <c r="G493" s="10"/>
      <c r="H493"/>
      <c r="I493"/>
      <c r="J493" s="42"/>
      <c r="K493" s="42"/>
      <c r="L493" s="42"/>
      <c r="M493" s="42"/>
      <c r="N493" s="42"/>
      <c r="O493" s="42"/>
      <c r="P493" s="42"/>
      <c r="Q493" s="42"/>
      <c r="R493" s="42"/>
      <c r="S493" s="42"/>
      <c r="T493" s="36"/>
      <c r="U493"/>
      <c r="V493"/>
      <c r="W493"/>
      <c r="X493"/>
      <c r="Y493"/>
      <c r="Z493"/>
      <c r="AA493"/>
      <c r="AB493" s="86"/>
      <c r="AD493" s="488"/>
      <c r="AE493" s="36"/>
      <c r="AF493" s="36"/>
      <c r="AG493" s="36"/>
      <c r="AH493" s="36"/>
      <c r="AI493" s="36"/>
      <c r="AJ493" s="36"/>
      <c r="AK493" s="36"/>
    </row>
    <row r="494" spans="1:37" s="231" customFormat="1">
      <c r="A494"/>
      <c r="B494"/>
      <c r="C494" s="60"/>
      <c r="D494" s="42"/>
      <c r="E494" s="42"/>
      <c r="F494" s="42"/>
      <c r="G494" s="10"/>
      <c r="H494"/>
      <c r="I494"/>
      <c r="J494" s="42"/>
      <c r="K494" s="42"/>
      <c r="L494" s="42"/>
      <c r="M494" s="42"/>
      <c r="N494" s="42"/>
      <c r="O494" s="42"/>
      <c r="P494" s="42"/>
      <c r="Q494" s="42"/>
      <c r="R494" s="42"/>
      <c r="S494" s="42"/>
      <c r="T494" s="36"/>
      <c r="U494"/>
      <c r="V494"/>
      <c r="W494"/>
      <c r="X494"/>
      <c r="Y494"/>
      <c r="Z494"/>
      <c r="AA494"/>
      <c r="AB494" s="86"/>
      <c r="AD494" s="488"/>
      <c r="AE494" s="36"/>
      <c r="AF494" s="36"/>
      <c r="AG494" s="36"/>
      <c r="AH494" s="36"/>
      <c r="AI494" s="36"/>
      <c r="AJ494" s="36"/>
      <c r="AK494" s="36"/>
    </row>
    <row r="495" spans="1:37" s="231" customFormat="1">
      <c r="A495"/>
      <c r="B495"/>
      <c r="C495" s="60"/>
      <c r="D495" s="42"/>
      <c r="E495" s="42"/>
      <c r="F495" s="42"/>
      <c r="G495" s="10"/>
      <c r="H495"/>
      <c r="I495"/>
      <c r="J495" s="42"/>
      <c r="K495" s="42"/>
      <c r="L495" s="42"/>
      <c r="M495" s="42"/>
      <c r="N495" s="42"/>
      <c r="O495" s="42"/>
      <c r="P495" s="42"/>
      <c r="Q495" s="42"/>
      <c r="R495" s="42"/>
      <c r="S495" s="42"/>
      <c r="T495" s="36"/>
      <c r="U495"/>
      <c r="V495"/>
      <c r="W495"/>
      <c r="X495"/>
      <c r="Y495"/>
      <c r="Z495"/>
      <c r="AA495"/>
      <c r="AB495" s="86"/>
      <c r="AD495" s="488"/>
      <c r="AE495" s="36"/>
      <c r="AF495" s="36"/>
      <c r="AG495" s="36"/>
      <c r="AH495" s="36"/>
      <c r="AI495" s="36"/>
      <c r="AJ495" s="36"/>
      <c r="AK495" s="36"/>
    </row>
    <row r="496" spans="1:37" s="231" customFormat="1">
      <c r="A496"/>
      <c r="B496"/>
      <c r="C496" s="60"/>
      <c r="D496" s="42"/>
      <c r="E496" s="42"/>
      <c r="F496" s="42"/>
      <c r="G496" s="10"/>
      <c r="H496"/>
      <c r="I496"/>
      <c r="J496" s="42"/>
      <c r="K496" s="42"/>
      <c r="L496" s="42"/>
      <c r="M496" s="42"/>
      <c r="N496" s="42"/>
      <c r="O496" s="42"/>
      <c r="P496" s="42"/>
      <c r="Q496" s="42"/>
      <c r="R496" s="42"/>
      <c r="S496" s="42"/>
      <c r="T496" s="36"/>
      <c r="U496"/>
      <c r="V496"/>
      <c r="W496"/>
      <c r="X496"/>
      <c r="Y496"/>
      <c r="Z496"/>
      <c r="AA496"/>
      <c r="AB496" s="86"/>
      <c r="AD496" s="488"/>
      <c r="AE496" s="36"/>
      <c r="AF496" s="36"/>
      <c r="AG496" s="36"/>
      <c r="AH496" s="36"/>
      <c r="AI496" s="36"/>
      <c r="AJ496" s="36"/>
      <c r="AK496" s="36"/>
    </row>
    <row r="497" spans="1:37" s="231" customFormat="1">
      <c r="A497"/>
      <c r="B497"/>
      <c r="C497" s="60"/>
      <c r="D497" s="42"/>
      <c r="E497" s="42"/>
      <c r="F497" s="42"/>
      <c r="G497" s="10"/>
      <c r="H497"/>
      <c r="I497"/>
      <c r="J497" s="42"/>
      <c r="K497" s="42"/>
      <c r="L497" s="42"/>
      <c r="M497" s="42"/>
      <c r="N497" s="42"/>
      <c r="O497" s="42"/>
      <c r="P497" s="42"/>
      <c r="Q497" s="42"/>
      <c r="R497" s="42"/>
      <c r="S497" s="42"/>
      <c r="T497" s="36"/>
      <c r="U497"/>
      <c r="V497"/>
      <c r="W497"/>
      <c r="X497"/>
      <c r="Y497"/>
      <c r="Z497"/>
      <c r="AA497"/>
      <c r="AB497" s="86"/>
      <c r="AD497" s="488"/>
      <c r="AE497" s="36"/>
      <c r="AF497" s="36"/>
      <c r="AG497" s="36"/>
      <c r="AH497" s="36"/>
      <c r="AI497" s="36"/>
      <c r="AJ497" s="36"/>
      <c r="AK497" s="36"/>
    </row>
    <row r="498" spans="1:37" s="231" customFormat="1">
      <c r="A498"/>
      <c r="B498"/>
      <c r="C498" s="60"/>
      <c r="D498" s="42"/>
      <c r="E498" s="42"/>
      <c r="F498" s="42"/>
      <c r="G498" s="10"/>
      <c r="H498"/>
      <c r="I498"/>
      <c r="J498" s="42"/>
      <c r="K498" s="42"/>
      <c r="L498" s="42"/>
      <c r="M498" s="42"/>
      <c r="N498" s="42"/>
      <c r="O498" s="42"/>
      <c r="P498" s="42"/>
      <c r="Q498" s="42"/>
      <c r="R498" s="42"/>
      <c r="S498" s="42"/>
      <c r="T498" s="36"/>
      <c r="U498"/>
      <c r="V498"/>
      <c r="W498"/>
      <c r="X498"/>
      <c r="Y498"/>
      <c r="Z498"/>
      <c r="AA498"/>
      <c r="AB498" s="86"/>
      <c r="AD498" s="488"/>
      <c r="AE498" s="36"/>
      <c r="AF498" s="36"/>
      <c r="AG498" s="36"/>
      <c r="AH498" s="36"/>
      <c r="AI498" s="36"/>
      <c r="AJ498" s="36"/>
      <c r="AK498" s="36"/>
    </row>
    <row r="499" spans="1:37" s="231" customFormat="1">
      <c r="A499"/>
      <c r="B499"/>
      <c r="C499" s="60"/>
      <c r="D499" s="42"/>
      <c r="E499" s="42"/>
      <c r="F499" s="42"/>
      <c r="G499" s="10"/>
      <c r="H499"/>
      <c r="I499"/>
      <c r="J499" s="42"/>
      <c r="K499" s="42"/>
      <c r="L499" s="42"/>
      <c r="M499" s="42"/>
      <c r="N499" s="42"/>
      <c r="O499" s="42"/>
      <c r="P499" s="42"/>
      <c r="Q499" s="42"/>
      <c r="R499" s="42"/>
      <c r="S499" s="42"/>
      <c r="T499" s="36"/>
      <c r="U499"/>
      <c r="V499"/>
      <c r="W499"/>
      <c r="X499"/>
      <c r="Y499"/>
      <c r="Z499"/>
      <c r="AA499"/>
      <c r="AB499" s="86"/>
      <c r="AD499" s="488"/>
      <c r="AE499" s="36"/>
      <c r="AF499" s="36"/>
      <c r="AG499" s="36"/>
      <c r="AH499" s="36"/>
      <c r="AI499" s="36"/>
      <c r="AJ499" s="36"/>
      <c r="AK499" s="36"/>
    </row>
    <row r="500" spans="1:37" s="231" customFormat="1">
      <c r="A500"/>
      <c r="B500"/>
      <c r="C500" s="60"/>
      <c r="D500" s="42"/>
      <c r="E500" s="42"/>
      <c r="F500" s="42"/>
      <c r="G500" s="10"/>
      <c r="H500"/>
      <c r="I500"/>
      <c r="J500" s="42"/>
      <c r="K500" s="42"/>
      <c r="L500" s="42"/>
      <c r="M500" s="42"/>
      <c r="N500" s="42"/>
      <c r="O500" s="42"/>
      <c r="P500" s="42"/>
      <c r="Q500" s="42"/>
      <c r="R500" s="42"/>
      <c r="S500" s="42"/>
      <c r="T500" s="36"/>
      <c r="U500"/>
      <c r="V500"/>
      <c r="W500"/>
      <c r="X500"/>
      <c r="Y500"/>
      <c r="Z500"/>
      <c r="AA500"/>
      <c r="AB500" s="86"/>
      <c r="AD500" s="488"/>
      <c r="AE500" s="36"/>
      <c r="AF500" s="36"/>
      <c r="AG500" s="36"/>
      <c r="AH500" s="36"/>
      <c r="AI500" s="36"/>
      <c r="AJ500" s="36"/>
      <c r="AK500" s="36"/>
    </row>
    <row r="501" spans="1:37" s="231" customFormat="1">
      <c r="A501"/>
      <c r="B501"/>
      <c r="C501" s="60"/>
      <c r="D501" s="42"/>
      <c r="E501" s="42"/>
      <c r="F501" s="42"/>
      <c r="G501" s="10"/>
      <c r="H501"/>
      <c r="I501"/>
      <c r="J501" s="42"/>
      <c r="K501" s="42"/>
      <c r="L501" s="42"/>
      <c r="M501" s="42"/>
      <c r="N501" s="42"/>
      <c r="O501" s="42"/>
      <c r="P501" s="42"/>
      <c r="Q501" s="42"/>
      <c r="R501" s="42"/>
      <c r="S501" s="42"/>
      <c r="T501" s="36"/>
      <c r="U501"/>
      <c r="V501"/>
      <c r="W501"/>
      <c r="X501"/>
      <c r="Y501"/>
      <c r="Z501"/>
      <c r="AA501"/>
      <c r="AB501" s="86"/>
      <c r="AD501" s="488"/>
      <c r="AE501" s="36"/>
      <c r="AF501" s="36"/>
      <c r="AG501" s="36"/>
      <c r="AH501" s="36"/>
      <c r="AI501" s="36"/>
      <c r="AJ501" s="36"/>
      <c r="AK501" s="36"/>
    </row>
    <row r="502" spans="1:37" s="231" customFormat="1">
      <c r="A502"/>
      <c r="B502"/>
      <c r="C502" s="60"/>
      <c r="D502" s="42"/>
      <c r="E502" s="42"/>
      <c r="F502" s="42"/>
      <c r="G502" s="10"/>
      <c r="H502"/>
      <c r="I502"/>
      <c r="J502" s="42"/>
      <c r="K502" s="42"/>
      <c r="L502" s="42"/>
      <c r="M502" s="42"/>
      <c r="N502" s="42"/>
      <c r="O502" s="42"/>
      <c r="P502" s="42"/>
      <c r="Q502" s="42"/>
      <c r="R502" s="42"/>
      <c r="S502" s="42"/>
      <c r="T502" s="36"/>
      <c r="U502"/>
      <c r="V502"/>
      <c r="W502"/>
      <c r="X502"/>
      <c r="Y502"/>
      <c r="Z502"/>
      <c r="AA502"/>
      <c r="AB502" s="86"/>
      <c r="AD502" s="488"/>
      <c r="AE502" s="36"/>
      <c r="AF502" s="36"/>
      <c r="AG502" s="36"/>
      <c r="AH502" s="36"/>
      <c r="AI502" s="36"/>
      <c r="AJ502" s="36"/>
      <c r="AK502" s="36"/>
    </row>
    <row r="503" spans="1:37" s="231" customFormat="1">
      <c r="A503"/>
      <c r="B503"/>
      <c r="C503" s="60"/>
      <c r="D503" s="42"/>
      <c r="E503" s="42"/>
      <c r="F503" s="42"/>
      <c r="G503" s="10"/>
      <c r="H503"/>
      <c r="I503"/>
      <c r="J503" s="42"/>
      <c r="K503" s="42"/>
      <c r="L503" s="42"/>
      <c r="M503" s="42"/>
      <c r="N503" s="42"/>
      <c r="O503" s="42"/>
      <c r="P503" s="42"/>
      <c r="Q503" s="42"/>
      <c r="R503" s="42"/>
      <c r="S503" s="42"/>
      <c r="T503" s="36"/>
      <c r="U503"/>
      <c r="V503"/>
      <c r="W503"/>
      <c r="X503"/>
      <c r="Y503"/>
      <c r="Z503"/>
      <c r="AA503"/>
      <c r="AB503" s="86"/>
      <c r="AD503" s="488"/>
      <c r="AE503" s="36"/>
      <c r="AF503" s="36"/>
      <c r="AG503" s="36"/>
      <c r="AH503" s="36"/>
      <c r="AI503" s="36"/>
      <c r="AJ503" s="36"/>
      <c r="AK503" s="36"/>
    </row>
    <row r="504" spans="1:37" s="231" customFormat="1">
      <c r="A504"/>
      <c r="B504"/>
      <c r="C504" s="60"/>
      <c r="D504" s="42"/>
      <c r="E504" s="42"/>
      <c r="F504" s="42"/>
      <c r="G504" s="10"/>
      <c r="H504"/>
      <c r="I504"/>
      <c r="J504" s="42"/>
      <c r="K504" s="42"/>
      <c r="L504" s="42"/>
      <c r="M504" s="42"/>
      <c r="N504" s="42"/>
      <c r="O504" s="42"/>
      <c r="P504" s="42"/>
      <c r="Q504" s="42"/>
      <c r="R504" s="42"/>
      <c r="S504" s="42"/>
      <c r="T504" s="36"/>
      <c r="U504"/>
      <c r="V504"/>
      <c r="W504"/>
      <c r="X504"/>
      <c r="Y504"/>
      <c r="Z504"/>
      <c r="AA504"/>
      <c r="AB504" s="86"/>
      <c r="AD504" s="488"/>
      <c r="AE504" s="36"/>
      <c r="AF504" s="36"/>
      <c r="AG504" s="36"/>
      <c r="AH504" s="36"/>
      <c r="AI504" s="36"/>
      <c r="AJ504" s="36"/>
      <c r="AK504" s="36"/>
    </row>
    <row r="505" spans="1:37" s="231" customFormat="1">
      <c r="A505"/>
      <c r="B505"/>
      <c r="C505" s="60"/>
      <c r="D505" s="42"/>
      <c r="E505" s="42"/>
      <c r="F505" s="42"/>
      <c r="G505" s="10"/>
      <c r="H505"/>
      <c r="I505"/>
      <c r="J505" s="42"/>
      <c r="K505" s="42"/>
      <c r="L505" s="42"/>
      <c r="M505" s="42"/>
      <c r="N505" s="42"/>
      <c r="O505" s="42"/>
      <c r="P505" s="42"/>
      <c r="Q505" s="42"/>
      <c r="R505" s="42"/>
      <c r="S505" s="42"/>
      <c r="T505" s="36"/>
      <c r="U505"/>
      <c r="V505"/>
      <c r="W505"/>
      <c r="X505"/>
      <c r="Y505"/>
      <c r="Z505"/>
      <c r="AA505"/>
      <c r="AB505" s="86"/>
      <c r="AD505" s="488"/>
      <c r="AE505" s="36"/>
      <c r="AF505" s="36"/>
      <c r="AG505" s="36"/>
      <c r="AH505" s="36"/>
      <c r="AI505" s="36"/>
      <c r="AJ505" s="36"/>
      <c r="AK505" s="36"/>
    </row>
    <row r="506" spans="1:37" s="231" customFormat="1">
      <c r="A506"/>
      <c r="B506"/>
      <c r="C506" s="60"/>
      <c r="D506" s="42"/>
      <c r="E506" s="42"/>
      <c r="F506" s="42"/>
      <c r="G506" s="10"/>
      <c r="H506"/>
      <c r="I506"/>
      <c r="J506" s="42"/>
      <c r="K506" s="42"/>
      <c r="L506" s="42"/>
      <c r="M506" s="42"/>
      <c r="N506" s="42"/>
      <c r="O506" s="42"/>
      <c r="P506" s="42"/>
      <c r="Q506" s="42"/>
      <c r="R506" s="42"/>
      <c r="S506" s="42"/>
      <c r="T506" s="36"/>
      <c r="U506"/>
      <c r="V506"/>
      <c r="W506"/>
      <c r="X506"/>
      <c r="Y506"/>
      <c r="Z506"/>
      <c r="AA506"/>
      <c r="AB506" s="86"/>
      <c r="AD506" s="488"/>
      <c r="AE506" s="36"/>
      <c r="AF506" s="36"/>
      <c r="AG506" s="36"/>
      <c r="AH506" s="36"/>
      <c r="AI506" s="36"/>
      <c r="AJ506" s="36"/>
      <c r="AK506" s="36"/>
    </row>
    <row r="507" spans="1:37" s="231" customFormat="1">
      <c r="A507"/>
      <c r="B507"/>
      <c r="C507" s="60"/>
      <c r="D507" s="42"/>
      <c r="E507" s="42"/>
      <c r="F507" s="42"/>
      <c r="G507" s="10"/>
      <c r="H507"/>
      <c r="I507"/>
      <c r="J507" s="42"/>
      <c r="K507" s="42"/>
      <c r="L507" s="42"/>
      <c r="M507" s="42"/>
      <c r="N507" s="42"/>
      <c r="O507" s="42"/>
      <c r="P507" s="42"/>
      <c r="Q507" s="42"/>
      <c r="R507" s="42"/>
      <c r="S507" s="42"/>
      <c r="T507" s="36"/>
      <c r="U507"/>
      <c r="V507"/>
      <c r="W507"/>
      <c r="X507"/>
      <c r="Y507"/>
      <c r="Z507"/>
      <c r="AA507"/>
      <c r="AB507" s="86"/>
      <c r="AD507" s="488"/>
      <c r="AE507" s="36"/>
      <c r="AF507" s="36"/>
      <c r="AG507" s="36"/>
      <c r="AH507" s="36"/>
      <c r="AI507" s="36"/>
      <c r="AJ507" s="36"/>
      <c r="AK507" s="36"/>
    </row>
    <row r="508" spans="1:37" s="231" customFormat="1">
      <c r="A508"/>
      <c r="B508"/>
      <c r="C508" s="60"/>
      <c r="D508" s="42"/>
      <c r="E508" s="42"/>
      <c r="F508" s="42"/>
      <c r="G508" s="10"/>
      <c r="H508"/>
      <c r="I508"/>
      <c r="J508" s="42"/>
      <c r="K508" s="42"/>
      <c r="L508" s="42"/>
      <c r="M508" s="42"/>
      <c r="N508" s="42"/>
      <c r="O508" s="42"/>
      <c r="P508" s="42"/>
      <c r="Q508" s="42"/>
      <c r="R508" s="42"/>
      <c r="S508" s="42"/>
      <c r="T508" s="36"/>
      <c r="U508"/>
      <c r="V508"/>
      <c r="W508"/>
      <c r="X508"/>
      <c r="Y508"/>
      <c r="Z508"/>
      <c r="AA508"/>
      <c r="AB508" s="86"/>
      <c r="AD508" s="488"/>
      <c r="AE508" s="36"/>
      <c r="AF508" s="36"/>
      <c r="AG508" s="36"/>
      <c r="AH508" s="36"/>
      <c r="AI508" s="36"/>
      <c r="AJ508" s="36"/>
      <c r="AK508" s="36"/>
    </row>
    <row r="509" spans="1:37" s="231" customFormat="1">
      <c r="A509"/>
      <c r="B509"/>
      <c r="C509" s="60"/>
      <c r="D509" s="42"/>
      <c r="E509" s="42"/>
      <c r="F509" s="42"/>
      <c r="G509" s="10"/>
      <c r="H509"/>
      <c r="I509"/>
      <c r="J509" s="42"/>
      <c r="K509" s="42"/>
      <c r="L509" s="42"/>
      <c r="M509" s="42"/>
      <c r="N509" s="42"/>
      <c r="O509" s="42"/>
      <c r="P509" s="42"/>
      <c r="Q509" s="42"/>
      <c r="R509" s="42"/>
      <c r="S509" s="42"/>
      <c r="T509" s="36"/>
      <c r="U509"/>
      <c r="V509"/>
      <c r="W509"/>
      <c r="X509"/>
      <c r="Y509"/>
      <c r="Z509"/>
      <c r="AA509"/>
      <c r="AB509" s="86"/>
      <c r="AD509" s="488"/>
      <c r="AE509" s="36"/>
      <c r="AF509" s="36"/>
      <c r="AG509" s="36"/>
      <c r="AH509" s="36"/>
      <c r="AI509" s="36"/>
      <c r="AJ509" s="36"/>
      <c r="AK509" s="36"/>
    </row>
    <row r="510" spans="1:37" s="231" customFormat="1">
      <c r="A510"/>
      <c r="B510"/>
      <c r="C510" s="60"/>
      <c r="D510" s="42"/>
      <c r="E510" s="42"/>
      <c r="F510" s="42"/>
      <c r="G510" s="10"/>
      <c r="H510"/>
      <c r="I510"/>
      <c r="J510" s="42"/>
      <c r="K510" s="42"/>
      <c r="L510" s="42"/>
      <c r="M510" s="42"/>
      <c r="N510" s="42"/>
      <c r="O510" s="42"/>
      <c r="P510" s="42"/>
      <c r="Q510" s="42"/>
      <c r="R510" s="42"/>
      <c r="S510" s="42"/>
      <c r="T510" s="36"/>
      <c r="U510"/>
      <c r="V510"/>
      <c r="W510"/>
      <c r="X510"/>
      <c r="Y510"/>
      <c r="Z510"/>
      <c r="AA510"/>
      <c r="AB510" s="86"/>
      <c r="AD510" s="488"/>
      <c r="AE510" s="36"/>
      <c r="AF510" s="36"/>
      <c r="AG510" s="36"/>
      <c r="AH510" s="36"/>
      <c r="AI510" s="36"/>
      <c r="AJ510" s="36"/>
      <c r="AK510" s="36"/>
    </row>
    <row r="511" spans="1:37" s="231" customFormat="1">
      <c r="A511"/>
      <c r="B511"/>
      <c r="C511" s="60"/>
      <c r="D511" s="42"/>
      <c r="E511" s="42"/>
      <c r="F511" s="42"/>
      <c r="G511" s="10"/>
      <c r="H511"/>
      <c r="I511"/>
      <c r="J511" s="42"/>
      <c r="K511" s="42"/>
      <c r="L511" s="42"/>
      <c r="M511" s="42"/>
      <c r="N511" s="42"/>
      <c r="O511" s="42"/>
      <c r="P511" s="42"/>
      <c r="Q511" s="42"/>
      <c r="R511" s="42"/>
      <c r="S511" s="42"/>
      <c r="T511" s="36"/>
      <c r="U511"/>
      <c r="V511"/>
      <c r="W511"/>
      <c r="X511"/>
      <c r="Y511"/>
      <c r="Z511"/>
      <c r="AA511"/>
      <c r="AB511" s="86"/>
      <c r="AD511" s="488"/>
      <c r="AE511" s="36"/>
      <c r="AF511" s="36"/>
      <c r="AG511" s="36"/>
      <c r="AH511" s="36"/>
      <c r="AI511" s="36"/>
      <c r="AJ511" s="36"/>
      <c r="AK511" s="36"/>
    </row>
    <row r="512" spans="1:37" s="231" customFormat="1">
      <c r="A512"/>
      <c r="B512"/>
      <c r="C512" s="60"/>
      <c r="D512" s="42"/>
      <c r="E512" s="42"/>
      <c r="F512" s="42"/>
      <c r="G512" s="10"/>
      <c r="H512"/>
      <c r="I512"/>
      <c r="J512" s="42"/>
      <c r="K512" s="42"/>
      <c r="L512" s="42"/>
      <c r="M512" s="42"/>
      <c r="N512" s="42"/>
      <c r="O512" s="42"/>
      <c r="P512" s="42"/>
      <c r="Q512" s="42"/>
      <c r="R512" s="42"/>
      <c r="S512" s="42"/>
      <c r="T512" s="36"/>
      <c r="U512"/>
      <c r="V512"/>
      <c r="W512"/>
      <c r="X512"/>
      <c r="Y512"/>
      <c r="Z512"/>
      <c r="AA512"/>
      <c r="AB512" s="86"/>
      <c r="AD512" s="488"/>
      <c r="AE512" s="36"/>
      <c r="AF512" s="36"/>
      <c r="AG512" s="36"/>
      <c r="AH512" s="36"/>
      <c r="AI512" s="36"/>
      <c r="AJ512" s="36"/>
      <c r="AK512" s="36"/>
    </row>
    <row r="513" spans="1:37" s="231" customFormat="1">
      <c r="A513"/>
      <c r="B513"/>
      <c r="C513" s="60"/>
      <c r="D513" s="42"/>
      <c r="E513" s="42"/>
      <c r="F513" s="42"/>
      <c r="G513" s="10"/>
      <c r="H513"/>
      <c r="I513"/>
      <c r="J513" s="42"/>
      <c r="K513" s="42"/>
      <c r="L513" s="42"/>
      <c r="M513" s="42"/>
      <c r="N513" s="42"/>
      <c r="O513" s="42"/>
      <c r="P513" s="42"/>
      <c r="Q513" s="42"/>
      <c r="R513" s="42"/>
      <c r="S513" s="42"/>
      <c r="T513" s="36"/>
      <c r="U513"/>
      <c r="V513"/>
      <c r="W513"/>
      <c r="X513"/>
      <c r="Y513"/>
      <c r="Z513"/>
      <c r="AA513"/>
      <c r="AB513" s="86"/>
      <c r="AD513" s="488"/>
      <c r="AE513" s="36"/>
      <c r="AF513" s="36"/>
      <c r="AG513" s="36"/>
      <c r="AH513" s="36"/>
      <c r="AI513" s="36"/>
      <c r="AJ513" s="36"/>
      <c r="AK513" s="36"/>
    </row>
    <row r="514" spans="1:37" s="231" customFormat="1">
      <c r="A514"/>
      <c r="B514"/>
      <c r="C514" s="60"/>
      <c r="D514" s="42"/>
      <c r="E514" s="42"/>
      <c r="F514" s="42"/>
      <c r="G514" s="10"/>
      <c r="H514"/>
      <c r="I514"/>
      <c r="J514" s="42"/>
      <c r="K514" s="42"/>
      <c r="L514" s="42"/>
      <c r="M514" s="42"/>
      <c r="N514" s="42"/>
      <c r="O514" s="42"/>
      <c r="P514" s="42"/>
      <c r="Q514" s="42"/>
      <c r="R514" s="42"/>
      <c r="S514" s="42"/>
      <c r="T514" s="36"/>
      <c r="U514"/>
      <c r="V514"/>
      <c r="W514"/>
      <c r="X514"/>
      <c r="Y514"/>
      <c r="Z514"/>
      <c r="AA514"/>
      <c r="AB514" s="86"/>
      <c r="AD514" s="488"/>
      <c r="AE514" s="36"/>
      <c r="AF514" s="36"/>
      <c r="AG514" s="36"/>
      <c r="AH514" s="36"/>
      <c r="AI514" s="36"/>
      <c r="AJ514" s="36"/>
      <c r="AK514" s="36"/>
    </row>
    <row r="515" spans="1:37" s="231" customFormat="1">
      <c r="A515"/>
      <c r="B515"/>
      <c r="C515" s="60"/>
      <c r="D515" s="42"/>
      <c r="E515" s="42"/>
      <c r="F515" s="42"/>
      <c r="G515" s="10"/>
      <c r="H515"/>
      <c r="I515"/>
      <c r="J515" s="42"/>
      <c r="K515" s="42"/>
      <c r="L515" s="42"/>
      <c r="M515" s="42"/>
      <c r="N515" s="42"/>
      <c r="O515" s="42"/>
      <c r="P515" s="42"/>
      <c r="Q515" s="42"/>
      <c r="R515" s="42"/>
      <c r="S515" s="42"/>
      <c r="T515" s="36"/>
      <c r="U515"/>
      <c r="V515"/>
      <c r="W515"/>
      <c r="X515"/>
      <c r="Y515"/>
      <c r="Z515"/>
      <c r="AA515"/>
      <c r="AB515" s="86"/>
      <c r="AD515" s="488"/>
      <c r="AE515" s="36"/>
      <c r="AF515" s="36"/>
      <c r="AG515" s="36"/>
      <c r="AH515" s="36"/>
      <c r="AI515" s="36"/>
      <c r="AJ515" s="36"/>
      <c r="AK515" s="36"/>
    </row>
    <row r="516" spans="1:37" s="231" customFormat="1">
      <c r="A516"/>
      <c r="B516"/>
      <c r="C516" s="60"/>
      <c r="D516" s="42"/>
      <c r="E516" s="42"/>
      <c r="F516" s="42"/>
      <c r="G516" s="10"/>
      <c r="H516"/>
      <c r="I516"/>
      <c r="J516" s="42"/>
      <c r="K516" s="42"/>
      <c r="L516" s="42"/>
      <c r="M516" s="42"/>
      <c r="N516" s="42"/>
      <c r="O516" s="42"/>
      <c r="P516" s="42"/>
      <c r="Q516" s="42"/>
      <c r="R516" s="42"/>
      <c r="S516" s="42"/>
      <c r="T516" s="36"/>
      <c r="U516"/>
      <c r="V516"/>
      <c r="W516"/>
      <c r="X516"/>
      <c r="Y516"/>
      <c r="Z516"/>
      <c r="AA516"/>
      <c r="AB516" s="86"/>
      <c r="AD516" s="488"/>
      <c r="AE516" s="36"/>
      <c r="AF516" s="36"/>
      <c r="AG516" s="36"/>
      <c r="AH516" s="36"/>
      <c r="AI516" s="36"/>
      <c r="AJ516" s="36"/>
      <c r="AK516" s="36"/>
    </row>
    <row r="517" spans="1:37" s="231" customFormat="1">
      <c r="A517"/>
      <c r="B517"/>
      <c r="C517" s="60"/>
      <c r="D517" s="42"/>
      <c r="E517" s="42"/>
      <c r="F517" s="42"/>
      <c r="G517" s="10"/>
      <c r="H517"/>
      <c r="I517"/>
      <c r="J517" s="42"/>
      <c r="K517" s="42"/>
      <c r="L517" s="42"/>
      <c r="M517" s="42"/>
      <c r="N517" s="42"/>
      <c r="O517" s="42"/>
      <c r="P517" s="42"/>
      <c r="Q517" s="42"/>
      <c r="R517" s="42"/>
      <c r="S517" s="42"/>
      <c r="T517" s="36"/>
      <c r="U517"/>
      <c r="V517"/>
      <c r="W517"/>
      <c r="X517"/>
      <c r="Y517"/>
      <c r="Z517"/>
      <c r="AA517"/>
      <c r="AB517" s="86"/>
      <c r="AD517" s="488"/>
      <c r="AE517" s="36"/>
      <c r="AF517" s="36"/>
      <c r="AG517" s="36"/>
      <c r="AH517" s="36"/>
      <c r="AI517" s="36"/>
      <c r="AJ517" s="36"/>
      <c r="AK517" s="36"/>
    </row>
    <row r="518" spans="1:37" s="231" customFormat="1">
      <c r="A518"/>
      <c r="B518"/>
      <c r="C518" s="60"/>
      <c r="D518" s="42"/>
      <c r="E518" s="42"/>
      <c r="F518" s="42"/>
      <c r="G518" s="10"/>
      <c r="H518"/>
      <c r="I518"/>
      <c r="J518" s="42"/>
      <c r="K518" s="42"/>
      <c r="L518" s="42"/>
      <c r="M518" s="42"/>
      <c r="N518" s="42"/>
      <c r="O518" s="42"/>
      <c r="P518" s="42"/>
      <c r="Q518" s="42"/>
      <c r="R518" s="42"/>
      <c r="S518" s="42"/>
      <c r="T518" s="36"/>
      <c r="U518"/>
      <c r="V518"/>
      <c r="W518"/>
      <c r="X518"/>
      <c r="Y518"/>
      <c r="Z518"/>
      <c r="AA518"/>
      <c r="AB518" s="86"/>
      <c r="AD518" s="488"/>
      <c r="AE518" s="36"/>
      <c r="AF518" s="36"/>
      <c r="AG518" s="36"/>
      <c r="AH518" s="36"/>
      <c r="AI518" s="36"/>
      <c r="AJ518" s="36"/>
      <c r="AK518" s="36"/>
    </row>
    <row r="519" spans="1:37" s="231" customFormat="1">
      <c r="A519"/>
      <c r="B519"/>
      <c r="C519" s="60"/>
      <c r="D519" s="42"/>
      <c r="E519" s="42"/>
      <c r="F519" s="42"/>
      <c r="G519" s="10"/>
      <c r="H519"/>
      <c r="I519"/>
      <c r="J519" s="42"/>
      <c r="K519" s="42"/>
      <c r="L519" s="42"/>
      <c r="M519" s="42"/>
      <c r="N519" s="42"/>
      <c r="O519" s="42"/>
      <c r="P519" s="42"/>
      <c r="Q519" s="42"/>
      <c r="R519" s="42"/>
      <c r="S519" s="42"/>
      <c r="T519" s="36"/>
      <c r="U519"/>
      <c r="V519"/>
      <c r="W519"/>
      <c r="X519"/>
      <c r="Y519"/>
      <c r="Z519"/>
      <c r="AA519"/>
      <c r="AB519" s="86"/>
      <c r="AD519" s="488"/>
      <c r="AE519" s="36"/>
      <c r="AF519" s="36"/>
      <c r="AG519" s="36"/>
      <c r="AH519" s="36"/>
      <c r="AI519" s="36"/>
      <c r="AJ519" s="36"/>
      <c r="AK519" s="36"/>
    </row>
    <row r="520" spans="1:37" s="231" customFormat="1">
      <c r="A520"/>
      <c r="B520"/>
      <c r="C520" s="60"/>
      <c r="D520" s="42"/>
      <c r="E520" s="42"/>
      <c r="F520" s="42"/>
      <c r="G520" s="10"/>
      <c r="H520"/>
      <c r="I520"/>
      <c r="J520" s="42"/>
      <c r="K520" s="42"/>
      <c r="L520" s="42"/>
      <c r="M520" s="42"/>
      <c r="N520" s="42"/>
      <c r="O520" s="42"/>
      <c r="P520" s="42"/>
      <c r="Q520" s="42"/>
      <c r="R520" s="42"/>
      <c r="S520" s="42"/>
      <c r="T520" s="36"/>
      <c r="U520"/>
      <c r="V520"/>
      <c r="W520"/>
      <c r="X520"/>
      <c r="Y520"/>
      <c r="Z520"/>
      <c r="AA520"/>
      <c r="AB520" s="86"/>
      <c r="AD520" s="488"/>
      <c r="AE520" s="36"/>
      <c r="AF520" s="36"/>
      <c r="AG520" s="36"/>
      <c r="AH520" s="36"/>
      <c r="AI520" s="36"/>
      <c r="AJ520" s="36"/>
      <c r="AK520" s="36"/>
    </row>
    <row r="521" spans="1:37" s="231" customFormat="1">
      <c r="A521"/>
      <c r="B521"/>
      <c r="C521" s="60"/>
      <c r="D521" s="42"/>
      <c r="E521" s="42"/>
      <c r="F521" s="42"/>
      <c r="G521" s="10"/>
      <c r="H521"/>
      <c r="I521"/>
      <c r="J521" s="42"/>
      <c r="K521" s="42"/>
      <c r="L521" s="42"/>
      <c r="M521" s="42"/>
      <c r="N521" s="42"/>
      <c r="O521" s="42"/>
      <c r="P521" s="42"/>
      <c r="Q521" s="42"/>
      <c r="R521" s="42"/>
      <c r="S521" s="42"/>
      <c r="T521" s="36"/>
      <c r="U521"/>
      <c r="V521"/>
      <c r="W521"/>
      <c r="X521"/>
      <c r="Y521"/>
      <c r="Z521"/>
      <c r="AA521"/>
      <c r="AB521" s="86"/>
      <c r="AD521" s="488"/>
      <c r="AE521" s="36"/>
      <c r="AF521" s="36"/>
      <c r="AG521" s="36"/>
      <c r="AH521" s="36"/>
      <c r="AI521" s="36"/>
      <c r="AJ521" s="36"/>
      <c r="AK521" s="36"/>
    </row>
    <row r="522" spans="1:37" s="231" customFormat="1">
      <c r="A522"/>
      <c r="B522"/>
      <c r="C522" s="60"/>
      <c r="D522" s="42"/>
      <c r="E522" s="42"/>
      <c r="F522" s="42"/>
      <c r="G522" s="10"/>
      <c r="H522"/>
      <c r="I522"/>
      <c r="J522" s="42"/>
      <c r="K522" s="42"/>
      <c r="L522" s="42"/>
      <c r="M522" s="42"/>
      <c r="N522" s="42"/>
      <c r="O522" s="42"/>
      <c r="P522" s="42"/>
      <c r="Q522" s="42"/>
      <c r="R522" s="42"/>
      <c r="S522" s="42"/>
      <c r="T522" s="36"/>
      <c r="U522"/>
      <c r="V522"/>
      <c r="W522"/>
      <c r="X522"/>
      <c r="Y522"/>
      <c r="Z522"/>
      <c r="AA522"/>
      <c r="AB522" s="86"/>
      <c r="AD522" s="488"/>
      <c r="AE522" s="36"/>
      <c r="AF522" s="36"/>
      <c r="AG522" s="36"/>
      <c r="AH522" s="36"/>
      <c r="AI522" s="36"/>
      <c r="AJ522" s="36"/>
      <c r="AK522" s="36"/>
    </row>
    <row r="523" spans="1:37" s="231" customFormat="1">
      <c r="A523"/>
      <c r="B523"/>
      <c r="C523" s="60"/>
      <c r="D523" s="42"/>
      <c r="E523" s="42"/>
      <c r="F523" s="42"/>
      <c r="G523" s="10"/>
      <c r="H523"/>
      <c r="I523"/>
      <c r="J523" s="42"/>
      <c r="K523" s="42"/>
      <c r="L523" s="42"/>
      <c r="M523" s="42"/>
      <c r="N523" s="42"/>
      <c r="O523" s="42"/>
      <c r="P523" s="42"/>
      <c r="Q523" s="42"/>
      <c r="R523" s="42"/>
      <c r="S523" s="42"/>
      <c r="T523" s="36"/>
      <c r="U523"/>
      <c r="V523"/>
      <c r="W523"/>
      <c r="X523"/>
      <c r="Y523"/>
      <c r="Z523"/>
      <c r="AA523"/>
      <c r="AB523" s="86"/>
      <c r="AD523" s="488"/>
      <c r="AE523" s="36"/>
      <c r="AF523" s="36"/>
      <c r="AG523" s="36"/>
      <c r="AH523" s="36"/>
      <c r="AI523" s="36"/>
      <c r="AJ523" s="36"/>
      <c r="AK523" s="36"/>
    </row>
    <row r="524" spans="1:37" s="231" customFormat="1">
      <c r="A524"/>
      <c r="B524"/>
      <c r="C524" s="60"/>
      <c r="D524" s="42"/>
      <c r="E524" s="42"/>
      <c r="F524" s="42"/>
      <c r="G524" s="10"/>
      <c r="H524"/>
      <c r="I524"/>
      <c r="J524" s="42"/>
      <c r="K524" s="42"/>
      <c r="L524" s="42"/>
      <c r="M524" s="42"/>
      <c r="N524" s="42"/>
      <c r="O524" s="42"/>
      <c r="P524" s="42"/>
      <c r="Q524" s="42"/>
      <c r="R524" s="42"/>
      <c r="S524" s="42"/>
      <c r="T524" s="36"/>
      <c r="U524"/>
      <c r="V524"/>
      <c r="W524"/>
      <c r="X524"/>
      <c r="Y524"/>
      <c r="Z524"/>
      <c r="AA524"/>
      <c r="AB524" s="86"/>
      <c r="AD524" s="488"/>
      <c r="AE524" s="36"/>
      <c r="AF524" s="36"/>
      <c r="AG524" s="36"/>
      <c r="AH524" s="36"/>
      <c r="AI524" s="36"/>
      <c r="AJ524" s="36"/>
      <c r="AK524" s="36"/>
    </row>
    <row r="525" spans="1:37" s="231" customFormat="1">
      <c r="A525"/>
      <c r="B525"/>
      <c r="C525" s="60"/>
      <c r="D525" s="42"/>
      <c r="E525" s="42"/>
      <c r="F525" s="42"/>
      <c r="G525" s="10"/>
      <c r="H525"/>
      <c r="I525"/>
      <c r="J525" s="42"/>
      <c r="K525" s="42"/>
      <c r="L525" s="42"/>
      <c r="M525" s="42"/>
      <c r="N525" s="42"/>
      <c r="O525" s="42"/>
      <c r="P525" s="42"/>
      <c r="Q525" s="42"/>
      <c r="R525" s="42"/>
      <c r="S525" s="42"/>
      <c r="T525" s="36"/>
      <c r="U525"/>
      <c r="V525"/>
      <c r="W525"/>
      <c r="X525"/>
      <c r="Y525"/>
      <c r="Z525"/>
      <c r="AA525"/>
      <c r="AB525" s="86"/>
      <c r="AD525" s="488"/>
      <c r="AE525" s="36"/>
      <c r="AF525" s="36"/>
      <c r="AG525" s="36"/>
      <c r="AH525" s="36"/>
      <c r="AI525" s="36"/>
      <c r="AJ525" s="36"/>
      <c r="AK525" s="36"/>
    </row>
    <row r="526" spans="1:37" s="231" customFormat="1">
      <c r="A526"/>
      <c r="B526"/>
      <c r="C526" s="60"/>
      <c r="D526" s="42"/>
      <c r="E526" s="42"/>
      <c r="F526" s="42"/>
      <c r="G526" s="10"/>
      <c r="H526"/>
      <c r="I526"/>
      <c r="J526" s="42"/>
      <c r="K526" s="42"/>
      <c r="L526" s="42"/>
      <c r="M526" s="42"/>
      <c r="N526" s="42"/>
      <c r="O526" s="42"/>
      <c r="P526" s="42"/>
      <c r="Q526" s="42"/>
      <c r="R526" s="42"/>
      <c r="S526" s="42"/>
      <c r="T526" s="36"/>
      <c r="U526"/>
      <c r="V526"/>
      <c r="W526"/>
      <c r="X526"/>
      <c r="Y526"/>
      <c r="Z526"/>
      <c r="AA526"/>
      <c r="AB526" s="86"/>
      <c r="AD526" s="488"/>
      <c r="AE526" s="36"/>
      <c r="AF526" s="36"/>
      <c r="AG526" s="36"/>
      <c r="AH526" s="36"/>
      <c r="AI526" s="36"/>
      <c r="AJ526" s="36"/>
      <c r="AK526" s="36"/>
    </row>
    <row r="527" spans="1:37" s="231" customFormat="1">
      <c r="A527"/>
      <c r="B527"/>
      <c r="C527" s="60"/>
      <c r="D527" s="42"/>
      <c r="E527" s="42"/>
      <c r="F527" s="42"/>
      <c r="G527" s="10"/>
      <c r="H527"/>
      <c r="I527"/>
      <c r="J527" s="42"/>
      <c r="K527" s="42"/>
      <c r="L527" s="42"/>
      <c r="M527" s="42"/>
      <c r="N527" s="42"/>
      <c r="O527" s="42"/>
      <c r="P527" s="42"/>
      <c r="Q527" s="42"/>
      <c r="R527" s="42"/>
      <c r="S527" s="42"/>
      <c r="T527" s="36"/>
      <c r="U527"/>
      <c r="V527"/>
      <c r="W527"/>
      <c r="X527"/>
      <c r="Y527"/>
      <c r="Z527"/>
      <c r="AA527"/>
      <c r="AB527" s="86"/>
      <c r="AD527" s="488"/>
      <c r="AE527" s="36"/>
      <c r="AF527" s="36"/>
      <c r="AG527" s="36"/>
      <c r="AH527" s="36"/>
      <c r="AI527" s="36"/>
      <c r="AJ527" s="36"/>
      <c r="AK527" s="36"/>
    </row>
    <row r="528" spans="1:37" s="231" customFormat="1">
      <c r="A528"/>
      <c r="B528"/>
      <c r="C528" s="60"/>
      <c r="D528" s="42"/>
      <c r="E528" s="42"/>
      <c r="F528" s="42"/>
      <c r="G528" s="10"/>
      <c r="H528"/>
      <c r="I528"/>
      <c r="J528" s="42"/>
      <c r="K528" s="42"/>
      <c r="L528" s="42"/>
      <c r="M528" s="42"/>
      <c r="N528" s="42"/>
      <c r="O528" s="42"/>
      <c r="P528" s="42"/>
      <c r="Q528" s="42"/>
      <c r="R528" s="42"/>
      <c r="S528" s="42"/>
      <c r="T528" s="36"/>
      <c r="U528"/>
      <c r="V528"/>
      <c r="W528"/>
      <c r="X528"/>
      <c r="Y528"/>
      <c r="Z528"/>
      <c r="AA528"/>
      <c r="AB528" s="86"/>
      <c r="AD528" s="488"/>
      <c r="AE528" s="36"/>
      <c r="AF528" s="36"/>
      <c r="AG528" s="36"/>
      <c r="AH528" s="36"/>
      <c r="AI528" s="36"/>
      <c r="AJ528" s="36"/>
      <c r="AK528" s="36"/>
    </row>
    <row r="529" spans="1:37" s="231" customFormat="1">
      <c r="A529"/>
      <c r="B529"/>
      <c r="C529" s="60"/>
      <c r="D529" s="42"/>
      <c r="E529" s="42"/>
      <c r="F529" s="42"/>
      <c r="G529" s="10"/>
      <c r="H529"/>
      <c r="I529"/>
      <c r="J529" s="42"/>
      <c r="K529" s="42"/>
      <c r="L529" s="42"/>
      <c r="M529" s="42"/>
      <c r="N529" s="42"/>
      <c r="O529" s="42"/>
      <c r="P529" s="42"/>
      <c r="Q529" s="42"/>
      <c r="R529" s="42"/>
      <c r="S529" s="42"/>
      <c r="T529" s="36"/>
      <c r="U529"/>
      <c r="V529"/>
      <c r="W529"/>
      <c r="X529"/>
      <c r="Y529"/>
      <c r="Z529"/>
      <c r="AA529"/>
      <c r="AB529" s="86"/>
      <c r="AD529" s="488"/>
      <c r="AE529" s="36"/>
      <c r="AF529" s="36"/>
      <c r="AG529" s="36"/>
      <c r="AH529" s="36"/>
      <c r="AI529" s="36"/>
      <c r="AJ529" s="36"/>
      <c r="AK529" s="36"/>
    </row>
    <row r="530" spans="1:37" s="231" customFormat="1">
      <c r="A530"/>
      <c r="B530"/>
      <c r="C530" s="60"/>
      <c r="D530" s="42"/>
      <c r="E530" s="42"/>
      <c r="F530" s="42"/>
      <c r="G530" s="10"/>
      <c r="H530"/>
      <c r="I530"/>
      <c r="J530" s="42"/>
      <c r="K530" s="42"/>
      <c r="L530" s="42"/>
      <c r="M530" s="42"/>
      <c r="N530" s="42"/>
      <c r="O530" s="42"/>
      <c r="P530" s="42"/>
      <c r="Q530" s="42"/>
      <c r="R530" s="42"/>
      <c r="S530" s="42"/>
      <c r="T530" s="36"/>
      <c r="U530"/>
      <c r="V530"/>
      <c r="W530"/>
      <c r="X530"/>
      <c r="Y530"/>
      <c r="Z530"/>
      <c r="AA530"/>
      <c r="AB530" s="86"/>
      <c r="AD530" s="488"/>
      <c r="AE530" s="36"/>
      <c r="AF530" s="36"/>
      <c r="AG530" s="36"/>
      <c r="AH530" s="36"/>
      <c r="AI530" s="36"/>
      <c r="AJ530" s="36"/>
      <c r="AK530" s="36"/>
    </row>
    <row r="531" spans="1:37" s="231" customFormat="1">
      <c r="A531"/>
      <c r="B531"/>
      <c r="C531" s="60"/>
      <c r="D531" s="42"/>
      <c r="E531" s="42"/>
      <c r="F531" s="42"/>
      <c r="G531" s="10"/>
      <c r="H531"/>
      <c r="I531"/>
      <c r="J531" s="42"/>
      <c r="K531" s="42"/>
      <c r="L531" s="42"/>
      <c r="M531" s="42"/>
      <c r="N531" s="42"/>
      <c r="O531" s="42"/>
      <c r="P531" s="42"/>
      <c r="Q531" s="42"/>
      <c r="R531" s="42"/>
      <c r="S531" s="42"/>
      <c r="T531" s="36"/>
      <c r="U531"/>
      <c r="V531"/>
      <c r="W531"/>
      <c r="X531"/>
      <c r="Y531"/>
      <c r="Z531"/>
      <c r="AA531"/>
      <c r="AB531" s="86"/>
      <c r="AD531" s="488"/>
      <c r="AE531" s="36"/>
      <c r="AF531" s="36"/>
      <c r="AG531" s="36"/>
      <c r="AH531" s="36"/>
      <c r="AI531" s="36"/>
      <c r="AJ531" s="36"/>
      <c r="AK531" s="36"/>
    </row>
    <row r="532" spans="1:37" s="231" customFormat="1">
      <c r="A532"/>
      <c r="B532"/>
      <c r="C532" s="60"/>
      <c r="D532" s="42"/>
      <c r="E532" s="42"/>
      <c r="F532" s="42"/>
      <c r="G532" s="10"/>
      <c r="H532"/>
      <c r="I532"/>
      <c r="J532" s="42"/>
      <c r="K532" s="42"/>
      <c r="L532" s="42"/>
      <c r="M532" s="42"/>
      <c r="N532" s="42"/>
      <c r="O532" s="42"/>
      <c r="P532" s="42"/>
      <c r="Q532" s="42"/>
      <c r="R532" s="42"/>
      <c r="S532" s="42"/>
      <c r="T532" s="36"/>
      <c r="U532"/>
      <c r="V532"/>
      <c r="W532"/>
      <c r="X532"/>
      <c r="Y532"/>
      <c r="Z532"/>
      <c r="AA532"/>
      <c r="AB532" s="86"/>
      <c r="AD532" s="488"/>
      <c r="AE532" s="36"/>
      <c r="AF532" s="36"/>
      <c r="AG532" s="36"/>
      <c r="AH532" s="36"/>
      <c r="AI532" s="36"/>
      <c r="AJ532" s="36"/>
      <c r="AK532" s="36"/>
    </row>
    <row r="533" spans="1:37" s="231" customFormat="1">
      <c r="A533"/>
      <c r="B533"/>
      <c r="C533" s="60"/>
      <c r="D533" s="42"/>
      <c r="E533" s="42"/>
      <c r="F533" s="42"/>
      <c r="G533" s="10"/>
      <c r="H533"/>
      <c r="I533"/>
      <c r="J533" s="42"/>
      <c r="K533" s="42"/>
      <c r="L533" s="42"/>
      <c r="M533" s="42"/>
      <c r="N533" s="42"/>
      <c r="O533" s="42"/>
      <c r="P533" s="42"/>
      <c r="Q533" s="42"/>
      <c r="R533" s="42"/>
      <c r="S533" s="42"/>
      <c r="T533" s="36"/>
      <c r="U533"/>
      <c r="V533"/>
      <c r="W533"/>
      <c r="X533"/>
      <c r="Y533"/>
      <c r="Z533"/>
      <c r="AA533"/>
      <c r="AB533" s="86"/>
      <c r="AD533" s="488"/>
      <c r="AE533" s="36"/>
      <c r="AF533" s="36"/>
      <c r="AG533" s="36"/>
      <c r="AH533" s="36"/>
      <c r="AI533" s="36"/>
      <c r="AJ533" s="36"/>
      <c r="AK533" s="36"/>
    </row>
    <row r="534" spans="1:37" s="231" customFormat="1">
      <c r="A534"/>
      <c r="B534"/>
      <c r="C534" s="60"/>
      <c r="D534" s="42"/>
      <c r="E534" s="42"/>
      <c r="F534" s="42"/>
      <c r="G534" s="10"/>
      <c r="H534"/>
      <c r="I534"/>
      <c r="J534" s="42"/>
      <c r="K534" s="42"/>
      <c r="L534" s="42"/>
      <c r="M534" s="42"/>
      <c r="N534" s="42"/>
      <c r="O534" s="42"/>
      <c r="P534" s="42"/>
      <c r="Q534" s="42"/>
      <c r="R534" s="42"/>
      <c r="S534" s="42"/>
      <c r="T534" s="36"/>
      <c r="U534"/>
      <c r="V534"/>
      <c r="W534"/>
      <c r="X534"/>
      <c r="Y534"/>
      <c r="Z534"/>
      <c r="AA534"/>
      <c r="AB534" s="86"/>
      <c r="AD534" s="488"/>
      <c r="AE534" s="36"/>
      <c r="AF534" s="36"/>
      <c r="AG534" s="36"/>
      <c r="AH534" s="36"/>
      <c r="AI534" s="36"/>
      <c r="AJ534" s="36"/>
      <c r="AK534" s="36"/>
    </row>
    <row r="535" spans="1:37" s="231" customFormat="1">
      <c r="A535"/>
      <c r="B535"/>
      <c r="C535" s="60"/>
      <c r="D535" s="42"/>
      <c r="E535" s="42"/>
      <c r="F535" s="42"/>
      <c r="G535" s="10"/>
      <c r="H535"/>
      <c r="I535"/>
      <c r="J535" s="42"/>
      <c r="K535" s="42"/>
      <c r="L535" s="42"/>
      <c r="M535" s="42"/>
      <c r="N535" s="42"/>
      <c r="O535" s="42"/>
      <c r="P535" s="42"/>
      <c r="Q535" s="42"/>
      <c r="R535" s="42"/>
      <c r="S535" s="42"/>
      <c r="T535" s="36"/>
      <c r="U535"/>
      <c r="V535"/>
      <c r="W535"/>
      <c r="X535"/>
      <c r="Y535"/>
      <c r="Z535"/>
      <c r="AA535"/>
      <c r="AB535" s="86"/>
      <c r="AD535" s="488"/>
      <c r="AE535" s="36"/>
      <c r="AF535" s="36"/>
      <c r="AG535" s="36"/>
      <c r="AH535" s="36"/>
      <c r="AI535" s="36"/>
      <c r="AJ535" s="36"/>
      <c r="AK535" s="36"/>
    </row>
    <row r="536" spans="1:37" s="231" customFormat="1">
      <c r="A536"/>
      <c r="B536"/>
      <c r="C536" s="60"/>
      <c r="D536" s="42"/>
      <c r="E536" s="42"/>
      <c r="F536" s="42"/>
      <c r="G536" s="10"/>
      <c r="H536"/>
      <c r="I536"/>
      <c r="J536" s="42"/>
      <c r="K536" s="42"/>
      <c r="L536" s="42"/>
      <c r="M536" s="42"/>
      <c r="N536" s="42"/>
      <c r="O536" s="42"/>
      <c r="P536" s="42"/>
      <c r="Q536" s="42"/>
      <c r="R536" s="42"/>
      <c r="S536" s="42"/>
      <c r="T536" s="36"/>
      <c r="U536"/>
      <c r="V536"/>
      <c r="W536"/>
      <c r="X536"/>
      <c r="Y536"/>
      <c r="Z536"/>
      <c r="AA536"/>
      <c r="AB536" s="86"/>
      <c r="AD536" s="488"/>
      <c r="AE536" s="36"/>
      <c r="AF536" s="36"/>
      <c r="AG536" s="36"/>
      <c r="AH536" s="36"/>
      <c r="AI536" s="36"/>
      <c r="AJ536" s="36"/>
      <c r="AK536" s="36"/>
    </row>
    <row r="537" spans="1:37" s="231" customFormat="1">
      <c r="A537"/>
      <c r="B537"/>
      <c r="C537" s="60"/>
      <c r="D537" s="42"/>
      <c r="E537" s="42"/>
      <c r="F537" s="42"/>
      <c r="G537" s="10"/>
      <c r="H537"/>
      <c r="I537"/>
      <c r="J537" s="42"/>
      <c r="K537" s="42"/>
      <c r="L537" s="42"/>
      <c r="M537" s="42"/>
      <c r="N537" s="42"/>
      <c r="O537" s="42"/>
      <c r="P537" s="42"/>
      <c r="Q537" s="42"/>
      <c r="R537" s="42"/>
      <c r="S537" s="42"/>
      <c r="T537" s="36"/>
      <c r="U537"/>
      <c r="V537"/>
      <c r="W537"/>
      <c r="X537"/>
      <c r="Y537"/>
      <c r="Z537"/>
      <c r="AA537"/>
      <c r="AB537" s="86"/>
      <c r="AD537" s="488"/>
      <c r="AE537" s="36"/>
      <c r="AF537" s="36"/>
      <c r="AG537" s="36"/>
      <c r="AH537" s="36"/>
      <c r="AI537" s="36"/>
      <c r="AJ537" s="36"/>
      <c r="AK537" s="36"/>
    </row>
    <row r="538" spans="1:37" s="231" customFormat="1">
      <c r="A538"/>
      <c r="B538"/>
      <c r="C538" s="60"/>
      <c r="D538" s="42"/>
      <c r="E538" s="42"/>
      <c r="F538" s="42"/>
      <c r="G538" s="10"/>
      <c r="H538"/>
      <c r="I538"/>
      <c r="J538" s="42"/>
      <c r="K538" s="42"/>
      <c r="L538" s="42"/>
      <c r="M538" s="42"/>
      <c r="N538" s="42"/>
      <c r="O538" s="42"/>
      <c r="P538" s="42"/>
      <c r="Q538" s="42"/>
      <c r="R538" s="42"/>
      <c r="S538" s="42"/>
      <c r="T538" s="36"/>
      <c r="U538"/>
      <c r="V538"/>
      <c r="W538"/>
      <c r="X538"/>
      <c r="Y538"/>
      <c r="Z538"/>
      <c r="AA538"/>
      <c r="AB538" s="86"/>
      <c r="AD538" s="488"/>
      <c r="AE538" s="36"/>
      <c r="AF538" s="36"/>
      <c r="AG538" s="36"/>
      <c r="AH538" s="36"/>
      <c r="AI538" s="36"/>
      <c r="AJ538" s="36"/>
      <c r="AK538" s="36"/>
    </row>
    <row r="539" spans="1:37" s="231" customFormat="1">
      <c r="A539"/>
      <c r="B539"/>
      <c r="C539" s="60"/>
      <c r="D539" s="42"/>
      <c r="E539" s="42"/>
      <c r="F539" s="42"/>
      <c r="G539" s="10"/>
      <c r="H539"/>
      <c r="I539"/>
      <c r="J539" s="42"/>
      <c r="K539" s="42"/>
      <c r="L539" s="42"/>
      <c r="M539" s="42"/>
      <c r="N539" s="42"/>
      <c r="O539" s="42"/>
      <c r="P539" s="42"/>
      <c r="Q539" s="42"/>
      <c r="R539" s="42"/>
      <c r="S539" s="42"/>
      <c r="T539" s="36"/>
      <c r="U539"/>
      <c r="V539"/>
      <c r="W539"/>
      <c r="X539"/>
      <c r="Y539"/>
      <c r="Z539"/>
      <c r="AA539"/>
      <c r="AB539" s="86"/>
      <c r="AD539" s="488"/>
      <c r="AE539" s="36"/>
      <c r="AF539" s="36"/>
      <c r="AG539" s="36"/>
      <c r="AH539" s="36"/>
      <c r="AI539" s="36"/>
      <c r="AJ539" s="36"/>
      <c r="AK539" s="36"/>
    </row>
    <row r="540" spans="1:37" s="231" customFormat="1">
      <c r="A540"/>
      <c r="B540"/>
      <c r="C540" s="60"/>
      <c r="D540" s="42"/>
      <c r="E540" s="42"/>
      <c r="F540" s="42"/>
      <c r="G540" s="10"/>
      <c r="H540"/>
      <c r="I540"/>
      <c r="J540" s="42"/>
      <c r="K540" s="42"/>
      <c r="L540" s="42"/>
      <c r="M540" s="42"/>
      <c r="N540" s="42"/>
      <c r="O540" s="42"/>
      <c r="P540" s="42"/>
      <c r="Q540" s="42"/>
      <c r="R540" s="42"/>
      <c r="S540" s="42"/>
      <c r="T540" s="36"/>
      <c r="U540"/>
      <c r="V540"/>
      <c r="W540"/>
      <c r="X540"/>
      <c r="Y540"/>
      <c r="Z540"/>
      <c r="AA540"/>
      <c r="AB540" s="86"/>
      <c r="AD540" s="488"/>
      <c r="AE540" s="36"/>
      <c r="AF540" s="36"/>
      <c r="AG540" s="36"/>
      <c r="AH540" s="36"/>
      <c r="AI540" s="36"/>
      <c r="AJ540" s="36"/>
      <c r="AK540" s="36"/>
    </row>
    <row r="541" spans="1:37" s="231" customFormat="1">
      <c r="A541"/>
      <c r="B541"/>
      <c r="C541" s="60"/>
      <c r="D541" s="42"/>
      <c r="E541" s="42"/>
      <c r="F541" s="42"/>
      <c r="G541" s="10"/>
      <c r="H541"/>
      <c r="I541"/>
      <c r="J541" s="42"/>
      <c r="K541" s="42"/>
      <c r="L541" s="42"/>
      <c r="M541" s="42"/>
      <c r="N541" s="42"/>
      <c r="O541" s="42"/>
      <c r="P541" s="42"/>
      <c r="Q541" s="42"/>
      <c r="R541" s="42"/>
      <c r="S541" s="42"/>
      <c r="T541" s="36"/>
      <c r="U541"/>
      <c r="V541"/>
      <c r="W541"/>
      <c r="X541"/>
      <c r="Y541"/>
      <c r="Z541"/>
      <c r="AA541"/>
      <c r="AB541" s="86"/>
      <c r="AD541" s="488"/>
      <c r="AE541" s="36"/>
      <c r="AF541" s="36"/>
      <c r="AG541" s="36"/>
      <c r="AH541" s="36"/>
      <c r="AI541" s="36"/>
      <c r="AJ541" s="36"/>
      <c r="AK541" s="36"/>
    </row>
    <row r="542" spans="1:37" s="231" customFormat="1">
      <c r="A542"/>
      <c r="B542"/>
      <c r="C542" s="60"/>
      <c r="D542" s="42"/>
      <c r="E542" s="42"/>
      <c r="F542" s="42"/>
      <c r="G542" s="10"/>
      <c r="H542"/>
      <c r="I542"/>
      <c r="J542" s="42"/>
      <c r="K542" s="42"/>
      <c r="L542" s="42"/>
      <c r="M542" s="42"/>
      <c r="N542" s="42"/>
      <c r="O542" s="42"/>
      <c r="P542" s="42"/>
      <c r="Q542" s="42"/>
      <c r="R542" s="42"/>
      <c r="S542" s="42"/>
      <c r="T542" s="36"/>
      <c r="U542"/>
      <c r="V542"/>
      <c r="W542"/>
      <c r="X542"/>
      <c r="Y542"/>
      <c r="Z542"/>
      <c r="AA542"/>
      <c r="AB542" s="86"/>
      <c r="AD542" s="488"/>
      <c r="AE542" s="36"/>
      <c r="AF542" s="36"/>
      <c r="AG542" s="36"/>
      <c r="AH542" s="36"/>
      <c r="AI542" s="36"/>
      <c r="AJ542" s="36"/>
      <c r="AK542" s="36"/>
    </row>
    <row r="543" spans="1:37" s="231" customFormat="1">
      <c r="A543"/>
      <c r="B543"/>
      <c r="C543" s="60"/>
      <c r="D543" s="42"/>
      <c r="E543" s="42"/>
      <c r="F543" s="42"/>
      <c r="G543" s="10"/>
      <c r="H543"/>
      <c r="I543"/>
      <c r="J543" s="42"/>
      <c r="K543" s="42"/>
      <c r="L543" s="42"/>
      <c r="M543" s="42"/>
      <c r="N543" s="42"/>
      <c r="O543" s="42"/>
      <c r="P543" s="42"/>
      <c r="Q543" s="42"/>
      <c r="R543" s="42"/>
      <c r="S543" s="42"/>
      <c r="T543" s="36"/>
      <c r="U543"/>
      <c r="V543"/>
      <c r="W543"/>
      <c r="X543"/>
      <c r="Y543"/>
      <c r="Z543"/>
      <c r="AA543"/>
      <c r="AB543" s="86"/>
      <c r="AD543" s="488"/>
      <c r="AE543" s="36"/>
      <c r="AF543" s="36"/>
      <c r="AG543" s="36"/>
      <c r="AH543" s="36"/>
      <c r="AI543" s="36"/>
      <c r="AJ543" s="36"/>
      <c r="AK543" s="36"/>
    </row>
    <row r="544" spans="1:37" s="231" customFormat="1">
      <c r="A544"/>
      <c r="B544"/>
      <c r="C544" s="60"/>
      <c r="D544" s="42"/>
      <c r="E544" s="42"/>
      <c r="F544" s="42"/>
      <c r="G544" s="10"/>
      <c r="H544"/>
      <c r="I544"/>
      <c r="J544" s="42"/>
      <c r="K544" s="42"/>
      <c r="L544" s="42"/>
      <c r="M544" s="42"/>
      <c r="N544" s="42"/>
      <c r="O544" s="42"/>
      <c r="P544" s="42"/>
      <c r="Q544" s="42"/>
      <c r="R544" s="42"/>
      <c r="S544" s="42"/>
      <c r="T544" s="36"/>
      <c r="U544"/>
      <c r="V544"/>
      <c r="W544"/>
      <c r="X544"/>
      <c r="Y544"/>
      <c r="Z544"/>
      <c r="AA544"/>
      <c r="AB544" s="86"/>
      <c r="AD544" s="488"/>
      <c r="AE544" s="36"/>
      <c r="AF544" s="36"/>
      <c r="AG544" s="36"/>
      <c r="AH544" s="36"/>
      <c r="AI544" s="36"/>
      <c r="AJ544" s="36"/>
      <c r="AK544" s="36"/>
    </row>
    <row r="545" spans="1:37" s="231" customFormat="1">
      <c r="A545"/>
      <c r="B545"/>
      <c r="C545" s="60"/>
      <c r="D545" s="42"/>
      <c r="E545" s="42"/>
      <c r="F545" s="42"/>
      <c r="G545" s="10"/>
      <c r="H545"/>
      <c r="I545"/>
      <c r="J545" s="42"/>
      <c r="K545" s="42"/>
      <c r="L545" s="42"/>
      <c r="M545" s="42"/>
      <c r="N545" s="42"/>
      <c r="O545" s="42"/>
      <c r="P545" s="42"/>
      <c r="Q545" s="42"/>
      <c r="R545" s="42"/>
      <c r="S545" s="42"/>
      <c r="T545" s="36"/>
      <c r="U545"/>
      <c r="V545"/>
      <c r="W545"/>
      <c r="X545"/>
      <c r="Y545"/>
      <c r="Z545"/>
      <c r="AA545"/>
      <c r="AB545" s="86"/>
      <c r="AD545" s="488"/>
      <c r="AE545" s="36"/>
      <c r="AF545" s="36"/>
      <c r="AG545" s="36"/>
      <c r="AH545" s="36"/>
      <c r="AI545" s="36"/>
      <c r="AJ545" s="36"/>
      <c r="AK545" s="36"/>
    </row>
    <row r="546" spans="1:37" s="231" customFormat="1">
      <c r="A546"/>
      <c r="B546"/>
      <c r="C546" s="60"/>
      <c r="D546" s="42"/>
      <c r="E546" s="42"/>
      <c r="F546" s="42"/>
      <c r="G546" s="10"/>
      <c r="H546"/>
      <c r="I546"/>
      <c r="J546" s="42"/>
      <c r="K546" s="42"/>
      <c r="L546" s="42"/>
      <c r="M546" s="42"/>
      <c r="N546" s="42"/>
      <c r="O546" s="42"/>
      <c r="P546" s="42"/>
      <c r="Q546" s="42"/>
      <c r="R546" s="42"/>
      <c r="S546" s="42"/>
      <c r="T546" s="36"/>
      <c r="U546"/>
      <c r="V546"/>
      <c r="W546"/>
      <c r="X546"/>
      <c r="Y546"/>
      <c r="Z546"/>
      <c r="AA546"/>
      <c r="AB546" s="86"/>
      <c r="AD546" s="488"/>
      <c r="AE546" s="36"/>
      <c r="AF546" s="36"/>
      <c r="AG546" s="36"/>
      <c r="AH546" s="36"/>
      <c r="AI546" s="36"/>
      <c r="AJ546" s="36"/>
      <c r="AK546" s="36"/>
    </row>
    <row r="547" spans="1:37" s="231" customFormat="1">
      <c r="A547"/>
      <c r="B547"/>
      <c r="C547" s="60"/>
      <c r="D547" s="42"/>
      <c r="E547" s="42"/>
      <c r="F547" s="42"/>
      <c r="G547" s="10"/>
      <c r="H547"/>
      <c r="I547"/>
      <c r="J547" s="42"/>
      <c r="K547" s="42"/>
      <c r="L547" s="42"/>
      <c r="M547" s="42"/>
      <c r="N547" s="42"/>
      <c r="O547" s="42"/>
      <c r="P547" s="42"/>
      <c r="Q547" s="42"/>
      <c r="R547" s="42"/>
      <c r="S547" s="42"/>
      <c r="T547" s="36"/>
      <c r="U547"/>
      <c r="V547"/>
      <c r="W547"/>
      <c r="X547"/>
      <c r="Y547"/>
      <c r="Z547"/>
      <c r="AA547"/>
      <c r="AB547" s="86"/>
      <c r="AD547" s="488"/>
      <c r="AE547" s="36"/>
      <c r="AF547" s="36"/>
      <c r="AG547" s="36"/>
      <c r="AH547" s="36"/>
      <c r="AI547" s="36"/>
      <c r="AJ547" s="36"/>
      <c r="AK547" s="36"/>
    </row>
    <row r="548" spans="1:37" s="231" customFormat="1">
      <c r="A548"/>
      <c r="B548"/>
      <c r="C548" s="60"/>
      <c r="D548" s="42"/>
      <c r="E548" s="42"/>
      <c r="F548" s="42"/>
      <c r="G548" s="10"/>
      <c r="H548"/>
      <c r="I548"/>
      <c r="J548" s="42"/>
      <c r="K548" s="42"/>
      <c r="L548" s="42"/>
      <c r="M548" s="42"/>
      <c r="N548" s="42"/>
      <c r="O548" s="42"/>
      <c r="P548" s="42"/>
      <c r="Q548" s="42"/>
      <c r="R548" s="42"/>
      <c r="S548" s="42"/>
      <c r="T548" s="36"/>
      <c r="U548"/>
      <c r="V548"/>
      <c r="W548"/>
      <c r="X548"/>
      <c r="Y548"/>
      <c r="Z548"/>
      <c r="AA548"/>
      <c r="AB548" s="86"/>
      <c r="AD548" s="488"/>
      <c r="AE548" s="36"/>
      <c r="AF548" s="36"/>
      <c r="AG548" s="36"/>
      <c r="AH548" s="36"/>
      <c r="AI548" s="36"/>
      <c r="AJ548" s="36"/>
      <c r="AK548" s="36"/>
    </row>
    <row r="549" spans="1:37" s="231" customFormat="1">
      <c r="A549"/>
      <c r="B549"/>
      <c r="C549" s="60"/>
      <c r="D549" s="42"/>
      <c r="E549" s="42"/>
      <c r="F549" s="42"/>
      <c r="G549" s="10"/>
      <c r="H549"/>
      <c r="I549"/>
      <c r="J549" s="42"/>
      <c r="K549" s="42"/>
      <c r="L549" s="42"/>
      <c r="M549" s="42"/>
      <c r="N549" s="42"/>
      <c r="O549" s="42"/>
      <c r="P549" s="42"/>
      <c r="Q549" s="42"/>
      <c r="R549" s="42"/>
      <c r="S549" s="42"/>
      <c r="T549" s="36"/>
      <c r="U549"/>
      <c r="V549"/>
      <c r="W549"/>
      <c r="X549"/>
      <c r="Y549"/>
      <c r="Z549"/>
      <c r="AA549"/>
      <c r="AB549" s="86"/>
      <c r="AD549" s="488"/>
      <c r="AE549" s="36"/>
      <c r="AF549" s="36"/>
      <c r="AG549" s="36"/>
      <c r="AH549" s="36"/>
      <c r="AI549" s="36"/>
      <c r="AJ549" s="36"/>
      <c r="AK549" s="36"/>
    </row>
    <row r="550" spans="1:37" s="231" customFormat="1">
      <c r="A550"/>
      <c r="B550"/>
      <c r="C550" s="60"/>
      <c r="D550" s="42"/>
      <c r="E550" s="42"/>
      <c r="F550" s="42"/>
      <c r="G550" s="10"/>
      <c r="H550"/>
      <c r="I550"/>
      <c r="J550" s="42"/>
      <c r="K550" s="42"/>
      <c r="L550" s="42"/>
      <c r="M550" s="42"/>
      <c r="N550" s="42"/>
      <c r="O550" s="42"/>
      <c r="P550" s="42"/>
      <c r="Q550" s="42"/>
      <c r="R550" s="42"/>
      <c r="S550" s="42"/>
      <c r="T550" s="36"/>
      <c r="U550"/>
      <c r="V550"/>
      <c r="W550"/>
      <c r="X550"/>
      <c r="Y550"/>
      <c r="Z550"/>
      <c r="AA550"/>
      <c r="AB550" s="86"/>
      <c r="AD550" s="488"/>
      <c r="AE550" s="36"/>
      <c r="AF550" s="36"/>
      <c r="AG550" s="36"/>
      <c r="AH550" s="36"/>
      <c r="AI550" s="36"/>
      <c r="AJ550" s="36"/>
      <c r="AK550" s="36"/>
    </row>
    <row r="551" spans="1:37" s="231" customFormat="1">
      <c r="A551"/>
      <c r="B551"/>
      <c r="C551" s="60"/>
      <c r="D551" s="42"/>
      <c r="E551" s="42"/>
      <c r="F551" s="42"/>
      <c r="G551" s="10"/>
      <c r="H551"/>
      <c r="I551"/>
      <c r="J551" s="42"/>
      <c r="K551" s="42"/>
      <c r="L551" s="42"/>
      <c r="M551" s="42"/>
      <c r="N551" s="42"/>
      <c r="O551" s="42"/>
      <c r="P551" s="42"/>
      <c r="Q551" s="42"/>
      <c r="R551" s="42"/>
      <c r="S551" s="42"/>
      <c r="T551" s="36"/>
      <c r="U551"/>
      <c r="V551"/>
      <c r="W551"/>
      <c r="X551"/>
      <c r="Y551"/>
      <c r="Z551"/>
      <c r="AA551"/>
      <c r="AB551" s="86"/>
      <c r="AD551" s="488"/>
      <c r="AE551" s="36"/>
      <c r="AF551" s="36"/>
      <c r="AG551" s="36"/>
      <c r="AH551" s="36"/>
      <c r="AI551" s="36"/>
      <c r="AJ551" s="36"/>
      <c r="AK551" s="36"/>
    </row>
    <row r="552" spans="1:37" s="231" customFormat="1">
      <c r="A552"/>
      <c r="B552"/>
      <c r="C552" s="60"/>
      <c r="D552" s="42"/>
      <c r="E552" s="42"/>
      <c r="F552" s="42"/>
      <c r="G552" s="10"/>
      <c r="H552"/>
      <c r="I552"/>
      <c r="J552" s="42"/>
      <c r="K552" s="42"/>
      <c r="L552" s="42"/>
      <c r="M552" s="42"/>
      <c r="N552" s="42"/>
      <c r="O552" s="42"/>
      <c r="P552" s="42"/>
      <c r="Q552" s="42"/>
      <c r="R552" s="42"/>
      <c r="S552" s="42"/>
      <c r="T552" s="36"/>
      <c r="U552"/>
      <c r="V552"/>
      <c r="W552"/>
      <c r="X552"/>
      <c r="Y552"/>
      <c r="Z552"/>
      <c r="AA552"/>
      <c r="AB552" s="86"/>
      <c r="AD552" s="488"/>
      <c r="AE552" s="36"/>
      <c r="AF552" s="36"/>
      <c r="AG552" s="36"/>
      <c r="AH552" s="36"/>
      <c r="AI552" s="36"/>
      <c r="AJ552" s="36"/>
      <c r="AK552" s="36"/>
    </row>
    <row r="553" spans="1:37" s="231" customFormat="1">
      <c r="A553"/>
      <c r="B553"/>
      <c r="C553" s="60"/>
      <c r="D553" s="42"/>
      <c r="E553" s="42"/>
      <c r="F553" s="42"/>
      <c r="G553" s="10"/>
      <c r="H553"/>
      <c r="I553"/>
      <c r="J553" s="42"/>
      <c r="K553" s="42"/>
      <c r="L553" s="42"/>
      <c r="M553" s="42"/>
      <c r="N553" s="42"/>
      <c r="O553" s="42"/>
      <c r="P553" s="42"/>
      <c r="Q553" s="42"/>
      <c r="R553" s="42"/>
      <c r="S553" s="42"/>
      <c r="T553" s="36"/>
      <c r="U553"/>
      <c r="V553"/>
      <c r="W553"/>
      <c r="X553"/>
      <c r="Y553"/>
      <c r="Z553"/>
      <c r="AA553"/>
      <c r="AB553" s="86"/>
      <c r="AD553" s="488"/>
      <c r="AE553" s="36"/>
      <c r="AF553" s="36"/>
      <c r="AG553" s="36"/>
      <c r="AH553" s="36"/>
      <c r="AI553" s="36"/>
      <c r="AJ553" s="36"/>
      <c r="AK553" s="36"/>
    </row>
    <row r="554" spans="1:37" s="231" customFormat="1">
      <c r="A554"/>
      <c r="B554"/>
      <c r="C554" s="60"/>
      <c r="D554" s="42"/>
      <c r="E554" s="42"/>
      <c r="F554" s="42"/>
      <c r="G554" s="10"/>
      <c r="H554"/>
      <c r="I554"/>
      <c r="J554" s="42"/>
      <c r="K554" s="42"/>
      <c r="L554" s="42"/>
      <c r="M554" s="42"/>
      <c r="N554" s="42"/>
      <c r="O554" s="42"/>
      <c r="P554" s="42"/>
      <c r="Q554" s="42"/>
      <c r="R554" s="42"/>
      <c r="S554" s="42"/>
      <c r="T554" s="36"/>
      <c r="U554"/>
      <c r="V554"/>
      <c r="W554"/>
      <c r="X554"/>
      <c r="Y554"/>
      <c r="Z554"/>
      <c r="AA554"/>
      <c r="AB554" s="86"/>
      <c r="AD554" s="488"/>
      <c r="AE554" s="36"/>
      <c r="AF554" s="36"/>
      <c r="AG554" s="36"/>
      <c r="AH554" s="36"/>
      <c r="AI554" s="36"/>
      <c r="AJ554" s="36"/>
      <c r="AK554" s="36"/>
    </row>
    <row r="555" spans="1:37" s="231" customFormat="1">
      <c r="A555"/>
      <c r="B555"/>
      <c r="C555" s="60"/>
      <c r="D555" s="42"/>
      <c r="E555" s="42"/>
      <c r="F555" s="42"/>
      <c r="G555" s="10"/>
      <c r="H555"/>
      <c r="I555"/>
      <c r="J555" s="42"/>
      <c r="K555" s="42"/>
      <c r="L555" s="42"/>
      <c r="M555" s="42"/>
      <c r="N555" s="42"/>
      <c r="O555" s="42"/>
      <c r="P555" s="42"/>
      <c r="Q555" s="42"/>
      <c r="R555" s="42"/>
      <c r="S555" s="42"/>
      <c r="T555" s="36"/>
      <c r="U555"/>
      <c r="V555"/>
      <c r="W555"/>
      <c r="X555"/>
      <c r="Y555"/>
      <c r="Z555"/>
      <c r="AA555"/>
      <c r="AB555" s="86"/>
      <c r="AD555" s="488"/>
      <c r="AE555" s="36"/>
      <c r="AF555" s="36"/>
      <c r="AG555" s="36"/>
      <c r="AH555" s="36"/>
      <c r="AI555" s="36"/>
      <c r="AJ555" s="36"/>
      <c r="AK555" s="36"/>
    </row>
    <row r="556" spans="1:37" s="231" customFormat="1">
      <c r="A556"/>
      <c r="B556"/>
      <c r="C556" s="60"/>
      <c r="D556" s="42"/>
      <c r="E556" s="42"/>
      <c r="F556" s="42"/>
      <c r="G556" s="10"/>
      <c r="H556"/>
      <c r="I556"/>
      <c r="J556" s="42"/>
      <c r="K556" s="42"/>
      <c r="L556" s="42"/>
      <c r="M556" s="42"/>
      <c r="N556" s="42"/>
      <c r="O556" s="42"/>
      <c r="P556" s="42"/>
      <c r="Q556" s="42"/>
      <c r="R556" s="42"/>
      <c r="S556" s="42"/>
      <c r="T556" s="36"/>
      <c r="U556"/>
      <c r="V556"/>
      <c r="W556"/>
      <c r="X556"/>
      <c r="Y556"/>
      <c r="Z556"/>
      <c r="AA556"/>
      <c r="AB556" s="86"/>
      <c r="AD556" s="488"/>
      <c r="AE556" s="36"/>
      <c r="AF556" s="36"/>
      <c r="AG556" s="36"/>
      <c r="AH556" s="36"/>
      <c r="AI556" s="36"/>
      <c r="AJ556" s="36"/>
      <c r="AK556" s="36"/>
    </row>
    <row r="557" spans="1:37" s="231" customFormat="1">
      <c r="A557"/>
      <c r="B557"/>
      <c r="C557" s="60"/>
      <c r="D557" s="42"/>
      <c r="E557" s="42"/>
      <c r="F557" s="42"/>
      <c r="G557" s="10"/>
      <c r="H557"/>
      <c r="I557"/>
      <c r="J557" s="42"/>
      <c r="K557" s="42"/>
      <c r="L557" s="42"/>
      <c r="M557" s="42"/>
      <c r="N557" s="42"/>
      <c r="O557" s="42"/>
      <c r="P557" s="42"/>
      <c r="Q557" s="42"/>
      <c r="R557" s="42"/>
      <c r="S557" s="42"/>
      <c r="T557" s="36"/>
      <c r="U557"/>
      <c r="V557"/>
      <c r="W557"/>
      <c r="X557"/>
      <c r="Y557"/>
      <c r="Z557"/>
      <c r="AA557"/>
      <c r="AB557" s="86"/>
      <c r="AD557" s="488"/>
      <c r="AE557" s="36"/>
      <c r="AF557" s="36"/>
      <c r="AG557" s="36"/>
      <c r="AH557" s="36"/>
      <c r="AI557" s="36"/>
      <c r="AJ557" s="36"/>
      <c r="AK557" s="36"/>
    </row>
    <row r="558" spans="1:37" s="231" customFormat="1">
      <c r="A558"/>
      <c r="B558"/>
      <c r="C558" s="60"/>
      <c r="D558" s="42"/>
      <c r="E558" s="42"/>
      <c r="F558" s="42"/>
      <c r="G558" s="10"/>
      <c r="H558"/>
      <c r="I558"/>
      <c r="J558" s="42"/>
      <c r="K558" s="42"/>
      <c r="L558" s="42"/>
      <c r="M558" s="42"/>
      <c r="N558" s="42"/>
      <c r="O558" s="42"/>
      <c r="P558" s="42"/>
      <c r="Q558" s="42"/>
      <c r="R558" s="42"/>
      <c r="S558" s="42"/>
      <c r="T558" s="36"/>
      <c r="U558"/>
      <c r="V558"/>
      <c r="W558"/>
      <c r="X558"/>
      <c r="Y558"/>
      <c r="Z558"/>
      <c r="AA558"/>
      <c r="AB558" s="86"/>
      <c r="AD558" s="488"/>
      <c r="AE558" s="36"/>
      <c r="AF558" s="36"/>
      <c r="AG558" s="36"/>
      <c r="AH558" s="36"/>
      <c r="AI558" s="36"/>
      <c r="AJ558" s="36"/>
      <c r="AK558" s="36"/>
    </row>
    <row r="559" spans="1:37" s="231" customFormat="1">
      <c r="A559"/>
      <c r="B559"/>
      <c r="C559" s="60"/>
      <c r="D559" s="42"/>
      <c r="E559" s="42"/>
      <c r="F559" s="42"/>
      <c r="G559" s="10"/>
      <c r="H559"/>
      <c r="I559"/>
      <c r="J559" s="42"/>
      <c r="K559" s="42"/>
      <c r="L559" s="42"/>
      <c r="M559" s="42"/>
      <c r="N559" s="42"/>
      <c r="O559" s="42"/>
      <c r="P559" s="42"/>
      <c r="Q559" s="42"/>
      <c r="R559" s="42"/>
      <c r="S559" s="42"/>
      <c r="T559" s="36"/>
      <c r="U559"/>
      <c r="V559"/>
      <c r="W559"/>
      <c r="X559"/>
      <c r="Y559"/>
      <c r="Z559"/>
      <c r="AA559"/>
      <c r="AB559" s="86"/>
      <c r="AD559" s="488"/>
      <c r="AE559" s="36"/>
      <c r="AF559" s="36"/>
      <c r="AG559" s="36"/>
      <c r="AH559" s="36"/>
      <c r="AI559" s="36"/>
      <c r="AJ559" s="36"/>
      <c r="AK559" s="36"/>
    </row>
    <row r="560" spans="1:37" s="231" customFormat="1">
      <c r="A560"/>
      <c r="B560"/>
      <c r="C560" s="60"/>
      <c r="D560" s="42"/>
      <c r="E560" s="42"/>
      <c r="F560" s="42"/>
      <c r="G560" s="10"/>
      <c r="H560"/>
      <c r="I560"/>
      <c r="J560" s="42"/>
      <c r="K560" s="42"/>
      <c r="L560" s="42"/>
      <c r="M560" s="42"/>
      <c r="N560" s="42"/>
      <c r="O560" s="42"/>
      <c r="P560" s="42"/>
      <c r="Q560" s="42"/>
      <c r="R560" s="42"/>
      <c r="S560" s="42"/>
      <c r="T560" s="36"/>
      <c r="U560"/>
      <c r="V560"/>
      <c r="W560"/>
      <c r="X560"/>
      <c r="Y560"/>
      <c r="Z560"/>
      <c r="AA560"/>
      <c r="AB560" s="86"/>
      <c r="AD560" s="488"/>
      <c r="AE560" s="36"/>
      <c r="AF560" s="36"/>
      <c r="AG560" s="36"/>
      <c r="AH560" s="36"/>
      <c r="AI560" s="36"/>
      <c r="AJ560" s="36"/>
      <c r="AK560" s="36"/>
    </row>
    <row r="561" spans="1:37" s="231" customFormat="1">
      <c r="A561"/>
      <c r="B561"/>
      <c r="C561" s="60"/>
      <c r="D561" s="42"/>
      <c r="E561" s="42"/>
      <c r="F561" s="42"/>
      <c r="G561" s="10"/>
      <c r="H561"/>
      <c r="I561"/>
      <c r="J561" s="42"/>
      <c r="K561" s="42"/>
      <c r="L561" s="42"/>
      <c r="M561" s="42"/>
      <c r="N561" s="42"/>
      <c r="O561" s="42"/>
      <c r="P561" s="42"/>
      <c r="Q561" s="42"/>
      <c r="R561" s="42"/>
      <c r="S561" s="42"/>
      <c r="T561" s="36"/>
      <c r="U561"/>
      <c r="V561"/>
      <c r="W561"/>
      <c r="X561"/>
      <c r="Y561"/>
      <c r="Z561"/>
      <c r="AA561"/>
      <c r="AB561" s="86"/>
      <c r="AD561" s="488"/>
      <c r="AE561" s="36"/>
      <c r="AF561" s="36"/>
      <c r="AG561" s="36"/>
      <c r="AH561" s="36"/>
      <c r="AI561" s="36"/>
      <c r="AJ561" s="36"/>
      <c r="AK561" s="36"/>
    </row>
    <row r="562" spans="1:37" s="231" customFormat="1">
      <c r="A562"/>
      <c r="B562"/>
      <c r="C562" s="60"/>
      <c r="D562" s="42"/>
      <c r="E562" s="42"/>
      <c r="F562" s="42"/>
      <c r="G562" s="10"/>
      <c r="H562"/>
      <c r="I562"/>
      <c r="J562" s="42"/>
      <c r="K562" s="42"/>
      <c r="L562" s="42"/>
      <c r="M562" s="42"/>
      <c r="N562" s="42"/>
      <c r="O562" s="42"/>
      <c r="P562" s="42"/>
      <c r="Q562" s="42"/>
      <c r="R562" s="42"/>
      <c r="S562" s="42"/>
      <c r="T562" s="36"/>
      <c r="U562"/>
      <c r="V562"/>
      <c r="W562"/>
      <c r="X562"/>
      <c r="Y562"/>
      <c r="Z562"/>
      <c r="AA562"/>
      <c r="AB562" s="86"/>
      <c r="AD562" s="488"/>
      <c r="AE562" s="36"/>
      <c r="AF562" s="36"/>
      <c r="AG562" s="36"/>
      <c r="AH562" s="36"/>
      <c r="AI562" s="36"/>
      <c r="AJ562" s="36"/>
      <c r="AK562" s="36"/>
    </row>
    <row r="563" spans="1:37" s="231" customFormat="1">
      <c r="A563"/>
      <c r="B563"/>
      <c r="C563" s="60"/>
      <c r="D563" s="42"/>
      <c r="E563" s="42"/>
      <c r="F563" s="42"/>
      <c r="G563" s="10"/>
      <c r="H563"/>
      <c r="I563"/>
      <c r="J563" s="42"/>
      <c r="K563" s="42"/>
      <c r="L563" s="42"/>
      <c r="M563" s="42"/>
      <c r="N563" s="42"/>
      <c r="O563" s="42"/>
      <c r="P563" s="42"/>
      <c r="Q563" s="42"/>
      <c r="R563" s="42"/>
      <c r="S563" s="42"/>
      <c r="T563" s="36"/>
      <c r="U563"/>
      <c r="V563"/>
      <c r="W563"/>
      <c r="X563"/>
      <c r="Y563"/>
      <c r="Z563"/>
      <c r="AA563"/>
      <c r="AB563" s="86"/>
      <c r="AD563" s="488"/>
      <c r="AE563" s="36"/>
      <c r="AF563" s="36"/>
      <c r="AG563" s="36"/>
      <c r="AH563" s="36"/>
      <c r="AI563" s="36"/>
      <c r="AJ563" s="36"/>
      <c r="AK563" s="36"/>
    </row>
    <row r="564" spans="1:37" s="231" customFormat="1">
      <c r="A564"/>
      <c r="B564"/>
      <c r="C564" s="60"/>
      <c r="D564" s="42"/>
      <c r="E564" s="42"/>
      <c r="F564" s="42"/>
      <c r="G564" s="10"/>
      <c r="H564"/>
      <c r="I564"/>
      <c r="J564" s="42"/>
      <c r="K564" s="42"/>
      <c r="L564" s="42"/>
      <c r="M564" s="42"/>
      <c r="N564" s="42"/>
      <c r="O564" s="42"/>
      <c r="P564" s="42"/>
      <c r="Q564" s="42"/>
      <c r="R564" s="42"/>
      <c r="S564" s="42"/>
      <c r="T564" s="36"/>
      <c r="U564"/>
      <c r="V564"/>
      <c r="W564"/>
      <c r="X564"/>
      <c r="Y564"/>
      <c r="Z564"/>
      <c r="AA564"/>
      <c r="AB564" s="86"/>
      <c r="AD564" s="488"/>
      <c r="AE564" s="36"/>
      <c r="AF564" s="36"/>
      <c r="AG564" s="36"/>
      <c r="AH564" s="36"/>
      <c r="AI564" s="36"/>
      <c r="AJ564" s="36"/>
      <c r="AK564" s="36"/>
    </row>
    <row r="565" spans="1:37" s="231" customFormat="1">
      <c r="A565"/>
      <c r="B565"/>
      <c r="C565" s="60"/>
      <c r="D565" s="42"/>
      <c r="E565" s="42"/>
      <c r="F565" s="42"/>
      <c r="G565" s="10"/>
      <c r="H565"/>
      <c r="I565"/>
      <c r="J565" s="42"/>
      <c r="K565" s="42"/>
      <c r="L565" s="42"/>
      <c r="M565" s="42"/>
      <c r="N565" s="42"/>
      <c r="O565" s="42"/>
      <c r="P565" s="42"/>
      <c r="Q565" s="42"/>
      <c r="R565" s="42"/>
      <c r="S565" s="42"/>
      <c r="T565" s="36"/>
      <c r="U565"/>
      <c r="V565"/>
      <c r="W565"/>
      <c r="X565"/>
      <c r="Y565"/>
      <c r="Z565"/>
      <c r="AA565"/>
      <c r="AB565" s="86"/>
      <c r="AD565" s="488"/>
      <c r="AE565" s="36"/>
      <c r="AF565" s="36"/>
      <c r="AG565" s="36"/>
      <c r="AH565" s="36"/>
      <c r="AI565" s="36"/>
      <c r="AJ565" s="36"/>
      <c r="AK565" s="36"/>
    </row>
    <row r="566" spans="1:37" s="231" customFormat="1">
      <c r="A566"/>
      <c r="B566"/>
      <c r="C566" s="60"/>
      <c r="D566" s="42"/>
      <c r="E566" s="42"/>
      <c r="F566" s="42"/>
      <c r="G566" s="10"/>
      <c r="H566"/>
      <c r="I566"/>
      <c r="J566" s="42"/>
      <c r="K566" s="42"/>
      <c r="L566" s="42"/>
      <c r="M566" s="42"/>
      <c r="N566" s="42"/>
      <c r="O566" s="42"/>
      <c r="P566" s="42"/>
      <c r="Q566" s="42"/>
      <c r="R566" s="42"/>
      <c r="S566" s="42"/>
      <c r="T566" s="36"/>
      <c r="U566"/>
      <c r="V566"/>
      <c r="W566"/>
      <c r="X566"/>
      <c r="Y566"/>
      <c r="Z566"/>
      <c r="AA566"/>
      <c r="AB566" s="86"/>
      <c r="AD566" s="488"/>
      <c r="AE566" s="36"/>
      <c r="AF566" s="36"/>
      <c r="AG566" s="36"/>
      <c r="AH566" s="36"/>
      <c r="AI566" s="36"/>
      <c r="AJ566" s="36"/>
      <c r="AK566" s="36"/>
    </row>
    <row r="567" spans="1:37" s="231" customFormat="1">
      <c r="A567"/>
      <c r="B567"/>
      <c r="C567" s="60"/>
      <c r="D567" s="42"/>
      <c r="E567" s="42"/>
      <c r="F567" s="42"/>
      <c r="G567" s="10"/>
      <c r="H567"/>
      <c r="I567"/>
      <c r="J567" s="42"/>
      <c r="K567" s="42"/>
      <c r="L567" s="42"/>
      <c r="M567" s="42"/>
      <c r="N567" s="42"/>
      <c r="O567" s="42"/>
      <c r="P567" s="42"/>
      <c r="Q567" s="42"/>
      <c r="R567" s="42"/>
      <c r="S567" s="42"/>
      <c r="T567" s="36"/>
      <c r="U567"/>
      <c r="V567"/>
      <c r="W567"/>
      <c r="X567"/>
      <c r="Y567"/>
      <c r="Z567"/>
      <c r="AA567"/>
      <c r="AB567" s="86"/>
      <c r="AD567" s="488"/>
      <c r="AE567" s="36"/>
      <c r="AF567" s="36"/>
      <c r="AG567" s="36"/>
      <c r="AH567" s="36"/>
      <c r="AI567" s="36"/>
      <c r="AJ567" s="36"/>
      <c r="AK567" s="36"/>
    </row>
    <row r="568" spans="1:37" s="231" customFormat="1">
      <c r="A568"/>
      <c r="B568"/>
      <c r="C568" s="60"/>
      <c r="D568" s="42"/>
      <c r="E568" s="42"/>
      <c r="F568" s="42"/>
      <c r="G568" s="10"/>
      <c r="H568"/>
      <c r="I568"/>
      <c r="J568" s="42"/>
      <c r="K568" s="42"/>
      <c r="L568" s="42"/>
      <c r="M568" s="42"/>
      <c r="N568" s="42"/>
      <c r="O568" s="42"/>
      <c r="P568" s="42"/>
      <c r="Q568" s="42"/>
      <c r="R568" s="42"/>
      <c r="S568" s="42"/>
      <c r="T568" s="36"/>
      <c r="U568"/>
      <c r="V568"/>
      <c r="W568"/>
      <c r="X568"/>
      <c r="Y568"/>
      <c r="Z568"/>
      <c r="AA568"/>
      <c r="AB568" s="86"/>
      <c r="AD568" s="488"/>
      <c r="AE568" s="36"/>
      <c r="AF568" s="36"/>
      <c r="AG568" s="36"/>
      <c r="AH568" s="36"/>
      <c r="AI568" s="36"/>
      <c r="AJ568" s="36"/>
      <c r="AK568" s="36"/>
    </row>
    <row r="569" spans="1:37" s="231" customFormat="1">
      <c r="A569"/>
      <c r="B569"/>
      <c r="C569" s="60"/>
      <c r="D569" s="42"/>
      <c r="E569" s="42"/>
      <c r="F569" s="42"/>
      <c r="G569" s="10"/>
      <c r="H569"/>
      <c r="I569"/>
      <c r="J569" s="42"/>
      <c r="K569" s="42"/>
      <c r="L569" s="42"/>
      <c r="M569" s="42"/>
      <c r="N569" s="42"/>
      <c r="O569" s="42"/>
      <c r="P569" s="42"/>
      <c r="Q569" s="42"/>
      <c r="R569" s="42"/>
      <c r="S569" s="42"/>
      <c r="T569" s="36"/>
      <c r="U569"/>
      <c r="V569"/>
      <c r="W569"/>
      <c r="X569"/>
      <c r="Y569"/>
      <c r="Z569"/>
      <c r="AA569"/>
      <c r="AB569" s="86"/>
      <c r="AD569" s="488"/>
      <c r="AE569" s="36"/>
      <c r="AF569" s="36"/>
      <c r="AG569" s="36"/>
      <c r="AH569" s="36"/>
      <c r="AI569" s="36"/>
      <c r="AJ569" s="36"/>
      <c r="AK569" s="36"/>
    </row>
    <row r="570" spans="1:37" s="231" customFormat="1">
      <c r="A570"/>
      <c r="B570"/>
      <c r="C570" s="60"/>
      <c r="D570" s="42"/>
      <c r="E570" s="42"/>
      <c r="F570" s="42"/>
      <c r="G570" s="10"/>
      <c r="H570"/>
      <c r="I570"/>
      <c r="J570" s="42"/>
      <c r="K570" s="42"/>
      <c r="L570" s="42"/>
      <c r="M570" s="42"/>
      <c r="N570" s="42"/>
      <c r="O570" s="42"/>
      <c r="P570" s="42"/>
      <c r="Q570" s="42"/>
      <c r="R570" s="42"/>
      <c r="S570" s="42"/>
      <c r="T570" s="36"/>
      <c r="U570"/>
      <c r="V570"/>
      <c r="W570"/>
      <c r="X570"/>
      <c r="Y570"/>
      <c r="Z570"/>
      <c r="AA570"/>
      <c r="AB570" s="86"/>
      <c r="AD570" s="488"/>
      <c r="AE570" s="36"/>
      <c r="AF570" s="36"/>
      <c r="AG570" s="36"/>
      <c r="AH570" s="36"/>
      <c r="AI570" s="36"/>
      <c r="AJ570" s="36"/>
      <c r="AK570" s="36"/>
    </row>
    <row r="571" spans="1:37" s="231" customFormat="1">
      <c r="A571"/>
      <c r="B571"/>
      <c r="C571" s="60"/>
      <c r="D571" s="42"/>
      <c r="E571" s="42"/>
      <c r="F571" s="42"/>
      <c r="G571" s="10"/>
      <c r="H571"/>
      <c r="I571"/>
      <c r="J571" s="42"/>
      <c r="K571" s="42"/>
      <c r="L571" s="42"/>
      <c r="M571" s="42"/>
      <c r="N571" s="42"/>
      <c r="O571" s="42"/>
      <c r="P571" s="42"/>
      <c r="Q571" s="42"/>
      <c r="R571" s="42"/>
      <c r="S571" s="42"/>
      <c r="T571" s="36"/>
      <c r="U571"/>
      <c r="V571"/>
      <c r="W571"/>
      <c r="X571"/>
      <c r="Y571"/>
      <c r="Z571"/>
      <c r="AA571"/>
      <c r="AB571" s="86"/>
      <c r="AD571" s="488"/>
      <c r="AE571" s="36"/>
      <c r="AF571" s="36"/>
      <c r="AG571" s="36"/>
      <c r="AH571" s="36"/>
      <c r="AI571" s="36"/>
      <c r="AJ571" s="36"/>
      <c r="AK571" s="36"/>
    </row>
    <row r="572" spans="1:37" s="231" customFormat="1">
      <c r="A572"/>
      <c r="B572"/>
      <c r="C572" s="60"/>
      <c r="D572" s="42"/>
      <c r="E572" s="42"/>
      <c r="F572" s="42"/>
      <c r="G572" s="10"/>
      <c r="H572"/>
      <c r="I572"/>
      <c r="J572" s="42"/>
      <c r="K572" s="42"/>
      <c r="L572" s="42"/>
      <c r="M572" s="42"/>
      <c r="N572" s="42"/>
      <c r="O572" s="42"/>
      <c r="P572" s="42"/>
      <c r="Q572" s="42"/>
      <c r="R572" s="42"/>
      <c r="S572" s="42"/>
      <c r="T572" s="36"/>
      <c r="U572"/>
      <c r="V572"/>
      <c r="W572"/>
      <c r="X572"/>
      <c r="Y572"/>
      <c r="Z572"/>
      <c r="AA572"/>
      <c r="AB572" s="86"/>
      <c r="AD572" s="488"/>
      <c r="AE572" s="36"/>
      <c r="AF572" s="36"/>
      <c r="AG572" s="36"/>
      <c r="AH572" s="36"/>
      <c r="AI572" s="36"/>
      <c r="AJ572" s="36"/>
      <c r="AK572" s="36"/>
    </row>
    <row r="573" spans="1:37" s="231" customFormat="1">
      <c r="A573"/>
      <c r="B573"/>
      <c r="C573" s="60"/>
      <c r="D573" s="42"/>
      <c r="E573" s="42"/>
      <c r="F573" s="42"/>
      <c r="G573" s="10"/>
      <c r="H573"/>
      <c r="I573"/>
      <c r="J573" s="42"/>
      <c r="K573" s="42"/>
      <c r="L573" s="42"/>
      <c r="M573" s="42"/>
      <c r="N573" s="42"/>
      <c r="O573" s="42"/>
      <c r="P573" s="42"/>
      <c r="Q573" s="42"/>
      <c r="R573" s="42"/>
      <c r="S573" s="42"/>
      <c r="T573" s="36"/>
      <c r="U573"/>
      <c r="V573"/>
      <c r="W573"/>
      <c r="X573"/>
      <c r="Y573"/>
      <c r="Z573"/>
      <c r="AA573"/>
      <c r="AB573" s="86"/>
      <c r="AD573" s="488"/>
      <c r="AE573" s="36"/>
      <c r="AF573" s="36"/>
      <c r="AG573" s="36"/>
      <c r="AH573" s="36"/>
      <c r="AI573" s="36"/>
      <c r="AJ573" s="36"/>
      <c r="AK573" s="36"/>
    </row>
    <row r="574" spans="1:37" s="231" customFormat="1">
      <c r="A574"/>
      <c r="B574"/>
      <c r="C574" s="60"/>
      <c r="D574" s="42"/>
      <c r="E574" s="42"/>
      <c r="F574" s="42"/>
      <c r="G574" s="10"/>
      <c r="H574"/>
      <c r="I574"/>
      <c r="J574" s="42"/>
      <c r="K574" s="42"/>
      <c r="L574" s="42"/>
      <c r="M574" s="42"/>
      <c r="N574" s="42"/>
      <c r="O574" s="42"/>
      <c r="P574" s="42"/>
      <c r="Q574" s="42"/>
      <c r="R574" s="42"/>
      <c r="S574" s="42"/>
      <c r="T574" s="36"/>
      <c r="U574"/>
      <c r="V574"/>
      <c r="W574"/>
      <c r="X574"/>
      <c r="Y574"/>
      <c r="Z574"/>
      <c r="AA574"/>
      <c r="AB574" s="86"/>
      <c r="AD574" s="488"/>
      <c r="AE574" s="36"/>
      <c r="AF574" s="36"/>
      <c r="AG574" s="36"/>
      <c r="AH574" s="36"/>
      <c r="AI574" s="36"/>
      <c r="AJ574" s="36"/>
      <c r="AK574" s="36"/>
    </row>
    <row r="575" spans="1:37" s="231" customFormat="1">
      <c r="A575"/>
      <c r="B575"/>
      <c r="C575" s="60"/>
      <c r="D575" s="42"/>
      <c r="E575" s="42"/>
      <c r="F575" s="42"/>
      <c r="G575" s="10"/>
      <c r="H575"/>
      <c r="I575"/>
      <c r="J575" s="42"/>
      <c r="K575" s="42"/>
      <c r="L575" s="42"/>
      <c r="M575" s="42"/>
      <c r="N575" s="42"/>
      <c r="O575" s="42"/>
      <c r="P575" s="42"/>
      <c r="Q575" s="42"/>
      <c r="R575" s="42"/>
      <c r="S575" s="42"/>
      <c r="T575" s="36"/>
      <c r="U575"/>
      <c r="V575"/>
      <c r="W575"/>
      <c r="X575"/>
      <c r="Y575"/>
      <c r="Z575"/>
      <c r="AA575"/>
      <c r="AB575" s="86"/>
      <c r="AD575" s="488"/>
      <c r="AE575" s="36"/>
      <c r="AF575" s="36"/>
      <c r="AG575" s="36"/>
      <c r="AH575" s="36"/>
      <c r="AI575" s="36"/>
      <c r="AJ575" s="36"/>
      <c r="AK575" s="36"/>
    </row>
    <row r="576" spans="1:37" s="231" customFormat="1">
      <c r="A576"/>
      <c r="B576"/>
      <c r="C576" s="60"/>
      <c r="D576" s="42"/>
      <c r="E576" s="42"/>
      <c r="F576" s="42"/>
      <c r="G576" s="10"/>
      <c r="H576"/>
      <c r="I576"/>
      <c r="J576" s="42"/>
      <c r="K576" s="42"/>
      <c r="L576" s="42"/>
      <c r="M576" s="42"/>
      <c r="N576" s="42"/>
      <c r="O576" s="42"/>
      <c r="P576" s="42"/>
      <c r="Q576" s="42"/>
      <c r="R576" s="42"/>
      <c r="S576" s="42"/>
      <c r="T576" s="36"/>
      <c r="U576"/>
      <c r="V576"/>
      <c r="W576"/>
      <c r="X576"/>
      <c r="Y576"/>
      <c r="Z576"/>
      <c r="AA576"/>
      <c r="AB576" s="86"/>
      <c r="AD576" s="488"/>
      <c r="AE576" s="36"/>
      <c r="AF576" s="36"/>
      <c r="AG576" s="36"/>
      <c r="AH576" s="36"/>
      <c r="AI576" s="36"/>
      <c r="AJ576" s="36"/>
      <c r="AK576" s="36"/>
    </row>
    <row r="577" spans="1:37" s="231" customFormat="1">
      <c r="A577"/>
      <c r="B577"/>
      <c r="C577" s="60"/>
      <c r="D577" s="42"/>
      <c r="E577" s="42"/>
      <c r="F577" s="42"/>
      <c r="G577" s="10"/>
      <c r="H577"/>
      <c r="I577"/>
      <c r="J577" s="42"/>
      <c r="K577" s="42"/>
      <c r="L577" s="42"/>
      <c r="M577" s="42"/>
      <c r="N577" s="42"/>
      <c r="O577" s="42"/>
      <c r="P577" s="42"/>
      <c r="Q577" s="42"/>
      <c r="R577" s="42"/>
      <c r="S577" s="42"/>
      <c r="T577" s="36"/>
      <c r="U577"/>
      <c r="V577"/>
      <c r="W577"/>
      <c r="X577"/>
      <c r="Y577"/>
      <c r="Z577"/>
      <c r="AA577"/>
      <c r="AB577" s="86"/>
      <c r="AD577" s="488"/>
      <c r="AE577" s="36"/>
      <c r="AF577" s="36"/>
      <c r="AG577" s="36"/>
      <c r="AH577" s="36"/>
      <c r="AI577" s="36"/>
      <c r="AJ577" s="36"/>
      <c r="AK577" s="36"/>
    </row>
    <row r="578" spans="1:37" s="231" customFormat="1">
      <c r="A578"/>
      <c r="B578"/>
      <c r="C578" s="60"/>
      <c r="D578" s="42"/>
      <c r="E578" s="42"/>
      <c r="F578" s="42"/>
      <c r="G578" s="10"/>
      <c r="H578"/>
      <c r="I578"/>
      <c r="J578" s="42"/>
      <c r="K578" s="42"/>
      <c r="L578" s="42"/>
      <c r="M578" s="42"/>
      <c r="N578" s="42"/>
      <c r="O578" s="42"/>
      <c r="P578" s="42"/>
      <c r="Q578" s="42"/>
      <c r="R578" s="42"/>
      <c r="S578" s="42"/>
      <c r="T578" s="36"/>
      <c r="U578"/>
      <c r="V578"/>
      <c r="W578"/>
      <c r="X578"/>
      <c r="Y578"/>
      <c r="Z578"/>
      <c r="AA578"/>
      <c r="AB578" s="86"/>
      <c r="AD578" s="488"/>
      <c r="AE578" s="36"/>
      <c r="AF578" s="36"/>
      <c r="AG578" s="36"/>
      <c r="AH578" s="36"/>
      <c r="AI578" s="36"/>
      <c r="AJ578" s="36"/>
      <c r="AK578" s="36"/>
    </row>
    <row r="579" spans="1:37" s="231" customFormat="1">
      <c r="A579"/>
      <c r="B579"/>
      <c r="C579" s="60"/>
      <c r="D579" s="42"/>
      <c r="E579" s="42"/>
      <c r="F579" s="42"/>
      <c r="G579" s="10"/>
      <c r="H579"/>
      <c r="I579"/>
      <c r="J579" s="42"/>
      <c r="K579" s="42"/>
      <c r="L579" s="42"/>
      <c r="M579" s="42"/>
      <c r="N579" s="42"/>
      <c r="O579" s="42"/>
      <c r="P579" s="42"/>
      <c r="Q579" s="42"/>
      <c r="R579" s="42"/>
      <c r="S579" s="42"/>
      <c r="T579" s="36"/>
      <c r="U579"/>
      <c r="V579"/>
      <c r="W579"/>
      <c r="X579"/>
      <c r="Y579"/>
      <c r="Z579"/>
      <c r="AA579"/>
      <c r="AB579" s="86"/>
      <c r="AD579" s="488"/>
      <c r="AE579" s="36"/>
      <c r="AF579" s="36"/>
      <c r="AG579" s="36"/>
      <c r="AH579" s="36"/>
      <c r="AI579" s="36"/>
      <c r="AJ579" s="36"/>
      <c r="AK579" s="36"/>
    </row>
    <row r="580" spans="1:37" s="231" customFormat="1">
      <c r="A580"/>
      <c r="B580"/>
      <c r="C580" s="60"/>
      <c r="D580" s="42"/>
      <c r="E580" s="42"/>
      <c r="F580" s="42"/>
      <c r="G580" s="10"/>
      <c r="H580"/>
      <c r="I580"/>
      <c r="J580" s="42"/>
      <c r="K580" s="42"/>
      <c r="L580" s="42"/>
      <c r="M580" s="42"/>
      <c r="N580" s="42"/>
      <c r="O580" s="42"/>
      <c r="P580" s="42"/>
      <c r="Q580" s="42"/>
      <c r="R580" s="42"/>
      <c r="S580" s="42"/>
      <c r="T580" s="36"/>
      <c r="U580"/>
      <c r="V580"/>
      <c r="W580"/>
      <c r="X580"/>
      <c r="Y580"/>
      <c r="Z580"/>
      <c r="AA580"/>
      <c r="AB580" s="86"/>
      <c r="AD580" s="488"/>
      <c r="AE580" s="36"/>
      <c r="AF580" s="36"/>
      <c r="AG580" s="36"/>
      <c r="AH580" s="36"/>
      <c r="AI580" s="36"/>
      <c r="AJ580" s="36"/>
      <c r="AK580" s="36"/>
    </row>
    <row r="581" spans="1:37" s="231" customFormat="1">
      <c r="A581"/>
      <c r="B581"/>
      <c r="C581" s="60"/>
      <c r="D581" s="42"/>
      <c r="E581" s="42"/>
      <c r="F581" s="42"/>
      <c r="G581" s="10"/>
      <c r="H581"/>
      <c r="I581"/>
      <c r="J581" s="42"/>
      <c r="K581" s="42"/>
      <c r="L581" s="42"/>
      <c r="M581" s="42"/>
      <c r="N581" s="42"/>
      <c r="O581" s="42"/>
      <c r="P581" s="42"/>
      <c r="Q581" s="42"/>
      <c r="R581" s="42"/>
      <c r="S581" s="42"/>
      <c r="T581" s="36"/>
      <c r="U581"/>
      <c r="V581"/>
      <c r="W581"/>
      <c r="X581"/>
      <c r="Y581"/>
      <c r="Z581"/>
      <c r="AA581"/>
      <c r="AB581" s="86"/>
      <c r="AD581" s="488"/>
      <c r="AE581" s="36"/>
      <c r="AF581" s="36"/>
      <c r="AG581" s="36"/>
      <c r="AH581" s="36"/>
      <c r="AI581" s="36"/>
      <c r="AJ581" s="36"/>
      <c r="AK581" s="36"/>
    </row>
    <row r="582" spans="1:37" s="231" customFormat="1">
      <c r="A582"/>
      <c r="B582"/>
      <c r="C582" s="60"/>
      <c r="D582" s="42"/>
      <c r="E582" s="42"/>
      <c r="F582" s="42"/>
      <c r="G582" s="10"/>
      <c r="H582"/>
      <c r="I582"/>
      <c r="J582" s="42"/>
      <c r="K582" s="42"/>
      <c r="L582" s="42"/>
      <c r="M582" s="42"/>
      <c r="N582" s="42"/>
      <c r="O582" s="42"/>
      <c r="P582" s="42"/>
      <c r="Q582" s="42"/>
      <c r="R582" s="42"/>
      <c r="S582" s="42"/>
      <c r="T582" s="36"/>
      <c r="U582"/>
      <c r="V582"/>
      <c r="W582"/>
      <c r="X582"/>
      <c r="Y582"/>
      <c r="Z582"/>
      <c r="AA582"/>
      <c r="AB582" s="86"/>
      <c r="AD582" s="488"/>
      <c r="AE582" s="36"/>
      <c r="AF582" s="36"/>
      <c r="AG582" s="36"/>
      <c r="AH582" s="36"/>
      <c r="AI582" s="36"/>
      <c r="AJ582" s="36"/>
      <c r="AK582" s="36"/>
    </row>
    <row r="583" spans="1:37" s="231" customFormat="1">
      <c r="A583"/>
      <c r="B583"/>
      <c r="C583" s="60"/>
      <c r="D583" s="42"/>
      <c r="E583" s="42"/>
      <c r="F583" s="42"/>
      <c r="G583" s="10"/>
      <c r="H583"/>
      <c r="I583"/>
      <c r="J583" s="42"/>
      <c r="K583" s="42"/>
      <c r="L583" s="42"/>
      <c r="M583" s="42"/>
      <c r="N583" s="42"/>
      <c r="O583" s="42"/>
      <c r="P583" s="42"/>
      <c r="Q583" s="42"/>
      <c r="R583" s="42"/>
      <c r="S583" s="42"/>
      <c r="T583" s="36"/>
      <c r="U583"/>
      <c r="V583"/>
      <c r="W583"/>
      <c r="X583"/>
      <c r="Y583"/>
      <c r="Z583"/>
      <c r="AA583"/>
      <c r="AB583" s="86"/>
      <c r="AD583" s="488"/>
      <c r="AE583" s="36"/>
      <c r="AF583" s="36"/>
      <c r="AG583" s="36"/>
      <c r="AH583" s="36"/>
      <c r="AI583" s="36"/>
      <c r="AJ583" s="36"/>
      <c r="AK583" s="36"/>
    </row>
    <row r="584" spans="1:37" s="231" customFormat="1">
      <c r="A584"/>
      <c r="B584"/>
      <c r="C584" s="60"/>
      <c r="D584" s="42"/>
      <c r="E584" s="42"/>
      <c r="F584" s="42"/>
      <c r="G584" s="10"/>
      <c r="H584"/>
      <c r="I584"/>
      <c r="J584" s="42"/>
      <c r="K584" s="42"/>
      <c r="L584" s="42"/>
      <c r="M584" s="42"/>
      <c r="N584" s="42"/>
      <c r="O584" s="42"/>
      <c r="P584" s="42"/>
      <c r="Q584" s="42"/>
      <c r="R584" s="42"/>
      <c r="S584" s="42"/>
      <c r="T584" s="36"/>
      <c r="U584"/>
      <c r="V584"/>
      <c r="W584"/>
      <c r="X584"/>
      <c r="Y584"/>
      <c r="Z584"/>
      <c r="AA584"/>
      <c r="AB584" s="86"/>
      <c r="AD584" s="488"/>
      <c r="AE584" s="36"/>
      <c r="AF584" s="36"/>
      <c r="AG584" s="36"/>
      <c r="AH584" s="36"/>
      <c r="AI584" s="36"/>
      <c r="AJ584" s="36"/>
      <c r="AK584" s="36"/>
    </row>
    <row r="585" spans="1:37" s="231" customFormat="1">
      <c r="A585"/>
      <c r="B585"/>
      <c r="C585" s="60"/>
      <c r="D585" s="42"/>
      <c r="E585" s="42"/>
      <c r="F585" s="42"/>
      <c r="G585" s="10"/>
      <c r="H585"/>
      <c r="I585"/>
      <c r="J585" s="42"/>
      <c r="K585" s="42"/>
      <c r="L585" s="42"/>
      <c r="M585" s="42"/>
      <c r="N585" s="42"/>
      <c r="O585" s="42"/>
      <c r="P585" s="42"/>
      <c r="Q585" s="42"/>
      <c r="R585" s="42"/>
      <c r="S585" s="42"/>
      <c r="T585" s="36"/>
      <c r="U585"/>
      <c r="V585"/>
      <c r="W585"/>
      <c r="X585"/>
      <c r="Y585"/>
      <c r="Z585"/>
      <c r="AA585"/>
      <c r="AB585" s="86"/>
      <c r="AD585" s="488"/>
      <c r="AE585" s="36"/>
      <c r="AF585" s="36"/>
      <c r="AG585" s="36"/>
      <c r="AH585" s="36"/>
      <c r="AI585" s="36"/>
      <c r="AJ585" s="36"/>
      <c r="AK585" s="36"/>
    </row>
    <row r="586" spans="1:37" s="231" customFormat="1">
      <c r="A586"/>
      <c r="B586"/>
      <c r="C586" s="60"/>
      <c r="D586" s="42"/>
      <c r="E586" s="42"/>
      <c r="F586" s="42"/>
      <c r="G586" s="10"/>
      <c r="H586"/>
      <c r="I586"/>
      <c r="J586" s="42"/>
      <c r="K586" s="42"/>
      <c r="L586" s="42"/>
      <c r="M586" s="42"/>
      <c r="N586" s="42"/>
      <c r="O586" s="42"/>
      <c r="P586" s="42"/>
      <c r="Q586" s="42"/>
      <c r="R586" s="42"/>
      <c r="S586" s="42"/>
      <c r="T586" s="36"/>
      <c r="U586"/>
      <c r="V586"/>
      <c r="W586"/>
      <c r="X586"/>
      <c r="Y586"/>
      <c r="Z586"/>
      <c r="AA586"/>
      <c r="AB586" s="86"/>
      <c r="AD586" s="488"/>
      <c r="AE586" s="36"/>
      <c r="AF586" s="36"/>
      <c r="AG586" s="36"/>
      <c r="AH586" s="36"/>
      <c r="AI586" s="36"/>
      <c r="AJ586" s="36"/>
      <c r="AK586" s="36"/>
    </row>
    <row r="587" spans="1:37" s="231" customFormat="1">
      <c r="A587"/>
      <c r="B587"/>
      <c r="C587" s="60"/>
      <c r="D587" s="42"/>
      <c r="E587" s="42"/>
      <c r="F587" s="42"/>
      <c r="G587" s="10"/>
      <c r="H587"/>
      <c r="I587"/>
      <c r="J587" s="42"/>
      <c r="K587" s="42"/>
      <c r="L587" s="42"/>
      <c r="M587" s="42"/>
      <c r="N587" s="42"/>
      <c r="O587" s="42"/>
      <c r="P587" s="42"/>
      <c r="Q587" s="42"/>
      <c r="R587" s="42"/>
      <c r="S587" s="42"/>
      <c r="T587" s="36"/>
      <c r="U587"/>
      <c r="V587"/>
      <c r="W587"/>
      <c r="X587"/>
      <c r="Y587"/>
      <c r="Z587"/>
      <c r="AA587"/>
      <c r="AB587" s="86"/>
      <c r="AD587" s="488"/>
      <c r="AE587" s="36"/>
      <c r="AF587" s="36"/>
      <c r="AG587" s="36"/>
      <c r="AH587" s="36"/>
      <c r="AI587" s="36"/>
      <c r="AJ587" s="36"/>
      <c r="AK587" s="36"/>
    </row>
    <row r="588" spans="1:37" s="231" customFormat="1">
      <c r="A588"/>
      <c r="B588"/>
      <c r="C588" s="60"/>
      <c r="D588" s="42"/>
      <c r="E588" s="42"/>
      <c r="F588" s="42"/>
      <c r="G588" s="10"/>
      <c r="H588"/>
      <c r="I588"/>
      <c r="J588" s="42"/>
      <c r="K588" s="42"/>
      <c r="L588" s="42"/>
      <c r="M588" s="42"/>
      <c r="N588" s="42"/>
      <c r="O588" s="42"/>
      <c r="P588" s="42"/>
      <c r="Q588" s="42"/>
      <c r="R588" s="42"/>
      <c r="S588" s="42"/>
      <c r="T588" s="36"/>
      <c r="U588"/>
      <c r="V588"/>
      <c r="W588"/>
      <c r="X588"/>
      <c r="Y588"/>
      <c r="Z588"/>
      <c r="AA588"/>
      <c r="AB588" s="86"/>
      <c r="AD588" s="488"/>
      <c r="AE588" s="36"/>
      <c r="AF588" s="36"/>
      <c r="AG588" s="36"/>
      <c r="AH588" s="36"/>
      <c r="AI588" s="36"/>
      <c r="AJ588" s="36"/>
      <c r="AK588" s="36"/>
    </row>
    <row r="589" spans="1:37" s="231" customFormat="1">
      <c r="A589"/>
      <c r="B589"/>
      <c r="C589" s="60"/>
      <c r="D589" s="42"/>
      <c r="E589" s="42"/>
      <c r="F589" s="42"/>
      <c r="G589" s="10"/>
      <c r="H589"/>
      <c r="I589"/>
      <c r="J589" s="42"/>
      <c r="K589" s="42"/>
      <c r="L589" s="42"/>
      <c r="M589" s="42"/>
      <c r="N589" s="42"/>
      <c r="O589" s="42"/>
      <c r="P589" s="42"/>
      <c r="Q589" s="42"/>
      <c r="R589" s="42"/>
      <c r="S589" s="42"/>
      <c r="T589" s="36"/>
      <c r="U589"/>
      <c r="V589"/>
      <c r="W589"/>
      <c r="X589"/>
      <c r="Y589"/>
      <c r="Z589"/>
      <c r="AA589"/>
      <c r="AB589" s="86"/>
      <c r="AD589" s="488"/>
      <c r="AE589" s="36"/>
      <c r="AF589" s="36"/>
      <c r="AG589" s="36"/>
      <c r="AH589" s="36"/>
      <c r="AI589" s="36"/>
      <c r="AJ589" s="36"/>
      <c r="AK589" s="36"/>
    </row>
    <row r="590" spans="1:37" s="231" customFormat="1">
      <c r="A590"/>
      <c r="B590"/>
      <c r="C590" s="60"/>
      <c r="D590" s="42"/>
      <c r="E590" s="42"/>
      <c r="F590" s="42"/>
      <c r="G590" s="10"/>
      <c r="H590"/>
      <c r="I590"/>
      <c r="J590" s="42"/>
      <c r="K590" s="42"/>
      <c r="L590" s="42"/>
      <c r="M590" s="42"/>
      <c r="N590" s="42"/>
      <c r="O590" s="42"/>
      <c r="P590" s="42"/>
      <c r="Q590" s="42"/>
      <c r="R590" s="42"/>
      <c r="S590" s="42"/>
      <c r="T590" s="36"/>
      <c r="U590"/>
      <c r="V590"/>
      <c r="W590"/>
      <c r="X590"/>
      <c r="Y590"/>
      <c r="Z590"/>
      <c r="AA590"/>
      <c r="AB590" s="86"/>
      <c r="AD590" s="488"/>
      <c r="AE590" s="36"/>
      <c r="AF590" s="36"/>
      <c r="AG590" s="36"/>
      <c r="AH590" s="36"/>
      <c r="AI590" s="36"/>
      <c r="AJ590" s="36"/>
      <c r="AK590" s="36"/>
    </row>
    <row r="591" spans="1:37" s="231" customFormat="1">
      <c r="A591"/>
      <c r="B591"/>
      <c r="C591" s="60"/>
      <c r="D591" s="42"/>
      <c r="E591" s="42"/>
      <c r="F591" s="42"/>
      <c r="G591" s="10"/>
      <c r="H591"/>
      <c r="I591"/>
      <c r="J591" s="42"/>
      <c r="K591" s="42"/>
      <c r="L591" s="42"/>
      <c r="M591" s="42"/>
      <c r="N591" s="42"/>
      <c r="O591" s="42"/>
      <c r="P591" s="42"/>
      <c r="Q591" s="42"/>
      <c r="R591" s="42"/>
      <c r="S591" s="42"/>
      <c r="T591" s="36"/>
      <c r="U591"/>
      <c r="V591"/>
      <c r="W591"/>
      <c r="X591"/>
      <c r="Y591"/>
      <c r="Z591"/>
      <c r="AA591"/>
      <c r="AB591" s="86"/>
      <c r="AD591" s="488"/>
      <c r="AE591" s="36"/>
      <c r="AF591" s="36"/>
      <c r="AG591" s="36"/>
      <c r="AH591" s="36"/>
      <c r="AI591" s="36"/>
      <c r="AJ591" s="36"/>
      <c r="AK591" s="36"/>
    </row>
    <row r="592" spans="1:37" s="231" customFormat="1">
      <c r="A592"/>
      <c r="B592"/>
      <c r="C592" s="60"/>
      <c r="D592" s="42"/>
      <c r="E592" s="42"/>
      <c r="F592" s="42"/>
      <c r="G592" s="10"/>
      <c r="H592"/>
      <c r="I592"/>
      <c r="J592" s="42"/>
      <c r="K592" s="42"/>
      <c r="L592" s="42"/>
      <c r="M592" s="42"/>
      <c r="N592" s="42"/>
      <c r="O592" s="42"/>
      <c r="P592" s="42"/>
      <c r="Q592" s="42"/>
      <c r="R592" s="42"/>
      <c r="S592" s="42"/>
      <c r="T592" s="36"/>
      <c r="U592"/>
      <c r="V592"/>
      <c r="W592"/>
      <c r="X592"/>
      <c r="Y592"/>
      <c r="Z592"/>
      <c r="AA592"/>
      <c r="AB592" s="86"/>
      <c r="AD592" s="488"/>
      <c r="AE592" s="36"/>
      <c r="AF592" s="36"/>
      <c r="AG592" s="36"/>
      <c r="AH592" s="36"/>
      <c r="AI592" s="36"/>
      <c r="AJ592" s="36"/>
      <c r="AK592" s="36"/>
    </row>
    <row r="593" spans="1:37" s="231" customFormat="1">
      <c r="A593"/>
      <c r="B593"/>
      <c r="C593" s="60"/>
      <c r="D593" s="42"/>
      <c r="E593" s="42"/>
      <c r="F593" s="42"/>
      <c r="G593" s="10"/>
      <c r="H593"/>
      <c r="I593"/>
      <c r="J593" s="42"/>
      <c r="K593" s="42"/>
      <c r="L593" s="42"/>
      <c r="M593" s="42"/>
      <c r="N593" s="42"/>
      <c r="O593" s="42"/>
      <c r="P593" s="42"/>
      <c r="Q593" s="42"/>
      <c r="R593" s="42"/>
      <c r="S593" s="42"/>
      <c r="T593" s="36"/>
      <c r="U593"/>
      <c r="V593"/>
      <c r="W593"/>
      <c r="X593"/>
      <c r="Y593"/>
      <c r="Z593"/>
      <c r="AA593"/>
      <c r="AB593" s="86"/>
      <c r="AD593" s="488"/>
      <c r="AE593" s="36"/>
      <c r="AF593" s="36"/>
      <c r="AG593" s="36"/>
      <c r="AH593" s="36"/>
      <c r="AI593" s="36"/>
      <c r="AJ593" s="36"/>
      <c r="AK593" s="36"/>
    </row>
    <row r="594" spans="1:37" s="231" customFormat="1">
      <c r="A594"/>
      <c r="B594"/>
      <c r="C594" s="60"/>
      <c r="D594" s="42"/>
      <c r="E594" s="42"/>
      <c r="F594" s="42"/>
      <c r="G594" s="10"/>
      <c r="H594"/>
      <c r="I594"/>
      <c r="J594" s="42"/>
      <c r="K594" s="42"/>
      <c r="L594" s="42"/>
      <c r="M594" s="42"/>
      <c r="N594" s="42"/>
      <c r="O594" s="42"/>
      <c r="P594" s="42"/>
      <c r="Q594" s="42"/>
      <c r="R594" s="42"/>
      <c r="S594" s="42"/>
      <c r="T594" s="36"/>
      <c r="U594"/>
      <c r="V594"/>
      <c r="W594"/>
      <c r="X594"/>
      <c r="Y594"/>
      <c r="Z594"/>
      <c r="AA594"/>
      <c r="AB594" s="86"/>
      <c r="AD594" s="488"/>
      <c r="AE594" s="36"/>
      <c r="AF594" s="36"/>
      <c r="AG594" s="36"/>
      <c r="AH594" s="36"/>
      <c r="AI594" s="36"/>
      <c r="AJ594" s="36"/>
      <c r="AK594" s="36"/>
    </row>
    <row r="595" spans="1:37" s="231" customFormat="1">
      <c r="A595"/>
      <c r="B595"/>
      <c r="C595" s="60"/>
      <c r="D595" s="42"/>
      <c r="E595" s="42"/>
      <c r="F595" s="42"/>
      <c r="G595" s="10"/>
      <c r="H595"/>
      <c r="I595"/>
      <c r="J595" s="42"/>
      <c r="K595" s="42"/>
      <c r="L595" s="42"/>
      <c r="M595" s="42"/>
      <c r="N595" s="42"/>
      <c r="O595" s="42"/>
      <c r="P595" s="42"/>
      <c r="Q595" s="42"/>
      <c r="R595" s="42"/>
      <c r="S595" s="42"/>
      <c r="T595" s="36"/>
      <c r="U595"/>
      <c r="V595"/>
      <c r="W595"/>
      <c r="X595"/>
      <c r="Y595"/>
      <c r="Z595"/>
      <c r="AA595"/>
      <c r="AB595" s="86"/>
      <c r="AD595" s="488"/>
      <c r="AE595" s="36"/>
      <c r="AF595" s="36"/>
      <c r="AG595" s="36"/>
      <c r="AH595" s="36"/>
      <c r="AI595" s="36"/>
      <c r="AJ595" s="36"/>
      <c r="AK595" s="36"/>
    </row>
    <row r="596" spans="1:37" s="231" customFormat="1">
      <c r="A596"/>
      <c r="B596"/>
      <c r="C596" s="60"/>
      <c r="D596" s="42"/>
      <c r="E596" s="42"/>
      <c r="F596" s="42"/>
      <c r="G596" s="10"/>
      <c r="H596"/>
      <c r="I596"/>
      <c r="J596" s="42"/>
      <c r="K596" s="42"/>
      <c r="L596" s="42"/>
      <c r="M596" s="42"/>
      <c r="N596" s="42"/>
      <c r="O596" s="42"/>
      <c r="P596" s="42"/>
      <c r="Q596" s="42"/>
      <c r="R596" s="42"/>
      <c r="S596" s="42"/>
      <c r="T596" s="36"/>
      <c r="U596"/>
      <c r="V596"/>
      <c r="W596"/>
      <c r="X596"/>
      <c r="Y596"/>
      <c r="Z596"/>
      <c r="AA596"/>
      <c r="AB596" s="86"/>
      <c r="AD596" s="488"/>
      <c r="AE596" s="36"/>
      <c r="AF596" s="36"/>
      <c r="AG596" s="36"/>
      <c r="AH596" s="36"/>
      <c r="AI596" s="36"/>
      <c r="AJ596" s="36"/>
      <c r="AK596" s="36"/>
    </row>
    <row r="597" spans="1:37" s="231" customFormat="1">
      <c r="A597"/>
      <c r="B597"/>
      <c r="C597" s="60"/>
      <c r="D597" s="42"/>
      <c r="E597" s="42"/>
      <c r="F597" s="42"/>
      <c r="G597" s="10"/>
      <c r="H597"/>
      <c r="I597"/>
      <c r="J597" s="42"/>
      <c r="K597" s="42"/>
      <c r="L597" s="42"/>
      <c r="M597" s="42"/>
      <c r="N597" s="42"/>
      <c r="O597" s="42"/>
      <c r="P597" s="42"/>
      <c r="Q597" s="42"/>
      <c r="R597" s="42"/>
      <c r="S597" s="42"/>
      <c r="T597" s="36"/>
      <c r="U597"/>
      <c r="V597"/>
      <c r="W597"/>
      <c r="X597"/>
      <c r="Y597"/>
      <c r="Z597"/>
      <c r="AA597"/>
      <c r="AB597" s="86"/>
      <c r="AD597" s="488"/>
      <c r="AE597" s="36"/>
      <c r="AF597" s="36"/>
      <c r="AG597" s="36"/>
      <c r="AH597" s="36"/>
      <c r="AI597" s="36"/>
      <c r="AJ597" s="36"/>
      <c r="AK597" s="36"/>
    </row>
    <row r="598" spans="1:37" s="231" customFormat="1">
      <c r="A598"/>
      <c r="B598"/>
      <c r="C598" s="60"/>
      <c r="D598" s="42"/>
      <c r="E598" s="42"/>
      <c r="F598" s="42"/>
      <c r="G598" s="10"/>
      <c r="H598"/>
      <c r="I598"/>
      <c r="J598" s="42"/>
      <c r="K598" s="42"/>
      <c r="L598" s="42"/>
      <c r="M598" s="42"/>
      <c r="N598" s="42"/>
      <c r="O598" s="42"/>
      <c r="P598" s="42"/>
      <c r="Q598" s="42"/>
      <c r="R598" s="42"/>
      <c r="S598" s="42"/>
      <c r="T598" s="36"/>
      <c r="U598"/>
      <c r="V598"/>
      <c r="W598"/>
      <c r="X598"/>
      <c r="Y598"/>
      <c r="Z598"/>
      <c r="AA598"/>
      <c r="AB598" s="86"/>
      <c r="AD598" s="488"/>
      <c r="AE598" s="36"/>
      <c r="AF598" s="36"/>
      <c r="AG598" s="36"/>
      <c r="AH598" s="36"/>
      <c r="AI598" s="36"/>
      <c r="AJ598" s="36"/>
      <c r="AK598" s="36"/>
    </row>
    <row r="599" spans="1:37" s="231" customFormat="1">
      <c r="A599"/>
      <c r="B599"/>
      <c r="C599" s="60"/>
      <c r="D599" s="42"/>
      <c r="E599" s="42"/>
      <c r="F599" s="42"/>
      <c r="G599" s="10"/>
      <c r="H599"/>
      <c r="I599"/>
      <c r="J599" s="42"/>
      <c r="K599" s="42"/>
      <c r="L599" s="42"/>
      <c r="M599" s="42"/>
      <c r="N599" s="42"/>
      <c r="O599" s="42"/>
      <c r="P599" s="42"/>
      <c r="Q599" s="42"/>
      <c r="R599" s="42"/>
      <c r="S599" s="42"/>
      <c r="T599" s="36"/>
      <c r="U599"/>
      <c r="V599"/>
      <c r="W599"/>
      <c r="X599"/>
      <c r="Y599"/>
      <c r="Z599"/>
      <c r="AA599"/>
      <c r="AB599" s="86"/>
      <c r="AD599" s="488"/>
      <c r="AE599" s="36"/>
      <c r="AF599" s="36"/>
      <c r="AG599" s="36"/>
      <c r="AH599" s="36"/>
      <c r="AI599" s="36"/>
      <c r="AJ599" s="36"/>
      <c r="AK599" s="36"/>
    </row>
    <row r="600" spans="1:37" s="231" customFormat="1">
      <c r="A600"/>
      <c r="B600"/>
      <c r="C600" s="60"/>
      <c r="D600" s="42"/>
      <c r="E600" s="42"/>
      <c r="F600" s="42"/>
      <c r="G600" s="10"/>
      <c r="H600"/>
      <c r="I600"/>
      <c r="J600" s="42"/>
      <c r="K600" s="42"/>
      <c r="L600" s="42"/>
      <c r="M600" s="42"/>
      <c r="N600" s="42"/>
      <c r="O600" s="42"/>
      <c r="P600" s="42"/>
      <c r="Q600" s="42"/>
      <c r="R600" s="42"/>
      <c r="S600" s="42"/>
      <c r="T600" s="36"/>
      <c r="U600"/>
      <c r="V600"/>
      <c r="W600"/>
      <c r="X600"/>
      <c r="Y600"/>
      <c r="Z600"/>
      <c r="AA600"/>
      <c r="AB600" s="86"/>
      <c r="AD600" s="488"/>
      <c r="AE600" s="36"/>
      <c r="AF600" s="36"/>
      <c r="AG600" s="36"/>
      <c r="AH600" s="36"/>
      <c r="AI600" s="36"/>
      <c r="AJ600" s="36"/>
      <c r="AK600" s="36"/>
    </row>
    <row r="601" spans="1:37" s="231" customFormat="1">
      <c r="A601"/>
      <c r="B601"/>
      <c r="C601" s="60"/>
      <c r="D601" s="42"/>
      <c r="E601" s="42"/>
      <c r="F601" s="42"/>
      <c r="G601" s="10"/>
      <c r="H601"/>
      <c r="I601"/>
      <c r="J601" s="42"/>
      <c r="K601" s="42"/>
      <c r="L601" s="42"/>
      <c r="M601" s="42"/>
      <c r="N601" s="42"/>
      <c r="O601" s="42"/>
      <c r="P601" s="42"/>
      <c r="Q601" s="42"/>
      <c r="R601" s="42"/>
      <c r="S601" s="42"/>
      <c r="T601" s="36"/>
      <c r="U601"/>
      <c r="V601"/>
      <c r="W601"/>
      <c r="X601"/>
      <c r="Y601"/>
      <c r="Z601"/>
      <c r="AA601"/>
      <c r="AB601" s="86"/>
      <c r="AD601" s="488"/>
      <c r="AE601" s="36"/>
      <c r="AF601" s="36"/>
      <c r="AG601" s="36"/>
      <c r="AH601" s="36"/>
      <c r="AI601" s="36"/>
      <c r="AJ601" s="36"/>
      <c r="AK601" s="36"/>
    </row>
    <row r="602" spans="1:37" s="231" customFormat="1">
      <c r="A602"/>
      <c r="B602"/>
      <c r="C602" s="60"/>
      <c r="D602" s="42"/>
      <c r="E602" s="42"/>
      <c r="F602" s="42"/>
      <c r="G602" s="10"/>
      <c r="H602"/>
      <c r="I602"/>
      <c r="J602" s="42"/>
      <c r="K602" s="42"/>
      <c r="L602" s="42"/>
      <c r="M602" s="42"/>
      <c r="N602" s="42"/>
      <c r="O602" s="42"/>
      <c r="P602" s="42"/>
      <c r="Q602" s="42"/>
      <c r="R602" s="42"/>
      <c r="S602" s="42"/>
      <c r="T602" s="36"/>
      <c r="U602"/>
      <c r="V602"/>
      <c r="W602"/>
      <c r="X602"/>
      <c r="Y602"/>
      <c r="Z602"/>
      <c r="AA602"/>
      <c r="AB602" s="86"/>
      <c r="AD602" s="488"/>
      <c r="AE602" s="36"/>
      <c r="AF602" s="36"/>
      <c r="AG602" s="36"/>
      <c r="AH602" s="36"/>
      <c r="AI602" s="36"/>
      <c r="AJ602" s="36"/>
      <c r="AK602" s="36"/>
    </row>
    <row r="603" spans="1:37" s="231" customFormat="1">
      <c r="A603"/>
      <c r="B603"/>
      <c r="C603" s="60"/>
      <c r="D603" s="42"/>
      <c r="E603" s="42"/>
      <c r="F603" s="42"/>
      <c r="G603" s="10"/>
      <c r="H603"/>
      <c r="I603"/>
      <c r="J603" s="42"/>
      <c r="K603" s="42"/>
      <c r="L603" s="42"/>
      <c r="M603" s="42"/>
      <c r="N603" s="42"/>
      <c r="O603" s="42"/>
      <c r="P603" s="42"/>
      <c r="Q603" s="42"/>
      <c r="R603" s="42"/>
      <c r="S603" s="42"/>
      <c r="T603" s="36"/>
      <c r="U603"/>
      <c r="V603"/>
      <c r="W603"/>
      <c r="X603"/>
      <c r="Y603"/>
      <c r="Z603"/>
      <c r="AA603"/>
      <c r="AB603" s="86"/>
      <c r="AD603" s="488"/>
      <c r="AE603" s="36"/>
      <c r="AF603" s="36"/>
      <c r="AG603" s="36"/>
      <c r="AH603" s="36"/>
      <c r="AI603" s="36"/>
      <c r="AJ603" s="36"/>
      <c r="AK603" s="36"/>
    </row>
    <row r="604" spans="1:37" s="231" customFormat="1">
      <c r="A604"/>
      <c r="B604"/>
      <c r="C604" s="60"/>
      <c r="D604" s="42"/>
      <c r="E604" s="42"/>
      <c r="F604" s="42"/>
      <c r="G604" s="10"/>
      <c r="H604"/>
      <c r="I604"/>
      <c r="J604" s="42"/>
      <c r="K604" s="42"/>
      <c r="L604" s="42"/>
      <c r="M604" s="42"/>
      <c r="N604" s="42"/>
      <c r="O604" s="42"/>
      <c r="P604" s="42"/>
      <c r="Q604" s="42"/>
      <c r="R604" s="42"/>
      <c r="S604" s="42"/>
      <c r="T604" s="36"/>
      <c r="U604"/>
      <c r="V604"/>
      <c r="W604"/>
      <c r="X604"/>
      <c r="Y604"/>
      <c r="Z604"/>
      <c r="AA604"/>
      <c r="AB604" s="86"/>
      <c r="AD604" s="488"/>
      <c r="AE604" s="36"/>
      <c r="AF604" s="36"/>
      <c r="AG604" s="36"/>
      <c r="AH604" s="36"/>
      <c r="AI604" s="36"/>
      <c r="AJ604" s="36"/>
      <c r="AK604" s="36"/>
    </row>
    <row r="605" spans="1:37" s="231" customFormat="1">
      <c r="A605"/>
      <c r="B605"/>
      <c r="C605" s="60"/>
      <c r="D605" s="42"/>
      <c r="E605" s="42"/>
      <c r="F605" s="42"/>
      <c r="G605" s="10"/>
      <c r="H605"/>
      <c r="I605"/>
      <c r="J605" s="42"/>
      <c r="K605" s="42"/>
      <c r="L605" s="42"/>
      <c r="M605" s="42"/>
      <c r="N605" s="42"/>
      <c r="O605" s="42"/>
      <c r="P605" s="42"/>
      <c r="Q605" s="42"/>
      <c r="R605" s="42"/>
      <c r="S605" s="42"/>
      <c r="T605" s="36"/>
      <c r="U605"/>
      <c r="V605"/>
      <c r="W605"/>
      <c r="X605"/>
      <c r="Y605"/>
      <c r="Z605"/>
      <c r="AA605"/>
      <c r="AB605" s="86"/>
      <c r="AD605" s="488"/>
      <c r="AE605" s="36"/>
      <c r="AF605" s="36"/>
      <c r="AG605" s="36"/>
      <c r="AH605" s="36"/>
      <c r="AI605" s="36"/>
      <c r="AJ605" s="36"/>
      <c r="AK605" s="36"/>
    </row>
    <row r="606" spans="1:37" s="231" customFormat="1">
      <c r="A606"/>
      <c r="B606"/>
      <c r="C606" s="60"/>
      <c r="D606" s="42"/>
      <c r="E606" s="42"/>
      <c r="F606" s="42"/>
      <c r="G606" s="10"/>
      <c r="H606"/>
      <c r="I606"/>
      <c r="J606" s="42"/>
      <c r="K606" s="42"/>
      <c r="L606" s="42"/>
      <c r="M606" s="42"/>
      <c r="N606" s="42"/>
      <c r="O606" s="42"/>
      <c r="P606" s="42"/>
      <c r="Q606" s="42"/>
      <c r="R606" s="42"/>
      <c r="S606" s="42"/>
      <c r="T606" s="36"/>
      <c r="U606"/>
      <c r="V606"/>
      <c r="W606"/>
      <c r="X606"/>
      <c r="Y606"/>
      <c r="Z606"/>
      <c r="AA606"/>
      <c r="AB606" s="86"/>
      <c r="AD606" s="488"/>
      <c r="AE606" s="36"/>
      <c r="AF606" s="36"/>
      <c r="AG606" s="36"/>
      <c r="AH606" s="36"/>
      <c r="AI606" s="36"/>
      <c r="AJ606" s="36"/>
      <c r="AK606" s="36"/>
    </row>
    <row r="607" spans="1:37" s="231" customFormat="1">
      <c r="A607"/>
      <c r="B607"/>
      <c r="C607" s="60"/>
      <c r="D607" s="42"/>
      <c r="E607" s="42"/>
      <c r="F607" s="42"/>
      <c r="G607" s="10"/>
      <c r="H607"/>
      <c r="I607"/>
      <c r="J607" s="42"/>
      <c r="K607" s="42"/>
      <c r="L607" s="42"/>
      <c r="M607" s="42"/>
      <c r="N607" s="42"/>
      <c r="O607" s="42"/>
      <c r="P607" s="42"/>
      <c r="Q607" s="42"/>
      <c r="R607" s="42"/>
      <c r="S607" s="42"/>
      <c r="T607" s="36"/>
      <c r="U607"/>
      <c r="V607"/>
      <c r="W607"/>
      <c r="X607"/>
      <c r="Y607"/>
      <c r="Z607"/>
      <c r="AA607"/>
      <c r="AB607" s="86"/>
      <c r="AD607" s="488"/>
      <c r="AE607" s="36"/>
      <c r="AF607" s="36"/>
      <c r="AG607" s="36"/>
      <c r="AH607" s="36"/>
      <c r="AI607" s="36"/>
      <c r="AJ607" s="36"/>
      <c r="AK607" s="36"/>
    </row>
    <row r="608" spans="1:37" s="231" customFormat="1">
      <c r="A608"/>
      <c r="B608"/>
      <c r="C608" s="60"/>
      <c r="D608" s="42"/>
      <c r="E608" s="42"/>
      <c r="F608" s="42"/>
      <c r="G608" s="10"/>
      <c r="H608"/>
      <c r="I608"/>
      <c r="J608" s="42"/>
      <c r="K608" s="42"/>
      <c r="L608" s="42"/>
      <c r="M608" s="42"/>
      <c r="N608" s="42"/>
      <c r="O608" s="42"/>
      <c r="P608" s="42"/>
      <c r="Q608" s="42"/>
      <c r="R608" s="42"/>
      <c r="S608" s="42"/>
      <c r="T608" s="36"/>
      <c r="U608"/>
      <c r="V608"/>
      <c r="W608"/>
      <c r="X608"/>
      <c r="Y608"/>
      <c r="Z608"/>
      <c r="AA608"/>
      <c r="AB608" s="86"/>
      <c r="AD608" s="488"/>
      <c r="AE608" s="36"/>
      <c r="AF608" s="36"/>
      <c r="AG608" s="36"/>
      <c r="AH608" s="36"/>
      <c r="AI608" s="36"/>
      <c r="AJ608" s="36"/>
      <c r="AK608" s="36"/>
    </row>
    <row r="609" spans="1:37" s="231" customFormat="1">
      <c r="A609"/>
      <c r="B609"/>
      <c r="C609" s="60"/>
      <c r="D609" s="42"/>
      <c r="E609" s="42"/>
      <c r="F609" s="42"/>
      <c r="G609" s="10"/>
      <c r="H609"/>
      <c r="I609"/>
      <c r="J609" s="42"/>
      <c r="K609" s="42"/>
      <c r="L609" s="42"/>
      <c r="M609" s="42"/>
      <c r="N609" s="42"/>
      <c r="O609" s="42"/>
      <c r="P609" s="42"/>
      <c r="Q609" s="42"/>
      <c r="R609" s="42"/>
      <c r="S609" s="42"/>
      <c r="T609" s="36"/>
      <c r="U609"/>
      <c r="V609"/>
      <c r="W609"/>
      <c r="X609"/>
      <c r="Y609"/>
      <c r="Z609"/>
      <c r="AA609"/>
      <c r="AB609" s="86"/>
      <c r="AD609" s="488"/>
      <c r="AE609" s="36"/>
      <c r="AF609" s="36"/>
      <c r="AG609" s="36"/>
      <c r="AH609" s="36"/>
      <c r="AI609" s="36"/>
      <c r="AJ609" s="36"/>
      <c r="AK609" s="36"/>
    </row>
    <row r="610" spans="1:37" s="231" customFormat="1">
      <c r="A610"/>
      <c r="B610"/>
      <c r="C610" s="60"/>
      <c r="D610" s="42"/>
      <c r="E610" s="42"/>
      <c r="F610" s="42"/>
      <c r="G610" s="10"/>
      <c r="H610"/>
      <c r="I610"/>
      <c r="J610" s="42"/>
      <c r="K610" s="42"/>
      <c r="L610" s="42"/>
      <c r="M610" s="42"/>
      <c r="N610" s="42"/>
      <c r="O610" s="42"/>
      <c r="P610" s="42"/>
      <c r="Q610" s="42"/>
      <c r="R610" s="42"/>
      <c r="S610" s="42"/>
      <c r="T610" s="36"/>
      <c r="U610"/>
      <c r="V610"/>
      <c r="W610"/>
      <c r="X610"/>
      <c r="Y610"/>
      <c r="Z610"/>
      <c r="AA610"/>
      <c r="AB610" s="86"/>
      <c r="AD610" s="488"/>
      <c r="AE610" s="36"/>
      <c r="AF610" s="36"/>
      <c r="AG610" s="36"/>
      <c r="AH610" s="36"/>
      <c r="AI610" s="36"/>
      <c r="AJ610" s="36"/>
      <c r="AK610" s="36"/>
    </row>
    <row r="611" spans="1:37" s="231" customFormat="1">
      <c r="A611"/>
      <c r="B611"/>
      <c r="C611" s="60"/>
      <c r="D611" s="42"/>
      <c r="E611" s="42"/>
      <c r="F611" s="42"/>
      <c r="G611" s="10"/>
      <c r="H611"/>
      <c r="I611"/>
      <c r="J611" s="42"/>
      <c r="K611" s="42"/>
      <c r="L611" s="42"/>
      <c r="M611" s="42"/>
      <c r="N611" s="42"/>
      <c r="O611" s="42"/>
      <c r="P611" s="42"/>
      <c r="Q611" s="42"/>
      <c r="R611" s="42"/>
      <c r="S611" s="42"/>
      <c r="T611" s="36"/>
      <c r="U611"/>
      <c r="V611"/>
      <c r="W611"/>
      <c r="X611"/>
      <c r="Y611"/>
      <c r="Z611"/>
      <c r="AA611"/>
      <c r="AB611" s="86"/>
      <c r="AD611" s="488"/>
      <c r="AE611" s="36"/>
      <c r="AF611" s="36"/>
      <c r="AG611" s="36"/>
      <c r="AH611" s="36"/>
      <c r="AI611" s="36"/>
      <c r="AJ611" s="36"/>
      <c r="AK611" s="36"/>
    </row>
    <row r="612" spans="1:37" s="231" customFormat="1">
      <c r="A612"/>
      <c r="B612"/>
      <c r="C612" s="60"/>
      <c r="D612" s="42"/>
      <c r="E612" s="42"/>
      <c r="F612" s="42"/>
      <c r="G612" s="10"/>
      <c r="H612"/>
      <c r="I612"/>
      <c r="J612" s="42"/>
      <c r="K612" s="42"/>
      <c r="L612" s="42"/>
      <c r="M612" s="42"/>
      <c r="N612" s="42"/>
      <c r="O612" s="42"/>
      <c r="P612" s="42"/>
      <c r="Q612" s="42"/>
      <c r="R612" s="42"/>
      <c r="S612" s="42"/>
      <c r="T612" s="36"/>
      <c r="U612"/>
      <c r="V612"/>
      <c r="W612"/>
      <c r="X612"/>
      <c r="Y612"/>
      <c r="Z612"/>
      <c r="AA612"/>
      <c r="AB612" s="86"/>
      <c r="AD612" s="488"/>
      <c r="AE612" s="36"/>
      <c r="AF612" s="36"/>
      <c r="AG612" s="36"/>
      <c r="AH612" s="36"/>
      <c r="AI612" s="36"/>
      <c r="AJ612" s="36"/>
      <c r="AK612" s="36"/>
    </row>
    <row r="613" spans="1:37" s="231" customFormat="1">
      <c r="A613"/>
      <c r="B613"/>
      <c r="C613" s="60"/>
      <c r="D613" s="42"/>
      <c r="E613" s="42"/>
      <c r="F613" s="42"/>
      <c r="G613" s="10"/>
      <c r="H613"/>
      <c r="I613"/>
      <c r="J613" s="42"/>
      <c r="K613" s="42"/>
      <c r="L613" s="42"/>
      <c r="M613" s="42"/>
      <c r="N613" s="42"/>
      <c r="O613" s="42"/>
      <c r="P613" s="42"/>
      <c r="Q613" s="42"/>
      <c r="R613" s="42"/>
      <c r="S613" s="42"/>
      <c r="T613" s="36"/>
      <c r="U613"/>
      <c r="V613"/>
      <c r="W613"/>
      <c r="X613"/>
      <c r="Y613"/>
      <c r="Z613"/>
      <c r="AA613"/>
      <c r="AB613" s="86"/>
      <c r="AD613" s="488"/>
      <c r="AE613" s="36"/>
      <c r="AF613" s="36"/>
      <c r="AG613" s="36"/>
      <c r="AH613" s="36"/>
      <c r="AI613" s="36"/>
      <c r="AJ613" s="36"/>
      <c r="AK613" s="36"/>
    </row>
    <row r="614" spans="1:37" s="231" customFormat="1">
      <c r="A614"/>
      <c r="B614"/>
      <c r="C614" s="60"/>
      <c r="D614" s="42"/>
      <c r="E614" s="42"/>
      <c r="F614" s="42"/>
      <c r="G614" s="10"/>
      <c r="H614"/>
      <c r="I614"/>
      <c r="J614" s="42"/>
      <c r="K614" s="42"/>
      <c r="L614" s="42"/>
      <c r="M614" s="42"/>
      <c r="N614" s="42"/>
      <c r="O614" s="42"/>
      <c r="P614" s="42"/>
      <c r="Q614" s="42"/>
      <c r="R614" s="42"/>
      <c r="S614" s="42"/>
      <c r="T614" s="36"/>
      <c r="U614"/>
      <c r="V614"/>
      <c r="W614"/>
      <c r="X614"/>
      <c r="Y614"/>
      <c r="Z614"/>
      <c r="AA614"/>
      <c r="AB614" s="86"/>
      <c r="AD614" s="488"/>
      <c r="AE614" s="36"/>
      <c r="AF614" s="36"/>
      <c r="AG614" s="36"/>
      <c r="AH614" s="36"/>
      <c r="AI614" s="36"/>
      <c r="AJ614" s="36"/>
      <c r="AK614" s="36"/>
    </row>
    <row r="615" spans="1:37" s="231" customFormat="1">
      <c r="A615"/>
      <c r="B615"/>
      <c r="C615" s="60"/>
      <c r="D615" s="42"/>
      <c r="E615" s="42"/>
      <c r="F615" s="42"/>
      <c r="G615" s="10"/>
      <c r="H615"/>
      <c r="I615"/>
      <c r="J615" s="42"/>
      <c r="K615" s="42"/>
      <c r="L615" s="42"/>
      <c r="M615" s="42"/>
      <c r="N615" s="42"/>
      <c r="O615" s="42"/>
      <c r="P615" s="42"/>
      <c r="Q615" s="42"/>
      <c r="R615" s="42"/>
      <c r="S615" s="42"/>
      <c r="T615" s="36"/>
      <c r="U615"/>
      <c r="V615"/>
      <c r="W615"/>
      <c r="X615"/>
      <c r="Y615"/>
      <c r="Z615"/>
      <c r="AA615"/>
      <c r="AB615" s="86"/>
      <c r="AD615" s="488"/>
      <c r="AE615" s="36"/>
      <c r="AF615" s="36"/>
      <c r="AG615" s="36"/>
      <c r="AH615" s="36"/>
      <c r="AI615" s="36"/>
      <c r="AJ615" s="36"/>
      <c r="AK615" s="36"/>
    </row>
    <row r="616" spans="1:37" s="231" customFormat="1">
      <c r="A616"/>
      <c r="B616"/>
      <c r="C616" s="60"/>
      <c r="D616" s="42"/>
      <c r="E616" s="42"/>
      <c r="F616" s="42"/>
      <c r="G616" s="10"/>
      <c r="H616"/>
      <c r="I616"/>
      <c r="J616" s="42"/>
      <c r="K616" s="42"/>
      <c r="L616" s="42"/>
      <c r="M616" s="42"/>
      <c r="N616" s="42"/>
      <c r="O616" s="42"/>
      <c r="P616" s="42"/>
      <c r="Q616" s="42"/>
      <c r="R616" s="42"/>
      <c r="S616" s="42"/>
      <c r="T616" s="36"/>
      <c r="U616"/>
      <c r="V616"/>
      <c r="W616"/>
      <c r="X616"/>
      <c r="Y616"/>
      <c r="Z616"/>
      <c r="AA616"/>
      <c r="AB616" s="86"/>
      <c r="AD616" s="488"/>
      <c r="AE616" s="36"/>
      <c r="AF616" s="36"/>
      <c r="AG616" s="36"/>
      <c r="AH616" s="36"/>
      <c r="AI616" s="36"/>
      <c r="AJ616" s="36"/>
      <c r="AK616" s="36"/>
    </row>
    <row r="617" spans="1:37" s="231" customFormat="1">
      <c r="A617"/>
      <c r="B617"/>
      <c r="C617" s="60"/>
      <c r="D617" s="42"/>
      <c r="E617" s="42"/>
      <c r="F617" s="42"/>
      <c r="G617" s="10"/>
      <c r="H617"/>
      <c r="I617"/>
      <c r="J617" s="42"/>
      <c r="K617" s="42"/>
      <c r="L617" s="42"/>
      <c r="M617" s="42"/>
      <c r="N617" s="42"/>
      <c r="O617" s="42"/>
      <c r="P617" s="42"/>
      <c r="Q617" s="42"/>
      <c r="R617" s="42"/>
      <c r="S617" s="42"/>
      <c r="T617" s="36"/>
      <c r="U617"/>
      <c r="V617"/>
      <c r="W617"/>
      <c r="X617"/>
      <c r="Y617"/>
      <c r="Z617"/>
      <c r="AA617"/>
      <c r="AB617" s="86"/>
      <c r="AD617" s="488"/>
      <c r="AE617" s="36"/>
      <c r="AF617" s="36"/>
      <c r="AG617" s="36"/>
      <c r="AH617" s="36"/>
      <c r="AI617" s="36"/>
      <c r="AJ617" s="36"/>
      <c r="AK617" s="36"/>
    </row>
    <row r="618" spans="1:37" s="231" customFormat="1">
      <c r="A618"/>
      <c r="B618"/>
      <c r="C618" s="60"/>
      <c r="D618" s="42"/>
      <c r="E618" s="42"/>
      <c r="F618" s="42"/>
      <c r="G618" s="10"/>
      <c r="H618"/>
      <c r="I618"/>
      <c r="J618" s="42"/>
      <c r="K618" s="42"/>
      <c r="L618" s="42"/>
      <c r="M618" s="42"/>
      <c r="N618" s="42"/>
      <c r="O618" s="42"/>
      <c r="P618" s="42"/>
      <c r="Q618" s="42"/>
      <c r="R618" s="42"/>
      <c r="S618" s="42"/>
      <c r="T618" s="36"/>
      <c r="U618"/>
      <c r="V618"/>
      <c r="W618"/>
      <c r="X618"/>
      <c r="Y618"/>
      <c r="Z618"/>
      <c r="AA618"/>
      <c r="AB618" s="86"/>
      <c r="AD618" s="488"/>
      <c r="AE618" s="36"/>
      <c r="AF618" s="36"/>
      <c r="AG618" s="36"/>
      <c r="AH618" s="36"/>
      <c r="AI618" s="36"/>
      <c r="AJ618" s="36"/>
      <c r="AK618" s="36"/>
    </row>
    <row r="619" spans="1:37" s="231" customFormat="1">
      <c r="A619"/>
      <c r="B619"/>
      <c r="C619" s="60"/>
      <c r="D619" s="42"/>
      <c r="E619" s="42"/>
      <c r="F619" s="42"/>
      <c r="G619" s="10"/>
      <c r="H619"/>
      <c r="I619"/>
      <c r="J619" s="42"/>
      <c r="K619" s="42"/>
      <c r="L619" s="42"/>
      <c r="M619" s="42"/>
      <c r="N619" s="42"/>
      <c r="O619" s="42"/>
      <c r="P619" s="42"/>
      <c r="Q619" s="42"/>
      <c r="R619" s="42"/>
      <c r="S619" s="42"/>
      <c r="T619" s="36"/>
      <c r="U619"/>
      <c r="V619"/>
      <c r="W619"/>
      <c r="X619"/>
      <c r="Y619"/>
      <c r="Z619"/>
      <c r="AA619"/>
      <c r="AB619" s="86"/>
      <c r="AD619" s="488"/>
      <c r="AE619" s="36"/>
      <c r="AF619" s="36"/>
      <c r="AG619" s="36"/>
      <c r="AH619" s="36"/>
      <c r="AI619" s="36"/>
      <c r="AJ619" s="36"/>
      <c r="AK619" s="36"/>
    </row>
    <row r="620" spans="1:37" s="231" customFormat="1">
      <c r="A620"/>
      <c r="B620"/>
      <c r="C620" s="60"/>
      <c r="D620" s="42"/>
      <c r="E620" s="42"/>
      <c r="F620" s="42"/>
      <c r="G620" s="10"/>
      <c r="H620"/>
      <c r="I620"/>
      <c r="J620" s="42"/>
      <c r="K620" s="42"/>
      <c r="L620" s="42"/>
      <c r="M620" s="42"/>
      <c r="N620" s="42"/>
      <c r="O620" s="42"/>
      <c r="P620" s="42"/>
      <c r="Q620" s="42"/>
      <c r="R620" s="42"/>
      <c r="S620" s="42"/>
      <c r="T620" s="36"/>
      <c r="U620"/>
      <c r="V620"/>
      <c r="W620"/>
      <c r="X620"/>
      <c r="Y620"/>
      <c r="Z620"/>
      <c r="AA620"/>
      <c r="AB620" s="86"/>
      <c r="AD620" s="488"/>
      <c r="AE620" s="36"/>
      <c r="AF620" s="36"/>
      <c r="AG620" s="36"/>
      <c r="AH620" s="36"/>
      <c r="AI620" s="36"/>
      <c r="AJ620" s="36"/>
      <c r="AK620" s="36"/>
    </row>
    <row r="621" spans="1:37" s="231" customFormat="1">
      <c r="A621"/>
      <c r="B621"/>
      <c r="C621" s="60"/>
      <c r="D621" s="42"/>
      <c r="E621" s="42"/>
      <c r="F621" s="42"/>
      <c r="G621" s="10"/>
      <c r="H621"/>
      <c r="I621"/>
      <c r="J621" s="42"/>
      <c r="K621" s="42"/>
      <c r="L621" s="42"/>
      <c r="M621" s="42"/>
      <c r="N621" s="42"/>
      <c r="O621" s="42"/>
      <c r="P621" s="42"/>
      <c r="Q621" s="42"/>
      <c r="R621" s="42"/>
      <c r="S621" s="42"/>
      <c r="T621" s="36"/>
      <c r="U621"/>
      <c r="V621"/>
      <c r="W621"/>
      <c r="X621"/>
      <c r="Y621"/>
      <c r="Z621"/>
      <c r="AA621"/>
      <c r="AB621" s="86"/>
      <c r="AD621" s="488"/>
      <c r="AE621" s="36"/>
      <c r="AF621" s="36"/>
      <c r="AG621" s="36"/>
      <c r="AH621" s="36"/>
      <c r="AI621" s="36"/>
      <c r="AJ621" s="36"/>
      <c r="AK621" s="36"/>
    </row>
    <row r="622" spans="1:37" s="231" customFormat="1">
      <c r="A622"/>
      <c r="B622"/>
      <c r="C622" s="60"/>
      <c r="D622" s="42"/>
      <c r="E622" s="42"/>
      <c r="F622" s="42"/>
      <c r="G622" s="10"/>
      <c r="H622"/>
      <c r="I622"/>
      <c r="J622" s="42"/>
      <c r="K622" s="42"/>
      <c r="L622" s="42"/>
      <c r="M622" s="42"/>
      <c r="N622" s="42"/>
      <c r="O622" s="42"/>
      <c r="P622" s="42"/>
      <c r="Q622" s="42"/>
      <c r="R622" s="42"/>
      <c r="S622" s="42"/>
      <c r="T622" s="36"/>
      <c r="U622"/>
      <c r="V622"/>
      <c r="W622"/>
      <c r="X622"/>
      <c r="Y622"/>
      <c r="Z622"/>
      <c r="AA622"/>
      <c r="AB622" s="86"/>
      <c r="AD622" s="488"/>
      <c r="AE622" s="36"/>
      <c r="AF622" s="36"/>
      <c r="AG622" s="36"/>
      <c r="AH622" s="36"/>
      <c r="AI622" s="36"/>
      <c r="AJ622" s="36"/>
      <c r="AK622" s="36"/>
    </row>
    <row r="623" spans="1:37" s="231" customFormat="1">
      <c r="A623"/>
      <c r="B623"/>
      <c r="C623" s="60"/>
      <c r="D623" s="42"/>
      <c r="E623" s="42"/>
      <c r="F623" s="42"/>
      <c r="G623" s="10"/>
      <c r="H623"/>
      <c r="I623"/>
      <c r="J623" s="42"/>
      <c r="K623" s="42"/>
      <c r="L623" s="42"/>
      <c r="M623" s="42"/>
      <c r="N623" s="42"/>
      <c r="O623" s="42"/>
      <c r="P623" s="42"/>
      <c r="Q623" s="42"/>
      <c r="R623" s="42"/>
      <c r="S623" s="42"/>
      <c r="T623" s="36"/>
      <c r="U623"/>
      <c r="V623"/>
      <c r="W623"/>
      <c r="X623"/>
      <c r="Y623"/>
      <c r="Z623"/>
      <c r="AA623"/>
      <c r="AB623" s="86"/>
      <c r="AD623" s="488"/>
      <c r="AE623" s="36"/>
      <c r="AF623" s="36"/>
      <c r="AG623" s="36"/>
      <c r="AH623" s="36"/>
      <c r="AI623" s="36"/>
      <c r="AJ623" s="36"/>
      <c r="AK623" s="36"/>
    </row>
    <row r="624" spans="1:37" s="231" customFormat="1">
      <c r="A624"/>
      <c r="B624"/>
      <c r="C624" s="60"/>
      <c r="D624" s="42"/>
      <c r="E624" s="42"/>
      <c r="F624" s="42"/>
      <c r="G624" s="10"/>
      <c r="H624"/>
      <c r="I624"/>
      <c r="J624" s="42"/>
      <c r="K624" s="42"/>
      <c r="L624" s="42"/>
      <c r="M624" s="42"/>
      <c r="N624" s="42"/>
      <c r="O624" s="42"/>
      <c r="P624" s="42"/>
      <c r="Q624" s="42"/>
      <c r="R624" s="42"/>
      <c r="S624" s="42"/>
      <c r="T624" s="36"/>
      <c r="U624"/>
      <c r="V624"/>
      <c r="W624"/>
      <c r="X624"/>
      <c r="Y624"/>
      <c r="Z624"/>
      <c r="AA624"/>
      <c r="AB624" s="86"/>
      <c r="AD624" s="488"/>
      <c r="AE624" s="36"/>
      <c r="AF624" s="36"/>
      <c r="AG624" s="36"/>
      <c r="AH624" s="36"/>
      <c r="AI624" s="36"/>
      <c r="AJ624" s="36"/>
      <c r="AK624" s="36"/>
    </row>
    <row r="625" spans="1:37" s="231" customFormat="1">
      <c r="A625"/>
      <c r="B625"/>
      <c r="C625" s="60"/>
      <c r="D625" s="42"/>
      <c r="E625" s="42"/>
      <c r="F625" s="42"/>
      <c r="G625" s="10"/>
      <c r="H625"/>
      <c r="I625"/>
      <c r="J625" s="42"/>
      <c r="K625" s="42"/>
      <c r="L625" s="42"/>
      <c r="M625" s="42"/>
      <c r="N625" s="42"/>
      <c r="O625" s="42"/>
      <c r="P625" s="42"/>
      <c r="Q625" s="42"/>
      <c r="R625" s="42"/>
      <c r="S625" s="42"/>
      <c r="T625" s="36"/>
      <c r="U625"/>
      <c r="V625"/>
      <c r="W625"/>
      <c r="X625"/>
      <c r="Y625"/>
      <c r="Z625"/>
      <c r="AA625"/>
      <c r="AB625" s="86"/>
      <c r="AD625" s="488"/>
      <c r="AE625" s="36"/>
      <c r="AF625" s="36"/>
      <c r="AG625" s="36"/>
      <c r="AH625" s="36"/>
      <c r="AI625" s="36"/>
      <c r="AJ625" s="36"/>
      <c r="AK625" s="36"/>
    </row>
    <row r="626" spans="1:37" s="231" customFormat="1">
      <c r="A626"/>
      <c r="B626"/>
      <c r="C626" s="60"/>
      <c r="D626" s="42"/>
      <c r="E626" s="42"/>
      <c r="F626" s="42"/>
      <c r="G626" s="10"/>
      <c r="H626"/>
      <c r="I626"/>
      <c r="J626" s="42"/>
      <c r="K626" s="42"/>
      <c r="L626" s="42"/>
      <c r="M626" s="42"/>
      <c r="N626" s="42"/>
      <c r="O626" s="42"/>
      <c r="P626" s="42"/>
      <c r="Q626" s="42"/>
      <c r="R626" s="42"/>
      <c r="S626" s="42"/>
      <c r="T626" s="36"/>
      <c r="U626"/>
      <c r="V626"/>
      <c r="W626"/>
      <c r="X626"/>
      <c r="Y626"/>
      <c r="Z626"/>
      <c r="AA626"/>
      <c r="AB626" s="86"/>
      <c r="AD626" s="488"/>
      <c r="AE626" s="36"/>
      <c r="AF626" s="36"/>
      <c r="AG626" s="36"/>
      <c r="AH626" s="36"/>
      <c r="AI626" s="36"/>
      <c r="AJ626" s="36"/>
      <c r="AK626" s="36"/>
    </row>
    <row r="627" spans="1:37" s="231" customFormat="1">
      <c r="A627"/>
      <c r="B627"/>
      <c r="C627" s="60"/>
      <c r="D627" s="42"/>
      <c r="E627" s="42"/>
      <c r="F627" s="42"/>
      <c r="G627" s="10"/>
      <c r="H627"/>
      <c r="I627"/>
      <c r="J627" s="42"/>
      <c r="K627" s="42"/>
      <c r="L627" s="42"/>
      <c r="M627" s="42"/>
      <c r="N627" s="42"/>
      <c r="O627" s="42"/>
      <c r="P627" s="42"/>
      <c r="Q627" s="42"/>
      <c r="R627" s="42"/>
      <c r="S627" s="42"/>
      <c r="T627" s="36"/>
      <c r="U627"/>
      <c r="V627"/>
      <c r="W627"/>
      <c r="X627"/>
      <c r="Y627"/>
      <c r="Z627"/>
      <c r="AA627"/>
      <c r="AB627" s="86"/>
      <c r="AD627" s="488"/>
      <c r="AE627" s="36"/>
      <c r="AF627" s="36"/>
      <c r="AG627" s="36"/>
      <c r="AH627" s="36"/>
      <c r="AI627" s="36"/>
      <c r="AJ627" s="36"/>
      <c r="AK627" s="36"/>
    </row>
    <row r="628" spans="1:37" s="231" customFormat="1">
      <c r="A628"/>
      <c r="B628"/>
      <c r="C628" s="60"/>
      <c r="D628" s="42"/>
      <c r="E628" s="42"/>
      <c r="F628" s="42"/>
      <c r="G628" s="10"/>
      <c r="H628"/>
      <c r="I628"/>
      <c r="J628" s="42"/>
      <c r="K628" s="42"/>
      <c r="L628" s="42"/>
      <c r="M628" s="42"/>
      <c r="N628" s="42"/>
      <c r="O628" s="42"/>
      <c r="P628" s="42"/>
      <c r="Q628" s="42"/>
      <c r="R628" s="42"/>
      <c r="S628" s="42"/>
      <c r="T628" s="36"/>
      <c r="U628"/>
      <c r="V628"/>
      <c r="W628"/>
      <c r="X628"/>
      <c r="Y628"/>
      <c r="Z628"/>
      <c r="AA628"/>
      <c r="AB628" s="86"/>
      <c r="AD628" s="488"/>
      <c r="AE628" s="36"/>
      <c r="AF628" s="36"/>
      <c r="AG628" s="36"/>
      <c r="AH628" s="36"/>
      <c r="AI628" s="36"/>
      <c r="AJ628" s="36"/>
      <c r="AK628" s="36"/>
    </row>
    <row r="629" spans="1:37" s="231" customFormat="1">
      <c r="A629"/>
      <c r="B629"/>
      <c r="C629" s="60"/>
      <c r="D629" s="42"/>
      <c r="E629" s="42"/>
      <c r="F629" s="42"/>
      <c r="G629" s="10"/>
      <c r="H629"/>
      <c r="I629"/>
      <c r="J629" s="42"/>
      <c r="K629" s="42"/>
      <c r="L629" s="42"/>
      <c r="M629" s="42"/>
      <c r="N629" s="42"/>
      <c r="O629" s="42"/>
      <c r="P629" s="42"/>
      <c r="Q629" s="42"/>
      <c r="R629" s="42"/>
      <c r="S629" s="42"/>
      <c r="T629" s="36"/>
      <c r="U629"/>
      <c r="V629"/>
      <c r="W629"/>
      <c r="X629"/>
      <c r="Y629"/>
      <c r="Z629"/>
      <c r="AA629"/>
      <c r="AB629" s="86"/>
      <c r="AD629" s="488"/>
      <c r="AE629" s="36"/>
      <c r="AF629" s="36"/>
      <c r="AG629" s="36"/>
      <c r="AH629" s="36"/>
      <c r="AI629" s="36"/>
      <c r="AJ629" s="36"/>
      <c r="AK629" s="36"/>
    </row>
    <row r="630" spans="1:37" s="231" customFormat="1">
      <c r="A630"/>
      <c r="B630"/>
      <c r="C630" s="60"/>
      <c r="D630" s="42"/>
      <c r="E630" s="42"/>
      <c r="F630" s="42"/>
      <c r="G630" s="10"/>
      <c r="H630"/>
      <c r="I630"/>
      <c r="J630" s="42"/>
      <c r="K630" s="42"/>
      <c r="L630" s="42"/>
      <c r="M630" s="42"/>
      <c r="N630" s="42"/>
      <c r="O630" s="42"/>
      <c r="P630" s="42"/>
      <c r="Q630" s="42"/>
      <c r="R630" s="42"/>
      <c r="S630" s="42"/>
      <c r="T630" s="36"/>
      <c r="U630"/>
      <c r="V630"/>
      <c r="W630"/>
      <c r="X630"/>
      <c r="Y630"/>
      <c r="Z630"/>
      <c r="AA630"/>
      <c r="AB630" s="86"/>
      <c r="AD630" s="488"/>
      <c r="AE630" s="36"/>
      <c r="AF630" s="36"/>
      <c r="AG630" s="36"/>
      <c r="AH630" s="36"/>
      <c r="AI630" s="36"/>
      <c r="AJ630" s="36"/>
      <c r="AK630" s="36"/>
    </row>
    <row r="631" spans="1:37" s="231" customFormat="1">
      <c r="A631"/>
      <c r="B631"/>
      <c r="C631" s="60"/>
      <c r="D631" s="42"/>
      <c r="E631" s="42"/>
      <c r="F631" s="42"/>
      <c r="G631" s="10"/>
      <c r="H631"/>
      <c r="I631"/>
      <c r="J631" s="42"/>
      <c r="K631" s="42"/>
      <c r="L631" s="42"/>
      <c r="M631" s="42"/>
      <c r="N631" s="42"/>
      <c r="O631" s="42"/>
      <c r="P631" s="42"/>
      <c r="Q631" s="42"/>
      <c r="R631" s="42"/>
      <c r="S631" s="42"/>
      <c r="T631" s="36"/>
      <c r="U631"/>
      <c r="V631"/>
      <c r="W631"/>
      <c r="X631"/>
      <c r="Y631"/>
      <c r="Z631"/>
      <c r="AA631"/>
      <c r="AB631" s="86"/>
      <c r="AD631" s="488"/>
      <c r="AE631" s="36"/>
      <c r="AF631" s="36"/>
      <c r="AG631" s="36"/>
      <c r="AH631" s="36"/>
      <c r="AI631" s="36"/>
      <c r="AJ631" s="36"/>
      <c r="AK631" s="36"/>
    </row>
    <row r="632" spans="1:37" s="231" customFormat="1">
      <c r="A632"/>
      <c r="B632"/>
      <c r="C632" s="60"/>
      <c r="D632" s="42"/>
      <c r="E632" s="42"/>
      <c r="F632" s="42"/>
      <c r="G632" s="10"/>
      <c r="H632"/>
      <c r="I632"/>
      <c r="J632" s="42"/>
      <c r="K632" s="42"/>
      <c r="L632" s="42"/>
      <c r="M632" s="42"/>
      <c r="N632" s="42"/>
      <c r="O632" s="42"/>
      <c r="P632" s="42"/>
      <c r="Q632" s="42"/>
      <c r="R632" s="42"/>
      <c r="S632" s="42"/>
      <c r="T632" s="36"/>
      <c r="U632"/>
      <c r="V632"/>
      <c r="W632"/>
      <c r="X632"/>
      <c r="Y632"/>
      <c r="Z632"/>
      <c r="AA632"/>
      <c r="AB632" s="86"/>
      <c r="AD632" s="488"/>
      <c r="AE632" s="36"/>
      <c r="AF632" s="36"/>
      <c r="AG632" s="36"/>
      <c r="AH632" s="36"/>
      <c r="AI632" s="36"/>
      <c r="AJ632" s="36"/>
      <c r="AK632" s="36"/>
    </row>
    <row r="633" spans="1:37" s="231" customFormat="1">
      <c r="A633"/>
      <c r="B633"/>
      <c r="C633" s="60"/>
      <c r="D633" s="42"/>
      <c r="E633" s="42"/>
      <c r="F633" s="42"/>
      <c r="G633" s="10"/>
      <c r="H633"/>
      <c r="I633"/>
      <c r="J633" s="42"/>
      <c r="K633" s="42"/>
      <c r="L633" s="42"/>
      <c r="M633" s="42"/>
      <c r="N633" s="42"/>
      <c r="O633" s="42"/>
      <c r="P633" s="42"/>
      <c r="Q633" s="42"/>
      <c r="R633" s="42"/>
      <c r="S633" s="42"/>
      <c r="T633" s="36"/>
      <c r="U633"/>
      <c r="V633"/>
      <c r="W633"/>
      <c r="X633"/>
      <c r="Y633"/>
      <c r="Z633"/>
      <c r="AA633"/>
      <c r="AB633" s="86"/>
      <c r="AD633" s="488"/>
      <c r="AE633" s="36"/>
      <c r="AF633" s="36"/>
      <c r="AG633" s="36"/>
      <c r="AH633" s="36"/>
      <c r="AI633" s="36"/>
      <c r="AJ633" s="36"/>
      <c r="AK633" s="36"/>
    </row>
    <row r="634" spans="1:37" s="231" customFormat="1">
      <c r="A634"/>
      <c r="B634"/>
      <c r="C634" s="60"/>
      <c r="D634" s="42"/>
      <c r="E634" s="42"/>
      <c r="F634" s="42"/>
      <c r="G634" s="10"/>
      <c r="H634"/>
      <c r="I634"/>
      <c r="J634" s="42"/>
      <c r="K634" s="42"/>
      <c r="L634" s="42"/>
      <c r="M634" s="42"/>
      <c r="N634" s="42"/>
      <c r="O634" s="42"/>
      <c r="P634" s="42"/>
      <c r="Q634" s="42"/>
      <c r="R634" s="42"/>
      <c r="S634" s="42"/>
      <c r="T634" s="36"/>
      <c r="U634"/>
      <c r="V634"/>
      <c r="W634"/>
      <c r="X634"/>
      <c r="Y634"/>
      <c r="Z634"/>
      <c r="AA634"/>
      <c r="AB634" s="86"/>
      <c r="AD634" s="488"/>
      <c r="AE634" s="36"/>
      <c r="AF634" s="36"/>
      <c r="AG634" s="36"/>
      <c r="AH634" s="36"/>
      <c r="AI634" s="36"/>
      <c r="AJ634" s="36"/>
      <c r="AK634" s="36"/>
    </row>
    <row r="635" spans="1:37" s="231" customFormat="1">
      <c r="A635"/>
      <c r="B635"/>
      <c r="C635" s="60"/>
      <c r="D635" s="42"/>
      <c r="E635" s="42"/>
      <c r="F635" s="42"/>
      <c r="G635" s="10"/>
      <c r="H635"/>
      <c r="I635"/>
      <c r="J635" s="42"/>
      <c r="K635" s="42"/>
      <c r="L635" s="42"/>
      <c r="M635" s="42"/>
      <c r="N635" s="42"/>
      <c r="O635" s="42"/>
      <c r="P635" s="42"/>
      <c r="Q635" s="42"/>
      <c r="R635" s="42"/>
      <c r="S635" s="42"/>
      <c r="T635" s="36"/>
      <c r="U635"/>
      <c r="V635"/>
      <c r="W635"/>
      <c r="X635"/>
      <c r="Y635"/>
      <c r="Z635"/>
      <c r="AA635"/>
      <c r="AB635" s="86"/>
      <c r="AD635" s="488"/>
      <c r="AE635" s="36"/>
      <c r="AF635" s="36"/>
      <c r="AG635" s="36"/>
      <c r="AH635" s="36"/>
      <c r="AI635" s="36"/>
      <c r="AJ635" s="36"/>
      <c r="AK635" s="36"/>
    </row>
    <row r="636" spans="1:37" s="231" customFormat="1">
      <c r="A636"/>
      <c r="B636"/>
      <c r="C636" s="60"/>
      <c r="D636" s="42"/>
      <c r="E636" s="42"/>
      <c r="F636" s="42"/>
      <c r="G636" s="10"/>
      <c r="H636"/>
      <c r="I636"/>
      <c r="J636" s="42"/>
      <c r="K636" s="42"/>
      <c r="L636" s="42"/>
      <c r="M636" s="42"/>
      <c r="N636" s="42"/>
      <c r="O636" s="42"/>
      <c r="P636" s="42"/>
      <c r="Q636" s="42"/>
      <c r="R636" s="42"/>
      <c r="S636" s="42"/>
      <c r="T636" s="36"/>
      <c r="U636"/>
      <c r="V636"/>
      <c r="W636"/>
      <c r="X636"/>
      <c r="Y636"/>
      <c r="Z636"/>
      <c r="AA636"/>
      <c r="AB636" s="86"/>
      <c r="AD636" s="488"/>
      <c r="AE636" s="36"/>
      <c r="AF636" s="36"/>
      <c r="AG636" s="36"/>
      <c r="AH636" s="36"/>
      <c r="AI636" s="36"/>
      <c r="AJ636" s="36"/>
      <c r="AK636" s="36"/>
    </row>
    <row r="637" spans="1:37" s="231" customFormat="1">
      <c r="A637"/>
      <c r="B637"/>
      <c r="C637" s="60"/>
      <c r="D637" s="42"/>
      <c r="E637" s="42"/>
      <c r="F637" s="42"/>
      <c r="G637" s="10"/>
      <c r="H637"/>
      <c r="I637"/>
      <c r="J637" s="42"/>
      <c r="K637" s="42"/>
      <c r="L637" s="42"/>
      <c r="M637" s="42"/>
      <c r="N637" s="42"/>
      <c r="O637" s="42"/>
      <c r="P637" s="42"/>
      <c r="Q637" s="42"/>
      <c r="R637" s="42"/>
      <c r="S637" s="42"/>
      <c r="T637" s="36"/>
      <c r="U637"/>
      <c r="V637"/>
      <c r="W637"/>
      <c r="X637"/>
      <c r="Y637"/>
      <c r="Z637"/>
      <c r="AA637"/>
      <c r="AB637" s="86"/>
      <c r="AD637" s="488"/>
      <c r="AE637" s="36"/>
      <c r="AF637" s="36"/>
      <c r="AG637" s="36"/>
      <c r="AH637" s="36"/>
      <c r="AI637" s="36"/>
      <c r="AJ637" s="36"/>
      <c r="AK637" s="36"/>
    </row>
    <row r="638" spans="1:37" s="231" customFormat="1">
      <c r="A638"/>
      <c r="B638"/>
      <c r="C638" s="60"/>
      <c r="D638" s="42"/>
      <c r="E638" s="42"/>
      <c r="F638" s="42"/>
      <c r="G638" s="10"/>
      <c r="H638"/>
      <c r="I638"/>
      <c r="J638" s="42"/>
      <c r="K638" s="42"/>
      <c r="L638" s="42"/>
      <c r="M638" s="42"/>
      <c r="N638" s="42"/>
      <c r="O638" s="42"/>
      <c r="P638" s="42"/>
      <c r="Q638" s="42"/>
      <c r="R638" s="42"/>
      <c r="S638" s="42"/>
      <c r="T638" s="36"/>
      <c r="U638"/>
      <c r="V638"/>
      <c r="W638"/>
      <c r="X638"/>
      <c r="Y638"/>
      <c r="Z638"/>
      <c r="AA638"/>
      <c r="AB638" s="86"/>
      <c r="AD638" s="488"/>
      <c r="AE638" s="36"/>
      <c r="AF638" s="36"/>
      <c r="AG638" s="36"/>
      <c r="AH638" s="36"/>
      <c r="AI638" s="36"/>
      <c r="AJ638" s="36"/>
      <c r="AK638" s="36"/>
    </row>
    <row r="639" spans="1:37" s="231" customFormat="1">
      <c r="A639"/>
      <c r="B639"/>
      <c r="C639" s="60"/>
      <c r="D639" s="42"/>
      <c r="E639" s="42"/>
      <c r="F639" s="42"/>
      <c r="G639" s="10"/>
      <c r="H639"/>
      <c r="I639"/>
      <c r="J639" s="42"/>
      <c r="K639" s="42"/>
      <c r="L639" s="42"/>
      <c r="M639" s="42"/>
      <c r="N639" s="42"/>
      <c r="O639" s="42"/>
      <c r="P639" s="42"/>
      <c r="Q639" s="42"/>
      <c r="R639" s="42"/>
      <c r="S639" s="42"/>
      <c r="T639" s="36"/>
      <c r="U639"/>
      <c r="V639"/>
      <c r="W639"/>
      <c r="X639"/>
      <c r="Y639"/>
      <c r="Z639"/>
      <c r="AA639"/>
      <c r="AB639" s="86"/>
      <c r="AD639" s="488"/>
      <c r="AE639" s="36"/>
      <c r="AF639" s="36"/>
      <c r="AG639" s="36"/>
      <c r="AH639" s="36"/>
      <c r="AI639" s="36"/>
      <c r="AJ639" s="36"/>
      <c r="AK639" s="36"/>
    </row>
    <row r="640" spans="1:37" s="231" customFormat="1">
      <c r="A640"/>
      <c r="B640"/>
      <c r="C640" s="60"/>
      <c r="D640" s="42"/>
      <c r="E640" s="42"/>
      <c r="F640" s="42"/>
      <c r="G640" s="10"/>
      <c r="H640"/>
      <c r="I640"/>
      <c r="J640" s="42"/>
      <c r="K640" s="42"/>
      <c r="L640" s="42"/>
      <c r="M640" s="42"/>
      <c r="N640" s="42"/>
      <c r="O640" s="42"/>
      <c r="P640" s="42"/>
      <c r="Q640" s="42"/>
      <c r="R640" s="42"/>
      <c r="S640" s="42"/>
      <c r="T640" s="36"/>
      <c r="U640"/>
      <c r="V640"/>
      <c r="W640"/>
      <c r="X640"/>
      <c r="Y640"/>
      <c r="Z640"/>
      <c r="AA640"/>
      <c r="AB640" s="86"/>
      <c r="AD640" s="488"/>
      <c r="AE640" s="36"/>
      <c r="AF640" s="36"/>
      <c r="AG640" s="36"/>
      <c r="AH640" s="36"/>
      <c r="AI640" s="36"/>
      <c r="AJ640" s="36"/>
      <c r="AK640" s="36"/>
    </row>
    <row r="641" spans="1:37" s="231" customFormat="1">
      <c r="A641"/>
      <c r="B641"/>
      <c r="C641" s="60"/>
      <c r="D641" s="42"/>
      <c r="E641" s="42"/>
      <c r="F641" s="42"/>
      <c r="G641" s="10"/>
      <c r="H641"/>
      <c r="I641"/>
      <c r="J641" s="42"/>
      <c r="K641" s="42"/>
      <c r="L641" s="42"/>
      <c r="M641" s="42"/>
      <c r="N641" s="42"/>
      <c r="O641" s="42"/>
      <c r="P641" s="42"/>
      <c r="Q641" s="42"/>
      <c r="R641" s="42"/>
      <c r="S641" s="42"/>
      <c r="T641" s="36"/>
      <c r="U641"/>
      <c r="V641"/>
      <c r="W641"/>
      <c r="X641"/>
      <c r="Y641"/>
      <c r="Z641"/>
      <c r="AA641"/>
      <c r="AB641" s="86"/>
      <c r="AD641" s="488"/>
      <c r="AE641" s="36"/>
      <c r="AF641" s="36"/>
      <c r="AG641" s="36"/>
      <c r="AH641" s="36"/>
      <c r="AI641" s="36"/>
      <c r="AJ641" s="36"/>
      <c r="AK641" s="36"/>
    </row>
    <row r="642" spans="1:37" s="231" customFormat="1">
      <c r="A642"/>
      <c r="B642"/>
      <c r="C642" s="60"/>
      <c r="D642" s="42"/>
      <c r="E642" s="42"/>
      <c r="F642" s="42"/>
      <c r="G642" s="10"/>
      <c r="H642"/>
      <c r="I642"/>
      <c r="J642" s="42"/>
      <c r="K642" s="42"/>
      <c r="L642" s="42"/>
      <c r="M642" s="42"/>
      <c r="N642" s="42"/>
      <c r="O642" s="42"/>
      <c r="P642" s="42"/>
      <c r="Q642" s="42"/>
      <c r="R642" s="42"/>
      <c r="S642" s="42"/>
      <c r="T642" s="36"/>
      <c r="U642"/>
      <c r="V642"/>
      <c r="W642"/>
      <c r="X642"/>
      <c r="Y642"/>
      <c r="Z642"/>
      <c r="AA642"/>
      <c r="AB642" s="86"/>
      <c r="AD642" s="488"/>
      <c r="AE642" s="36"/>
      <c r="AF642" s="36"/>
      <c r="AG642" s="36"/>
      <c r="AH642" s="36"/>
      <c r="AI642" s="36"/>
      <c r="AJ642" s="36"/>
      <c r="AK642" s="36"/>
    </row>
    <row r="643" spans="1:37" s="231" customFormat="1">
      <c r="A643"/>
      <c r="B643"/>
      <c r="C643" s="60"/>
      <c r="D643" s="42"/>
      <c r="E643" s="42"/>
      <c r="F643" s="42"/>
      <c r="G643" s="10"/>
      <c r="H643"/>
      <c r="I643"/>
      <c r="J643" s="42"/>
      <c r="K643" s="42"/>
      <c r="L643" s="42"/>
      <c r="M643" s="42"/>
      <c r="N643" s="42"/>
      <c r="O643" s="42"/>
      <c r="P643" s="42"/>
      <c r="Q643" s="42"/>
      <c r="R643" s="42"/>
      <c r="S643" s="42"/>
      <c r="T643" s="36"/>
      <c r="U643"/>
      <c r="V643"/>
      <c r="W643"/>
      <c r="X643"/>
      <c r="Y643"/>
      <c r="Z643"/>
      <c r="AA643"/>
      <c r="AB643" s="86"/>
      <c r="AD643" s="488"/>
      <c r="AE643" s="36"/>
      <c r="AF643" s="36"/>
      <c r="AG643" s="36"/>
      <c r="AH643" s="36"/>
      <c r="AI643" s="36"/>
      <c r="AJ643" s="36"/>
      <c r="AK643" s="36"/>
    </row>
    <row r="644" spans="1:37" s="231" customFormat="1">
      <c r="A644"/>
      <c r="B644"/>
      <c r="C644" s="60"/>
      <c r="D644" s="42"/>
      <c r="E644" s="42"/>
      <c r="F644" s="42"/>
      <c r="G644" s="10"/>
      <c r="H644"/>
      <c r="I644"/>
      <c r="J644" s="42"/>
      <c r="K644" s="42"/>
      <c r="L644" s="42"/>
      <c r="M644" s="42"/>
      <c r="N644" s="42"/>
      <c r="O644" s="42"/>
      <c r="P644" s="42"/>
      <c r="Q644" s="42"/>
      <c r="R644" s="42"/>
      <c r="S644" s="42"/>
      <c r="T644" s="36"/>
      <c r="U644"/>
      <c r="V644"/>
      <c r="W644"/>
      <c r="X644"/>
      <c r="Y644"/>
      <c r="Z644"/>
      <c r="AA644"/>
      <c r="AB644" s="86"/>
      <c r="AD644" s="488"/>
      <c r="AE644" s="36"/>
      <c r="AF644" s="36"/>
      <c r="AG644" s="36"/>
      <c r="AH644" s="36"/>
      <c r="AI644" s="36"/>
      <c r="AJ644" s="36"/>
      <c r="AK644" s="36"/>
    </row>
    <row r="645" spans="1:37" s="231" customFormat="1">
      <c r="A645"/>
      <c r="B645"/>
      <c r="C645" s="60"/>
      <c r="D645" s="42"/>
      <c r="E645" s="42"/>
      <c r="F645" s="42"/>
      <c r="G645" s="10"/>
      <c r="H645"/>
      <c r="I645"/>
      <c r="J645" s="42"/>
      <c r="K645" s="42"/>
      <c r="L645" s="42"/>
      <c r="M645" s="42"/>
      <c r="N645" s="42"/>
      <c r="O645" s="42"/>
      <c r="P645" s="42"/>
      <c r="Q645" s="42"/>
      <c r="R645" s="42"/>
      <c r="S645" s="42"/>
      <c r="T645" s="36"/>
      <c r="U645"/>
      <c r="V645"/>
      <c r="W645"/>
      <c r="X645"/>
      <c r="Y645"/>
      <c r="Z645"/>
      <c r="AA645"/>
      <c r="AB645" s="86"/>
      <c r="AD645" s="488"/>
      <c r="AE645" s="36"/>
      <c r="AF645" s="36"/>
      <c r="AG645" s="36"/>
      <c r="AH645" s="36"/>
      <c r="AI645" s="36"/>
      <c r="AJ645" s="36"/>
      <c r="AK645" s="36"/>
    </row>
    <row r="646" spans="1:37" s="231" customFormat="1">
      <c r="A646"/>
      <c r="B646"/>
      <c r="C646" s="60"/>
      <c r="D646" s="42"/>
      <c r="E646" s="42"/>
      <c r="F646" s="42"/>
      <c r="G646" s="10"/>
      <c r="H646"/>
      <c r="I646"/>
      <c r="J646" s="42"/>
      <c r="K646" s="42"/>
      <c r="L646" s="42"/>
      <c r="M646" s="42"/>
      <c r="N646" s="42"/>
      <c r="O646" s="42"/>
      <c r="P646" s="42"/>
      <c r="Q646" s="42"/>
      <c r="R646" s="42"/>
      <c r="S646" s="42"/>
      <c r="T646" s="36"/>
      <c r="U646"/>
      <c r="V646"/>
      <c r="W646"/>
      <c r="X646"/>
      <c r="Y646"/>
      <c r="Z646"/>
      <c r="AA646"/>
      <c r="AB646" s="86"/>
      <c r="AD646" s="488"/>
      <c r="AE646" s="36"/>
      <c r="AF646" s="36"/>
      <c r="AG646" s="36"/>
      <c r="AH646" s="36"/>
      <c r="AI646" s="36"/>
      <c r="AJ646" s="36"/>
      <c r="AK646" s="36"/>
    </row>
    <row r="647" spans="1:37" s="231" customFormat="1">
      <c r="A647"/>
      <c r="B647"/>
      <c r="C647" s="60"/>
      <c r="D647" s="42"/>
      <c r="E647" s="42"/>
      <c r="F647" s="42"/>
      <c r="G647" s="10"/>
      <c r="H647"/>
      <c r="I647"/>
      <c r="J647" s="42"/>
      <c r="K647" s="42"/>
      <c r="L647" s="42"/>
      <c r="M647" s="42"/>
      <c r="N647" s="42"/>
      <c r="O647" s="42"/>
      <c r="P647" s="42"/>
      <c r="Q647" s="42"/>
      <c r="R647" s="42"/>
      <c r="S647" s="42"/>
      <c r="T647" s="36"/>
      <c r="U647"/>
      <c r="V647"/>
      <c r="W647"/>
      <c r="X647"/>
      <c r="Y647"/>
      <c r="Z647"/>
      <c r="AA647"/>
      <c r="AB647" s="86"/>
      <c r="AD647" s="488"/>
      <c r="AE647" s="36"/>
      <c r="AF647" s="36"/>
      <c r="AG647" s="36"/>
      <c r="AH647" s="36"/>
      <c r="AI647" s="36"/>
      <c r="AJ647" s="36"/>
      <c r="AK647" s="36"/>
    </row>
    <row r="648" spans="1:37" s="231" customFormat="1">
      <c r="A648"/>
      <c r="B648"/>
      <c r="C648" s="60"/>
      <c r="D648" s="42"/>
      <c r="E648" s="42"/>
      <c r="F648" s="42"/>
      <c r="G648" s="10"/>
      <c r="H648"/>
      <c r="I648"/>
      <c r="J648" s="42"/>
      <c r="K648" s="42"/>
      <c r="L648" s="42"/>
      <c r="M648" s="42"/>
      <c r="N648" s="42"/>
      <c r="O648" s="42"/>
      <c r="P648" s="42"/>
      <c r="Q648" s="42"/>
      <c r="R648" s="42"/>
      <c r="S648" s="42"/>
      <c r="T648" s="36"/>
      <c r="U648"/>
      <c r="V648"/>
      <c r="W648"/>
      <c r="X648"/>
      <c r="Y648"/>
      <c r="Z648"/>
      <c r="AA648"/>
      <c r="AB648" s="86"/>
      <c r="AD648" s="488"/>
      <c r="AE648" s="36"/>
      <c r="AF648" s="36"/>
      <c r="AG648" s="36"/>
      <c r="AH648" s="36"/>
      <c r="AI648" s="36"/>
      <c r="AJ648" s="36"/>
      <c r="AK648" s="36"/>
    </row>
    <row r="649" spans="1:37" s="231" customFormat="1">
      <c r="A649"/>
      <c r="B649"/>
      <c r="C649" s="60"/>
      <c r="D649" s="42"/>
      <c r="E649" s="42"/>
      <c r="F649" s="42"/>
      <c r="G649" s="10"/>
      <c r="H649"/>
      <c r="I649"/>
      <c r="J649" s="42"/>
      <c r="K649" s="42"/>
      <c r="L649" s="42"/>
      <c r="M649" s="42"/>
      <c r="N649" s="42"/>
      <c r="O649" s="42"/>
      <c r="P649" s="42"/>
      <c r="Q649" s="42"/>
      <c r="R649" s="42"/>
      <c r="S649" s="42"/>
      <c r="T649" s="36"/>
      <c r="U649"/>
      <c r="V649"/>
      <c r="W649"/>
      <c r="X649"/>
      <c r="Y649"/>
      <c r="Z649"/>
      <c r="AA649"/>
      <c r="AB649" s="86"/>
      <c r="AD649" s="488"/>
      <c r="AE649" s="36"/>
      <c r="AF649" s="36"/>
      <c r="AG649" s="36"/>
      <c r="AH649" s="36"/>
      <c r="AI649" s="36"/>
      <c r="AJ649" s="36"/>
      <c r="AK649" s="36"/>
    </row>
    <row r="650" spans="1:37" s="231" customFormat="1">
      <c r="A650"/>
      <c r="B650"/>
      <c r="C650" s="60"/>
      <c r="D650" s="42"/>
      <c r="E650" s="42"/>
      <c r="F650" s="42"/>
      <c r="G650" s="10"/>
      <c r="H650"/>
      <c r="I650"/>
      <c r="J650" s="42"/>
      <c r="K650" s="42"/>
      <c r="L650" s="42"/>
      <c r="M650" s="42"/>
      <c r="N650" s="42"/>
      <c r="O650" s="42"/>
      <c r="P650" s="42"/>
      <c r="Q650" s="42"/>
      <c r="R650" s="42"/>
      <c r="S650" s="42"/>
      <c r="T650" s="36"/>
      <c r="U650"/>
      <c r="V650"/>
      <c r="W650"/>
      <c r="X650"/>
      <c r="Y650"/>
      <c r="Z650"/>
      <c r="AA650"/>
      <c r="AB650" s="86"/>
      <c r="AD650" s="488"/>
      <c r="AE650" s="36"/>
      <c r="AF650" s="36"/>
      <c r="AG650" s="36"/>
      <c r="AH650" s="36"/>
      <c r="AI650" s="36"/>
      <c r="AJ650" s="36"/>
      <c r="AK650" s="36"/>
    </row>
    <row r="651" spans="1:37" s="231" customFormat="1">
      <c r="A651"/>
      <c r="B651"/>
      <c r="C651" s="60"/>
      <c r="D651" s="42"/>
      <c r="E651" s="42"/>
      <c r="F651" s="42"/>
      <c r="G651" s="10"/>
      <c r="H651"/>
      <c r="I651"/>
      <c r="J651" s="42"/>
      <c r="K651" s="42"/>
      <c r="L651" s="42"/>
      <c r="M651" s="42"/>
      <c r="N651" s="42"/>
      <c r="O651" s="42"/>
      <c r="P651" s="42"/>
      <c r="Q651" s="42"/>
      <c r="R651" s="42"/>
      <c r="S651" s="42"/>
      <c r="T651" s="36"/>
      <c r="U651"/>
      <c r="V651"/>
      <c r="W651"/>
      <c r="X651"/>
      <c r="Y651"/>
      <c r="Z651"/>
      <c r="AA651"/>
      <c r="AB651" s="86"/>
      <c r="AD651" s="488"/>
      <c r="AE651" s="36"/>
      <c r="AF651" s="36"/>
      <c r="AG651" s="36"/>
      <c r="AH651" s="36"/>
      <c r="AI651" s="36"/>
      <c r="AJ651" s="36"/>
      <c r="AK651" s="36"/>
    </row>
    <row r="652" spans="1:37" s="231" customFormat="1">
      <c r="A652"/>
      <c r="B652"/>
      <c r="C652" s="60"/>
      <c r="D652" s="42"/>
      <c r="E652" s="42"/>
      <c r="F652" s="42"/>
      <c r="G652" s="10"/>
      <c r="H652"/>
      <c r="I652"/>
      <c r="J652" s="42"/>
      <c r="K652" s="42"/>
      <c r="L652" s="42"/>
      <c r="M652" s="42"/>
      <c r="N652" s="42"/>
      <c r="O652" s="42"/>
      <c r="P652" s="42"/>
      <c r="Q652" s="42"/>
      <c r="R652" s="42"/>
      <c r="S652" s="42"/>
      <c r="T652" s="36"/>
      <c r="U652"/>
      <c r="V652"/>
      <c r="W652"/>
      <c r="X652"/>
      <c r="Y652"/>
      <c r="Z652"/>
      <c r="AA652"/>
      <c r="AB652" s="86"/>
      <c r="AD652" s="488"/>
      <c r="AE652" s="36"/>
      <c r="AF652" s="36"/>
      <c r="AG652" s="36"/>
      <c r="AH652" s="36"/>
      <c r="AI652" s="36"/>
      <c r="AJ652" s="36"/>
      <c r="AK652" s="36"/>
    </row>
    <row r="653" spans="1:37" s="231" customFormat="1">
      <c r="A653"/>
      <c r="B653"/>
      <c r="C653" s="60"/>
      <c r="D653" s="42"/>
      <c r="E653" s="42"/>
      <c r="F653" s="42"/>
      <c r="G653" s="10"/>
      <c r="H653"/>
      <c r="I653"/>
      <c r="J653" s="42"/>
      <c r="K653" s="42"/>
      <c r="L653" s="42"/>
      <c r="M653" s="42"/>
      <c r="N653" s="42"/>
      <c r="O653" s="42"/>
      <c r="P653" s="42"/>
      <c r="Q653" s="42"/>
      <c r="R653" s="42"/>
      <c r="S653" s="42"/>
      <c r="T653" s="36"/>
      <c r="U653"/>
      <c r="V653"/>
      <c r="W653"/>
      <c r="X653"/>
      <c r="Y653"/>
      <c r="Z653"/>
      <c r="AA653"/>
      <c r="AB653" s="86"/>
      <c r="AD653" s="488"/>
      <c r="AE653" s="36"/>
      <c r="AF653" s="36"/>
      <c r="AG653" s="36"/>
      <c r="AH653" s="36"/>
      <c r="AI653" s="36"/>
      <c r="AJ653" s="36"/>
      <c r="AK653" s="36"/>
    </row>
    <row r="654" spans="1:37" s="231" customFormat="1">
      <c r="A654"/>
      <c r="B654"/>
      <c r="C654" s="60"/>
      <c r="D654" s="42"/>
      <c r="E654" s="42"/>
      <c r="F654" s="42"/>
      <c r="G654" s="10"/>
      <c r="H654"/>
      <c r="I654"/>
      <c r="J654" s="42"/>
      <c r="K654" s="42"/>
      <c r="L654" s="42"/>
      <c r="M654" s="42"/>
      <c r="N654" s="42"/>
      <c r="O654" s="42"/>
      <c r="P654" s="42"/>
      <c r="Q654" s="42"/>
      <c r="R654" s="42"/>
      <c r="S654" s="42"/>
      <c r="T654" s="36"/>
      <c r="U654"/>
      <c r="V654"/>
      <c r="W654"/>
      <c r="X654"/>
      <c r="Y654"/>
      <c r="Z654"/>
      <c r="AA654"/>
      <c r="AB654" s="86"/>
      <c r="AD654" s="488"/>
      <c r="AE654" s="36"/>
      <c r="AF654" s="36"/>
      <c r="AG654" s="36"/>
      <c r="AH654" s="36"/>
      <c r="AI654" s="36"/>
      <c r="AJ654" s="36"/>
      <c r="AK654" s="36"/>
    </row>
    <row r="655" spans="1:37" s="231" customFormat="1">
      <c r="A655"/>
      <c r="B655"/>
      <c r="C655" s="60"/>
      <c r="D655" s="42"/>
      <c r="E655" s="42"/>
      <c r="F655" s="42"/>
      <c r="G655" s="10"/>
      <c r="H655"/>
      <c r="I655"/>
      <c r="J655" s="42"/>
      <c r="K655" s="42"/>
      <c r="L655" s="42"/>
      <c r="M655" s="42"/>
      <c r="N655" s="42"/>
      <c r="O655" s="42"/>
      <c r="P655" s="42"/>
      <c r="Q655" s="42"/>
      <c r="R655" s="42"/>
      <c r="S655" s="42"/>
      <c r="T655" s="36"/>
      <c r="U655"/>
      <c r="V655"/>
      <c r="W655"/>
      <c r="X655"/>
      <c r="Y655"/>
      <c r="Z655"/>
      <c r="AA655"/>
      <c r="AB655" s="86"/>
      <c r="AD655" s="488"/>
      <c r="AE655" s="36"/>
      <c r="AF655" s="36"/>
      <c r="AG655" s="36"/>
      <c r="AH655" s="36"/>
      <c r="AI655" s="36"/>
      <c r="AJ655" s="36"/>
      <c r="AK655" s="36"/>
    </row>
    <row r="656" spans="1:37" s="231" customFormat="1">
      <c r="A656"/>
      <c r="B656"/>
      <c r="C656" s="60"/>
      <c r="D656" s="42"/>
      <c r="E656" s="42"/>
      <c r="F656" s="42"/>
      <c r="G656" s="10"/>
      <c r="H656"/>
      <c r="I656"/>
      <c r="J656" s="42"/>
      <c r="K656" s="42"/>
      <c r="L656" s="42"/>
      <c r="M656" s="42"/>
      <c r="N656" s="42"/>
      <c r="O656" s="42"/>
      <c r="P656" s="42"/>
      <c r="Q656" s="42"/>
      <c r="R656" s="42"/>
      <c r="S656" s="42"/>
      <c r="T656" s="36"/>
      <c r="U656"/>
      <c r="V656"/>
      <c r="W656"/>
      <c r="X656"/>
      <c r="Y656"/>
      <c r="Z656"/>
      <c r="AA656"/>
      <c r="AB656" s="86"/>
      <c r="AD656" s="488"/>
      <c r="AE656" s="36"/>
      <c r="AF656" s="36"/>
      <c r="AG656" s="36"/>
      <c r="AH656" s="36"/>
      <c r="AI656" s="36"/>
      <c r="AJ656" s="36"/>
      <c r="AK656" s="36"/>
    </row>
    <row r="657" spans="1:37" s="231" customFormat="1">
      <c r="A657"/>
      <c r="B657"/>
      <c r="C657" s="60"/>
      <c r="D657" s="42"/>
      <c r="E657" s="42"/>
      <c r="F657" s="42"/>
      <c r="G657" s="10"/>
      <c r="H657"/>
      <c r="I657"/>
      <c r="J657" s="42"/>
      <c r="K657" s="42"/>
      <c r="L657" s="42"/>
      <c r="M657" s="42"/>
      <c r="N657" s="42"/>
      <c r="O657" s="42"/>
      <c r="P657" s="42"/>
      <c r="Q657" s="42"/>
      <c r="R657" s="42"/>
      <c r="S657" s="42"/>
      <c r="T657" s="36"/>
      <c r="U657"/>
      <c r="V657"/>
      <c r="W657"/>
      <c r="X657"/>
      <c r="Y657"/>
      <c r="Z657"/>
      <c r="AA657"/>
      <c r="AB657" s="86"/>
      <c r="AD657" s="488"/>
      <c r="AE657" s="36"/>
      <c r="AF657" s="36"/>
      <c r="AG657" s="36"/>
      <c r="AH657" s="36"/>
      <c r="AI657" s="36"/>
      <c r="AJ657" s="36"/>
      <c r="AK657" s="36"/>
    </row>
    <row r="658" spans="1:37" s="231" customFormat="1">
      <c r="A658"/>
      <c r="B658"/>
      <c r="C658" s="60"/>
      <c r="D658" s="42"/>
      <c r="E658" s="42"/>
      <c r="F658" s="42"/>
      <c r="G658" s="10"/>
      <c r="H658"/>
      <c r="I658"/>
      <c r="J658" s="42"/>
      <c r="K658" s="42"/>
      <c r="L658" s="42"/>
      <c r="M658" s="42"/>
      <c r="N658" s="42"/>
      <c r="O658" s="42"/>
      <c r="P658" s="42"/>
      <c r="Q658" s="42"/>
      <c r="R658" s="42"/>
      <c r="S658" s="42"/>
      <c r="T658" s="36"/>
      <c r="U658"/>
      <c r="V658"/>
      <c r="W658"/>
      <c r="X658"/>
      <c r="Y658"/>
      <c r="Z658"/>
      <c r="AA658"/>
      <c r="AB658" s="86"/>
      <c r="AD658" s="488"/>
      <c r="AE658" s="36"/>
      <c r="AF658" s="36"/>
      <c r="AG658" s="36"/>
      <c r="AH658" s="36"/>
      <c r="AI658" s="36"/>
      <c r="AJ658" s="36"/>
      <c r="AK658" s="36"/>
    </row>
    <row r="659" spans="1:37" s="231" customFormat="1">
      <c r="A659"/>
      <c r="B659"/>
      <c r="C659" s="60"/>
      <c r="D659" s="42"/>
      <c r="E659" s="42"/>
      <c r="F659" s="42"/>
      <c r="G659" s="10"/>
      <c r="H659"/>
      <c r="I659"/>
      <c r="J659" s="42"/>
      <c r="K659" s="42"/>
      <c r="L659" s="42"/>
      <c r="M659" s="42"/>
      <c r="N659" s="42"/>
      <c r="O659" s="42"/>
      <c r="P659" s="42"/>
      <c r="Q659" s="42"/>
      <c r="R659" s="42"/>
      <c r="S659" s="42"/>
      <c r="T659" s="36"/>
      <c r="U659"/>
      <c r="V659"/>
      <c r="W659"/>
      <c r="X659"/>
      <c r="Y659"/>
      <c r="Z659"/>
      <c r="AA659"/>
      <c r="AB659" s="86"/>
      <c r="AD659" s="488"/>
      <c r="AE659" s="36"/>
      <c r="AF659" s="36"/>
      <c r="AG659" s="36"/>
      <c r="AH659" s="36"/>
      <c r="AI659" s="36"/>
      <c r="AJ659" s="36"/>
      <c r="AK659" s="36"/>
    </row>
    <row r="660" spans="1:37" s="231" customFormat="1">
      <c r="A660"/>
      <c r="B660"/>
      <c r="C660" s="60"/>
      <c r="D660" s="42"/>
      <c r="E660" s="42"/>
      <c r="F660" s="42"/>
      <c r="G660" s="10"/>
      <c r="H660"/>
      <c r="I660"/>
      <c r="J660" s="42"/>
      <c r="K660" s="42"/>
      <c r="L660" s="42"/>
      <c r="M660" s="42"/>
      <c r="N660" s="42"/>
      <c r="O660" s="42"/>
      <c r="P660" s="42"/>
      <c r="Q660" s="42"/>
      <c r="R660" s="42"/>
      <c r="S660" s="42"/>
      <c r="T660" s="36"/>
      <c r="U660"/>
      <c r="V660"/>
      <c r="W660"/>
      <c r="X660"/>
      <c r="Y660"/>
      <c r="Z660"/>
      <c r="AA660"/>
      <c r="AB660" s="86"/>
      <c r="AD660" s="488"/>
      <c r="AE660" s="36"/>
      <c r="AF660" s="36"/>
      <c r="AG660" s="36"/>
      <c r="AH660" s="36"/>
      <c r="AI660" s="36"/>
      <c r="AJ660" s="36"/>
      <c r="AK660" s="36"/>
    </row>
    <row r="661" spans="1:37" s="231" customFormat="1">
      <c r="A661"/>
      <c r="B661"/>
      <c r="C661" s="60"/>
      <c r="D661" s="42"/>
      <c r="E661" s="42"/>
      <c r="F661" s="42"/>
      <c r="G661" s="10"/>
      <c r="H661"/>
      <c r="I661"/>
      <c r="J661" s="42"/>
      <c r="K661" s="42"/>
      <c r="L661" s="42"/>
      <c r="M661" s="42"/>
      <c r="N661" s="42"/>
      <c r="O661" s="42"/>
      <c r="P661" s="42"/>
      <c r="Q661" s="42"/>
      <c r="R661" s="42"/>
      <c r="S661" s="42"/>
      <c r="T661" s="36"/>
      <c r="U661"/>
      <c r="V661"/>
      <c r="W661"/>
      <c r="X661"/>
      <c r="Y661"/>
      <c r="Z661"/>
      <c r="AA661"/>
      <c r="AB661" s="86"/>
      <c r="AD661" s="488"/>
      <c r="AE661" s="36"/>
      <c r="AF661" s="36"/>
      <c r="AG661" s="36"/>
      <c r="AH661" s="36"/>
      <c r="AI661" s="36"/>
      <c r="AJ661" s="36"/>
      <c r="AK661" s="36"/>
    </row>
    <row r="662" spans="1:37" s="231" customFormat="1">
      <c r="A662"/>
      <c r="B662"/>
      <c r="C662" s="60"/>
      <c r="D662" s="42"/>
      <c r="E662" s="42"/>
      <c r="F662" s="42"/>
      <c r="G662" s="10"/>
      <c r="H662"/>
      <c r="I662"/>
      <c r="J662" s="42"/>
      <c r="K662" s="42"/>
      <c r="L662" s="42"/>
      <c r="M662" s="42"/>
      <c r="N662" s="42"/>
      <c r="O662" s="42"/>
      <c r="P662" s="42"/>
      <c r="Q662" s="42"/>
      <c r="R662" s="42"/>
      <c r="S662" s="42"/>
      <c r="T662" s="36"/>
      <c r="U662"/>
      <c r="V662"/>
      <c r="W662"/>
      <c r="X662"/>
      <c r="Y662"/>
      <c r="Z662"/>
      <c r="AA662"/>
      <c r="AB662" s="86"/>
      <c r="AD662" s="488"/>
      <c r="AE662" s="36"/>
      <c r="AF662" s="36"/>
      <c r="AG662" s="36"/>
      <c r="AH662" s="36"/>
      <c r="AI662" s="36"/>
      <c r="AJ662" s="36"/>
      <c r="AK662" s="36"/>
    </row>
    <row r="663" spans="1:37" s="231" customFormat="1">
      <c r="A663"/>
      <c r="B663"/>
      <c r="C663" s="60"/>
      <c r="D663" s="42"/>
      <c r="E663" s="42"/>
      <c r="F663" s="42"/>
      <c r="G663" s="10"/>
      <c r="H663"/>
      <c r="I663"/>
      <c r="J663" s="42"/>
      <c r="K663" s="42"/>
      <c r="L663" s="42"/>
      <c r="M663" s="42"/>
      <c r="N663" s="42"/>
      <c r="O663" s="42"/>
      <c r="P663" s="42"/>
      <c r="Q663" s="42"/>
      <c r="R663" s="42"/>
      <c r="S663" s="42"/>
      <c r="T663" s="36"/>
      <c r="U663"/>
      <c r="V663"/>
      <c r="W663"/>
      <c r="X663"/>
      <c r="Y663"/>
      <c r="Z663"/>
      <c r="AA663"/>
      <c r="AB663" s="86"/>
      <c r="AD663" s="488"/>
      <c r="AE663" s="36"/>
      <c r="AF663" s="36"/>
      <c r="AG663" s="36"/>
      <c r="AH663" s="36"/>
      <c r="AI663" s="36"/>
      <c r="AJ663" s="36"/>
      <c r="AK663" s="36"/>
    </row>
    <row r="664" spans="1:37" s="231" customFormat="1">
      <c r="A664"/>
      <c r="B664"/>
      <c r="C664" s="60"/>
      <c r="D664" s="42"/>
      <c r="E664" s="42"/>
      <c r="F664" s="42"/>
      <c r="G664" s="10"/>
      <c r="H664"/>
      <c r="I664"/>
      <c r="J664" s="42"/>
      <c r="K664" s="42"/>
      <c r="L664" s="42"/>
      <c r="M664" s="42"/>
      <c r="N664" s="42"/>
      <c r="O664" s="42"/>
      <c r="P664" s="42"/>
      <c r="Q664" s="42"/>
      <c r="R664" s="42"/>
      <c r="S664" s="42"/>
      <c r="T664" s="36"/>
      <c r="U664"/>
      <c r="V664"/>
      <c r="W664"/>
      <c r="X664"/>
      <c r="Y664"/>
      <c r="Z664"/>
      <c r="AA664"/>
      <c r="AB664" s="86"/>
      <c r="AD664" s="488"/>
      <c r="AE664" s="36"/>
      <c r="AF664" s="36"/>
      <c r="AG664" s="36"/>
      <c r="AH664" s="36"/>
      <c r="AI664" s="36"/>
      <c r="AJ664" s="36"/>
      <c r="AK664" s="36"/>
    </row>
    <row r="665" spans="1:37" s="231" customFormat="1">
      <c r="A665"/>
      <c r="B665"/>
      <c r="C665" s="60"/>
      <c r="D665" s="42"/>
      <c r="E665" s="42"/>
      <c r="F665" s="42"/>
      <c r="G665" s="10"/>
      <c r="H665"/>
      <c r="I665"/>
      <c r="J665" s="42"/>
      <c r="K665" s="42"/>
      <c r="L665" s="42"/>
      <c r="M665" s="42"/>
      <c r="N665" s="42"/>
      <c r="O665" s="42"/>
      <c r="P665" s="42"/>
      <c r="Q665" s="42"/>
      <c r="R665" s="42"/>
      <c r="S665" s="42"/>
      <c r="T665" s="36"/>
      <c r="U665"/>
      <c r="V665"/>
      <c r="W665"/>
      <c r="X665"/>
      <c r="Y665"/>
      <c r="Z665"/>
      <c r="AA665"/>
      <c r="AB665" s="86"/>
      <c r="AD665" s="488"/>
      <c r="AE665" s="36"/>
      <c r="AF665" s="36"/>
      <c r="AG665" s="36"/>
      <c r="AH665" s="36"/>
      <c r="AI665" s="36"/>
      <c r="AJ665" s="36"/>
      <c r="AK665" s="36"/>
    </row>
    <row r="666" spans="1:37" s="231" customFormat="1">
      <c r="A666"/>
      <c r="B666"/>
      <c r="C666" s="60"/>
      <c r="D666" s="42"/>
      <c r="E666" s="42"/>
      <c r="F666" s="42"/>
      <c r="G666" s="10"/>
      <c r="H666"/>
      <c r="I666"/>
      <c r="J666" s="42"/>
      <c r="K666" s="42"/>
      <c r="L666" s="42"/>
      <c r="M666" s="42"/>
      <c r="N666" s="42"/>
      <c r="O666" s="42"/>
      <c r="P666" s="42"/>
      <c r="Q666" s="42"/>
      <c r="R666" s="42"/>
      <c r="S666" s="42"/>
      <c r="T666" s="36"/>
      <c r="U666"/>
      <c r="V666"/>
      <c r="W666"/>
      <c r="X666"/>
      <c r="Y666"/>
      <c r="Z666"/>
      <c r="AA666"/>
      <c r="AB666" s="86"/>
      <c r="AD666" s="488"/>
      <c r="AE666" s="36"/>
      <c r="AF666" s="36"/>
      <c r="AG666" s="36"/>
      <c r="AH666" s="36"/>
      <c r="AI666" s="36"/>
      <c r="AJ666" s="36"/>
      <c r="AK666" s="36"/>
    </row>
    <row r="667" spans="1:37" s="231" customFormat="1">
      <c r="A667"/>
      <c r="B667"/>
      <c r="C667" s="60"/>
      <c r="D667" s="42"/>
      <c r="E667" s="42"/>
      <c r="F667" s="42"/>
      <c r="G667" s="10"/>
      <c r="H667"/>
      <c r="I667"/>
      <c r="J667" s="42"/>
      <c r="K667" s="42"/>
      <c r="L667" s="42"/>
      <c r="M667" s="42"/>
      <c r="N667" s="42"/>
      <c r="O667" s="42"/>
      <c r="P667" s="42"/>
      <c r="Q667" s="42"/>
      <c r="R667" s="42"/>
      <c r="S667" s="42"/>
      <c r="T667" s="36"/>
      <c r="U667"/>
      <c r="V667"/>
      <c r="W667"/>
      <c r="X667"/>
      <c r="Y667"/>
      <c r="Z667"/>
      <c r="AA667"/>
      <c r="AB667" s="86"/>
      <c r="AD667" s="488"/>
      <c r="AE667" s="36"/>
      <c r="AF667" s="36"/>
      <c r="AG667" s="36"/>
      <c r="AH667" s="36"/>
      <c r="AI667" s="36"/>
      <c r="AJ667" s="36"/>
      <c r="AK667" s="36"/>
    </row>
    <row r="668" spans="1:37" s="231" customFormat="1">
      <c r="A668"/>
      <c r="B668"/>
      <c r="C668" s="60"/>
      <c r="D668" s="42"/>
      <c r="E668" s="42"/>
      <c r="F668" s="42"/>
      <c r="G668" s="10"/>
      <c r="H668"/>
      <c r="I668"/>
      <c r="J668" s="42"/>
      <c r="K668" s="42"/>
      <c r="L668" s="42"/>
      <c r="M668" s="42"/>
      <c r="N668" s="42"/>
      <c r="O668" s="42"/>
      <c r="P668" s="42"/>
      <c r="Q668" s="42"/>
      <c r="R668" s="42"/>
      <c r="S668" s="42"/>
      <c r="T668" s="36"/>
      <c r="U668"/>
      <c r="V668"/>
      <c r="W668"/>
      <c r="X668"/>
      <c r="Y668"/>
      <c r="Z668"/>
      <c r="AA668"/>
      <c r="AB668" s="86"/>
      <c r="AD668" s="488"/>
      <c r="AE668" s="36"/>
      <c r="AF668" s="36"/>
      <c r="AG668" s="36"/>
      <c r="AH668" s="36"/>
      <c r="AI668" s="36"/>
      <c r="AJ668" s="36"/>
      <c r="AK668" s="36"/>
    </row>
    <row r="669" spans="1:37" s="231" customFormat="1">
      <c r="A669"/>
      <c r="B669"/>
      <c r="C669" s="60"/>
      <c r="D669" s="42"/>
      <c r="E669" s="42"/>
      <c r="F669" s="42"/>
      <c r="G669" s="10"/>
      <c r="H669"/>
      <c r="I669"/>
      <c r="J669" s="42"/>
      <c r="K669" s="42"/>
      <c r="L669" s="42"/>
      <c r="M669" s="42"/>
      <c r="N669" s="42"/>
      <c r="O669" s="42"/>
      <c r="P669" s="42"/>
      <c r="Q669" s="42"/>
      <c r="R669" s="42"/>
      <c r="S669" s="42"/>
      <c r="T669" s="36"/>
      <c r="U669"/>
      <c r="V669"/>
      <c r="W669"/>
      <c r="X669"/>
      <c r="Y669"/>
      <c r="Z669"/>
      <c r="AA669"/>
      <c r="AB669" s="86"/>
      <c r="AD669" s="488"/>
      <c r="AE669" s="36"/>
      <c r="AF669" s="36"/>
      <c r="AG669" s="36"/>
      <c r="AH669" s="36"/>
      <c r="AI669" s="36"/>
      <c r="AJ669" s="36"/>
      <c r="AK669" s="36"/>
    </row>
    <row r="670" spans="1:37" s="231" customFormat="1">
      <c r="A670"/>
      <c r="B670"/>
      <c r="C670" s="60"/>
      <c r="D670" s="42"/>
      <c r="E670" s="42"/>
      <c r="F670" s="42"/>
      <c r="G670" s="10"/>
      <c r="H670"/>
      <c r="I670"/>
      <c r="J670" s="42"/>
      <c r="K670" s="42"/>
      <c r="L670" s="42"/>
      <c r="M670" s="42"/>
      <c r="N670" s="42"/>
      <c r="O670" s="42"/>
      <c r="P670" s="42"/>
      <c r="Q670" s="42"/>
      <c r="R670" s="42"/>
      <c r="S670" s="42"/>
      <c r="T670" s="36"/>
      <c r="U670"/>
      <c r="V670"/>
      <c r="W670"/>
      <c r="X670"/>
      <c r="Y670"/>
      <c r="Z670"/>
      <c r="AA670"/>
      <c r="AB670" s="86"/>
      <c r="AD670" s="488"/>
      <c r="AE670" s="36"/>
      <c r="AF670" s="36"/>
      <c r="AG670" s="36"/>
      <c r="AH670" s="36"/>
      <c r="AI670" s="36"/>
      <c r="AJ670" s="36"/>
      <c r="AK670" s="36"/>
    </row>
    <row r="671" spans="1:37" s="231" customFormat="1">
      <c r="A671"/>
      <c r="B671"/>
      <c r="C671" s="60"/>
      <c r="D671" s="42"/>
      <c r="E671" s="42"/>
      <c r="F671" s="42"/>
      <c r="G671" s="10"/>
      <c r="H671"/>
      <c r="I671"/>
      <c r="J671" s="42"/>
      <c r="K671" s="42"/>
      <c r="L671" s="42"/>
      <c r="M671" s="42"/>
      <c r="N671" s="42"/>
      <c r="O671" s="42"/>
      <c r="P671" s="42"/>
      <c r="Q671" s="42"/>
      <c r="R671" s="42"/>
      <c r="S671" s="42"/>
      <c r="T671" s="36"/>
      <c r="U671"/>
      <c r="V671"/>
      <c r="W671"/>
      <c r="X671"/>
      <c r="Y671"/>
      <c r="Z671"/>
      <c r="AA671"/>
      <c r="AB671" s="86"/>
      <c r="AD671" s="488"/>
      <c r="AE671" s="36"/>
      <c r="AF671" s="36"/>
      <c r="AG671" s="36"/>
      <c r="AH671" s="36"/>
      <c r="AI671" s="36"/>
      <c r="AJ671" s="36"/>
      <c r="AK671" s="36"/>
    </row>
    <row r="672" spans="1:37" s="231" customFormat="1">
      <c r="A672"/>
      <c r="B672"/>
      <c r="C672" s="60"/>
      <c r="D672" s="42"/>
      <c r="E672" s="42"/>
      <c r="F672" s="42"/>
      <c r="G672" s="10"/>
      <c r="H672"/>
      <c r="I672"/>
      <c r="J672" s="42"/>
      <c r="K672" s="42"/>
      <c r="L672" s="42"/>
      <c r="M672" s="42"/>
      <c r="N672" s="42"/>
      <c r="O672" s="42"/>
      <c r="P672" s="42"/>
      <c r="Q672" s="42"/>
      <c r="R672" s="42"/>
      <c r="S672" s="42"/>
      <c r="T672" s="36"/>
      <c r="U672"/>
      <c r="V672"/>
      <c r="W672"/>
      <c r="X672"/>
      <c r="Y672"/>
      <c r="Z672"/>
      <c r="AA672"/>
      <c r="AB672" s="86"/>
      <c r="AD672" s="488"/>
      <c r="AE672" s="36"/>
      <c r="AF672" s="36"/>
      <c r="AG672" s="36"/>
      <c r="AH672" s="36"/>
      <c r="AI672" s="36"/>
      <c r="AJ672" s="36"/>
      <c r="AK672" s="36"/>
    </row>
    <row r="673" spans="1:37" s="231" customFormat="1">
      <c r="A673"/>
      <c r="B673"/>
      <c r="C673" s="60"/>
      <c r="D673" s="42"/>
      <c r="E673" s="42"/>
      <c r="F673" s="42"/>
      <c r="G673" s="10"/>
      <c r="H673"/>
      <c r="I673"/>
      <c r="J673" s="42"/>
      <c r="K673" s="42"/>
      <c r="L673" s="42"/>
      <c r="M673" s="42"/>
      <c r="N673" s="42"/>
      <c r="O673" s="42"/>
      <c r="P673" s="42"/>
      <c r="Q673" s="42"/>
      <c r="R673" s="42"/>
      <c r="S673" s="42"/>
      <c r="T673" s="36"/>
      <c r="U673"/>
      <c r="V673"/>
      <c r="W673"/>
      <c r="X673"/>
      <c r="Y673"/>
      <c r="Z673"/>
      <c r="AA673"/>
      <c r="AB673" s="86"/>
      <c r="AD673" s="488"/>
      <c r="AE673" s="36"/>
      <c r="AF673" s="36"/>
      <c r="AG673" s="36"/>
      <c r="AH673" s="36"/>
      <c r="AI673" s="36"/>
      <c r="AJ673" s="36"/>
      <c r="AK673" s="36"/>
    </row>
    <row r="674" spans="1:37" s="231" customFormat="1">
      <c r="A674"/>
      <c r="B674"/>
      <c r="C674" s="60"/>
      <c r="D674" s="42"/>
      <c r="E674" s="42"/>
      <c r="F674" s="42"/>
      <c r="G674" s="10"/>
      <c r="H674"/>
      <c r="I674"/>
      <c r="J674" s="42"/>
      <c r="K674" s="42"/>
      <c r="L674" s="42"/>
      <c r="M674" s="42"/>
      <c r="N674" s="42"/>
      <c r="O674" s="42"/>
      <c r="P674" s="42"/>
      <c r="Q674" s="42"/>
      <c r="R674" s="42"/>
      <c r="S674" s="42"/>
      <c r="T674" s="36"/>
      <c r="U674"/>
      <c r="V674"/>
      <c r="W674"/>
      <c r="X674"/>
      <c r="Y674"/>
      <c r="Z674"/>
      <c r="AA674"/>
      <c r="AB674" s="86"/>
      <c r="AD674" s="488"/>
      <c r="AE674" s="36"/>
      <c r="AF674" s="36"/>
      <c r="AG674" s="36"/>
      <c r="AH674" s="36"/>
      <c r="AI674" s="36"/>
      <c r="AJ674" s="36"/>
      <c r="AK674" s="36"/>
    </row>
    <row r="675" spans="1:37" s="231" customFormat="1">
      <c r="A675"/>
      <c r="B675"/>
      <c r="C675" s="60"/>
      <c r="D675" s="42"/>
      <c r="E675" s="42"/>
      <c r="F675" s="42"/>
      <c r="G675" s="10"/>
      <c r="H675"/>
      <c r="I675"/>
      <c r="J675" s="42"/>
      <c r="K675" s="42"/>
      <c r="L675" s="42"/>
      <c r="M675" s="42"/>
      <c r="N675" s="42"/>
      <c r="O675" s="42"/>
      <c r="P675" s="42"/>
      <c r="Q675" s="42"/>
      <c r="R675" s="42"/>
      <c r="S675" s="42"/>
      <c r="T675" s="36"/>
      <c r="U675"/>
      <c r="V675"/>
      <c r="W675"/>
      <c r="X675"/>
      <c r="Y675"/>
      <c r="Z675"/>
      <c r="AA675"/>
      <c r="AB675" s="86"/>
      <c r="AD675" s="488"/>
      <c r="AE675" s="36"/>
      <c r="AF675" s="36"/>
      <c r="AG675" s="36"/>
      <c r="AH675" s="36"/>
      <c r="AI675" s="36"/>
      <c r="AJ675" s="36"/>
      <c r="AK675" s="36"/>
    </row>
    <row r="676" spans="1:37" s="231" customFormat="1">
      <c r="A676"/>
      <c r="B676"/>
      <c r="C676" s="60"/>
      <c r="D676" s="42"/>
      <c r="E676" s="42"/>
      <c r="F676" s="42"/>
      <c r="G676" s="10"/>
      <c r="H676"/>
      <c r="I676"/>
      <c r="J676" s="42"/>
      <c r="K676" s="42"/>
      <c r="L676" s="42"/>
      <c r="M676" s="42"/>
      <c r="N676" s="42"/>
      <c r="O676" s="42"/>
      <c r="P676" s="42"/>
      <c r="Q676" s="42"/>
      <c r="R676" s="42"/>
      <c r="S676" s="42"/>
      <c r="T676" s="36"/>
      <c r="U676"/>
      <c r="V676"/>
      <c r="W676"/>
      <c r="X676"/>
      <c r="Y676"/>
      <c r="Z676"/>
      <c r="AA676"/>
      <c r="AB676" s="86"/>
      <c r="AD676" s="488"/>
      <c r="AE676" s="36"/>
      <c r="AF676" s="36"/>
      <c r="AG676" s="36"/>
      <c r="AH676" s="36"/>
      <c r="AI676" s="36"/>
      <c r="AJ676" s="36"/>
      <c r="AK676" s="36"/>
    </row>
    <row r="677" spans="1:37" s="231" customFormat="1">
      <c r="A677"/>
      <c r="B677"/>
      <c r="C677" s="60"/>
      <c r="D677" s="42"/>
      <c r="E677" s="42"/>
      <c r="F677" s="42"/>
      <c r="G677" s="10"/>
      <c r="H677"/>
      <c r="I677"/>
      <c r="J677" s="42"/>
      <c r="K677" s="42"/>
      <c r="L677" s="42"/>
      <c r="M677" s="42"/>
      <c r="N677" s="42"/>
      <c r="O677" s="42"/>
      <c r="P677" s="42"/>
      <c r="Q677" s="42"/>
      <c r="R677" s="42"/>
      <c r="S677" s="42"/>
      <c r="T677" s="36"/>
      <c r="U677"/>
      <c r="V677"/>
      <c r="W677"/>
      <c r="X677"/>
      <c r="Y677"/>
      <c r="Z677"/>
      <c r="AA677"/>
      <c r="AB677" s="86"/>
      <c r="AD677" s="488"/>
      <c r="AE677" s="36"/>
      <c r="AF677" s="36"/>
      <c r="AG677" s="36"/>
      <c r="AH677" s="36"/>
      <c r="AI677" s="36"/>
      <c r="AJ677" s="36"/>
      <c r="AK677" s="36"/>
    </row>
    <row r="678" spans="1:37" s="231" customFormat="1">
      <c r="A678"/>
      <c r="B678"/>
      <c r="C678" s="60"/>
      <c r="D678" s="42"/>
      <c r="E678" s="42"/>
      <c r="F678" s="42"/>
      <c r="G678" s="10"/>
      <c r="H678"/>
      <c r="I678"/>
      <c r="J678" s="42"/>
      <c r="K678" s="42"/>
      <c r="L678" s="42"/>
      <c r="M678" s="42"/>
      <c r="N678" s="42"/>
      <c r="O678" s="42"/>
      <c r="P678" s="42"/>
      <c r="Q678" s="42"/>
      <c r="R678" s="42"/>
      <c r="S678" s="42"/>
      <c r="T678" s="36"/>
      <c r="U678"/>
      <c r="V678"/>
      <c r="W678"/>
      <c r="X678"/>
      <c r="Y678"/>
      <c r="Z678"/>
      <c r="AA678"/>
      <c r="AB678" s="86"/>
      <c r="AD678" s="488"/>
      <c r="AE678" s="36"/>
      <c r="AF678" s="36"/>
      <c r="AG678" s="36"/>
      <c r="AH678" s="36"/>
      <c r="AI678" s="36"/>
      <c r="AJ678" s="36"/>
      <c r="AK678" s="36"/>
    </row>
    <row r="679" spans="1:37" s="231" customFormat="1">
      <c r="A679"/>
      <c r="B679"/>
      <c r="C679" s="60"/>
      <c r="D679" s="42"/>
      <c r="E679" s="42"/>
      <c r="F679" s="42"/>
      <c r="G679" s="10"/>
      <c r="H679"/>
      <c r="I679"/>
      <c r="J679" s="42"/>
      <c r="K679" s="42"/>
      <c r="L679" s="42"/>
      <c r="M679" s="42"/>
      <c r="N679" s="42"/>
      <c r="O679" s="42"/>
      <c r="P679" s="42"/>
      <c r="Q679" s="42"/>
      <c r="R679" s="42"/>
      <c r="S679" s="42"/>
      <c r="T679" s="36"/>
      <c r="U679"/>
      <c r="V679"/>
      <c r="W679"/>
      <c r="X679"/>
      <c r="Y679"/>
      <c r="Z679"/>
      <c r="AA679"/>
      <c r="AB679" s="86"/>
      <c r="AD679" s="488"/>
      <c r="AE679" s="36"/>
      <c r="AF679" s="36"/>
      <c r="AG679" s="36"/>
      <c r="AH679" s="36"/>
      <c r="AI679" s="36"/>
      <c r="AJ679" s="36"/>
      <c r="AK679" s="36"/>
    </row>
  </sheetData>
  <autoFilter ref="A8:AC271" xr:uid="{9800239B-36F1-4D38-A2A5-5D5A426AC5AD}"/>
  <mergeCells count="4">
    <mergeCell ref="A2:B2"/>
    <mergeCell ref="A3:B3"/>
    <mergeCell ref="A4:B4"/>
    <mergeCell ref="A5:B5"/>
  </mergeCells>
  <phoneticPr fontId="34" type="noConversion"/>
  <dataValidations count="1">
    <dataValidation type="list" allowBlank="1" showInputMessage="1" showErrorMessage="1" sqref="O9:O271" xr:uid="{53F46E4F-E47B-4454-AAC1-2FBB59F3D266}">
      <formula1>"Y,N"</formula1>
    </dataValidation>
  </dataValidations>
  <hyperlinks>
    <hyperlink ref="W145" r:id="rId1" xr:uid="{46A48092-EB03-4500-89A3-EDBE4AA67D04}"/>
    <hyperlink ref="V269" r:id="rId2" location="api-description__security-and-authorisation" xr:uid="{07853B25-2AC2-41CB-88AD-908F97CE50B2}"/>
  </hyperlinks>
  <pageMargins left="0.7" right="0.7" top="0.75" bottom="0.75" header="0.3" footer="0.3"/>
  <pageSetup paperSize="9" orientation="portrait" r:id="rId3"/>
  <extLst>
    <ext xmlns:x14="http://schemas.microsoft.com/office/spreadsheetml/2009/9/main" uri="{CCE6A557-97BC-4b89-ADB6-D9C93CAAB3DF}">
      <x14:dataValidations xmlns:xm="http://schemas.microsoft.com/office/excel/2006/main" count="9">
        <x14:dataValidation type="list" allowBlank="1" showInputMessage="1" showErrorMessage="1" xr:uid="{948DA4BF-1A40-4D37-89B8-29BFB92EE495}">
          <x14:formula1>
            <xm:f>'Pick Lists'!$C$2:$C$7</xm:f>
          </x14:formula1>
          <xm:sqref>C2</xm:sqref>
        </x14:dataValidation>
        <x14:dataValidation type="list" allowBlank="1" showInputMessage="1" showErrorMessage="1" xr:uid="{71C3523D-3D99-44D7-8FD2-2222206DA771}">
          <x14:formula1>
            <xm:f>'Pick Lists'!$S$2:$S$16</xm:f>
          </x14:formula1>
          <xm:sqref>C3</xm:sqref>
        </x14:dataValidation>
        <x14:dataValidation type="list" allowBlank="1" showInputMessage="1" showErrorMessage="1" xr:uid="{B0EA7F69-E208-4CE9-AD2A-60A3E3F8F001}">
          <x14:formula1>
            <xm:f>'Pick Lists'!$U$2:$U$11</xm:f>
          </x14:formula1>
          <xm:sqref>C5</xm:sqref>
        </x14:dataValidation>
        <x14:dataValidation type="list" allowBlank="1" showInputMessage="1" showErrorMessage="1" xr:uid="{B029616F-F48C-4D35-8D30-AEA8B49D27E5}">
          <x14:formula1>
            <xm:f>'Pick Lists'!$M$2:$M$8</xm:f>
          </x14:formula1>
          <xm:sqref>Q9:Q29 Q33:Q56 Q123:Q191 Q119:Q120 Q193 Q195:Q249 Q260:Q271 Q58:Q117</xm:sqref>
        </x14:dataValidation>
        <x14:dataValidation type="list" allowBlank="1" showInputMessage="1" showErrorMessage="1" xr:uid="{2935CD7E-B192-4BB3-A0C0-7EA9D687D9D2}">
          <x14:formula1>
            <xm:f>'Pick Lists'!$Q$2:$Q$3</xm:f>
          </x14:formula1>
          <xm:sqref>F231:F249 F260:F271 F193 F195:F229 T195:T249 F123:F191 T123:T191 T9:T120 F9:F120 T260:T271 T193</xm:sqref>
        </x14:dataValidation>
        <x14:dataValidation type="list" allowBlank="1" showInputMessage="1" showErrorMessage="1" xr:uid="{A4BA10A5-51F5-41ED-A658-9795F8CE1663}">
          <x14:formula1>
            <xm:f>'Pick Lists'!$E$2:$E$6</xm:f>
          </x14:formula1>
          <xm:sqref>E231:E249 E123:E191 E193 E195:E229 E260:E271 E9:E120</xm:sqref>
        </x14:dataValidation>
        <x14:dataValidation type="list" allowBlank="1" showInputMessage="1" showErrorMessage="1" xr:uid="{5C75D3D9-8826-4A87-973A-D40AEB94E7CD}">
          <x14:formula1>
            <xm:f>'Pick Lists'!$A$2:$A$13</xm:f>
          </x14:formula1>
          <xm:sqref>D231:D249 D123:D173 D176:D191 D193 D195:D229 D260:D271 D9:D120</xm:sqref>
        </x14:dataValidation>
        <x14:dataValidation type="list" allowBlank="1" showInputMessage="1" showErrorMessage="1" xr:uid="{68234C03-9C9E-4165-8A57-890C53FF6B28}">
          <x14:formula1>
            <xm:f>'Pick Lists'!$G$2:$G$7</xm:f>
          </x14:formula1>
          <xm:sqref>M9:M30 H9:H30 H195:H249 M123:M191 H193 M193 M195:M249 H260:H271 M260:M271 H123:H191 M33:M120 H33:H120</xm:sqref>
        </x14:dataValidation>
        <x14:dataValidation type="list" allowBlank="1" showInputMessage="1" showErrorMessage="1" xr:uid="{D7839EB4-1E0D-4B6A-A269-700E4161C49F}">
          <x14:formula1>
            <xm:f>'Pick Lists'!$K$2:$K$7</xm:f>
          </x14:formula1>
          <xm:sqref>P9:P30 P123:P191 P193 P195:P249 P260:P271 P33:P120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37286-EF08-4E2E-A5BA-8783242E91DA}">
  <sheetPr codeName="Sheet12"/>
  <dimension ref="A1:D42"/>
  <sheetViews>
    <sheetView topLeftCell="A2" workbookViewId="0">
      <selection activeCell="C10" sqref="C10"/>
    </sheetView>
  </sheetViews>
  <sheetFormatPr defaultColWidth="8.875" defaultRowHeight="15.6"/>
  <cols>
    <col min="1" max="1" width="31.5" bestFit="1" customWidth="1"/>
    <col min="2" max="2" width="5.375" bestFit="1" customWidth="1"/>
    <col min="3" max="3" width="8" bestFit="1" customWidth="1"/>
    <col min="4" max="4" width="23.5" bestFit="1" customWidth="1"/>
  </cols>
  <sheetData>
    <row r="1" spans="1:3" ht="15.95" thickBot="1">
      <c r="A1" s="23" t="s">
        <v>2646</v>
      </c>
      <c r="B1" s="61">
        <f>COUNTA('Risk Log'!A9:A398)-B41</f>
        <v>262</v>
      </c>
      <c r="C1" s="62"/>
    </row>
    <row r="2" spans="1:3">
      <c r="A2" s="63" t="s">
        <v>2647</v>
      </c>
      <c r="B2" s="64"/>
      <c r="C2" s="65"/>
    </row>
    <row r="3" spans="1:3">
      <c r="A3" s="66">
        <v>5</v>
      </c>
      <c r="B3">
        <f>COUNTIF('Risk Log'!E:E,A3)</f>
        <v>70</v>
      </c>
      <c r="C3" s="67"/>
    </row>
    <row r="4" spans="1:3">
      <c r="A4" s="66">
        <v>4</v>
      </c>
      <c r="B4">
        <f>COUNTIF('Risk Log'!E:E,A4)</f>
        <v>175</v>
      </c>
      <c r="C4" s="67"/>
    </row>
    <row r="5" spans="1:3">
      <c r="A5" s="66">
        <v>3</v>
      </c>
      <c r="B5">
        <f>COUNTIF('Risk Log'!E:E,A5)</f>
        <v>12</v>
      </c>
      <c r="C5" s="67"/>
    </row>
    <row r="6" spans="1:3">
      <c r="A6" s="66">
        <v>2</v>
      </c>
      <c r="B6">
        <f>COUNTIF('Risk Log'!E:E,A6)</f>
        <v>4</v>
      </c>
      <c r="C6" s="67"/>
    </row>
    <row r="7" spans="1:3">
      <c r="A7" s="66">
        <v>1</v>
      </c>
      <c r="B7">
        <f>COUNTIF('Risk Log'!E:E,A7)</f>
        <v>2</v>
      </c>
      <c r="C7" s="67"/>
    </row>
    <row r="8" spans="1:3" ht="15.95" thickBot="1">
      <c r="A8" s="68" t="s">
        <v>2648</v>
      </c>
      <c r="B8" s="69">
        <f>B1-(SUM(B3:B7))+B41</f>
        <v>0</v>
      </c>
      <c r="C8" s="70"/>
    </row>
    <row r="9" spans="1:3">
      <c r="A9" s="647" t="s">
        <v>2649</v>
      </c>
      <c r="B9" s="648"/>
      <c r="C9" s="65"/>
    </row>
    <row r="10" spans="1:3">
      <c r="A10" s="66" t="s">
        <v>429</v>
      </c>
      <c r="B10" s="71">
        <f>COUNTIF('Risk Log'!D:D,A10)</f>
        <v>49</v>
      </c>
      <c r="C10" s="67"/>
    </row>
    <row r="11" spans="1:3">
      <c r="A11" s="66" t="s">
        <v>329</v>
      </c>
      <c r="B11" s="71">
        <f>COUNTIF('Risk Log'!D:D,A11)</f>
        <v>3</v>
      </c>
      <c r="C11" s="67"/>
    </row>
    <row r="12" spans="1:3">
      <c r="A12" s="66" t="s">
        <v>366</v>
      </c>
      <c r="B12" s="71">
        <f>COUNTIF('Risk Log'!D:D,A12)</f>
        <v>40</v>
      </c>
      <c r="C12" s="67"/>
    </row>
    <row r="13" spans="1:3">
      <c r="A13" s="66" t="s">
        <v>292</v>
      </c>
      <c r="B13" s="71">
        <f>COUNTIF('Risk Log'!D:D,A13)</f>
        <v>14</v>
      </c>
      <c r="C13" s="67"/>
    </row>
    <row r="14" spans="1:3">
      <c r="A14" s="66" t="s">
        <v>385</v>
      </c>
      <c r="B14" s="71">
        <f>COUNTIF('Risk Log'!D:D,A14)</f>
        <v>137</v>
      </c>
      <c r="C14" s="67"/>
    </row>
    <row r="15" spans="1:3">
      <c r="A15" s="66" t="s">
        <v>444</v>
      </c>
      <c r="B15" s="71">
        <f>COUNTIF('Risk Log'!D:D,A15)</f>
        <v>0</v>
      </c>
      <c r="C15" s="67"/>
    </row>
    <row r="16" spans="1:3">
      <c r="A16" s="66" t="s">
        <v>449</v>
      </c>
      <c r="B16" s="71">
        <f>COUNTIF('Risk Log'!D:D,A16)</f>
        <v>3</v>
      </c>
      <c r="C16" s="67"/>
    </row>
    <row r="17" spans="1:3">
      <c r="A17" s="66" t="s">
        <v>311</v>
      </c>
      <c r="B17" s="71">
        <f>COUNTIF('Risk Log'!D:D,A17)</f>
        <v>13</v>
      </c>
      <c r="C17" s="67"/>
    </row>
    <row r="18" spans="1:3">
      <c r="A18" s="66" t="s">
        <v>458</v>
      </c>
      <c r="B18" s="71">
        <f>COUNTIF('Risk Log'!D:D,A18)</f>
        <v>1</v>
      </c>
      <c r="C18" s="67"/>
    </row>
    <row r="19" spans="1:3">
      <c r="A19" s="66" t="s">
        <v>461</v>
      </c>
      <c r="B19" s="71">
        <f>COUNTIF('Risk Log'!D:D,A19)</f>
        <v>2</v>
      </c>
      <c r="C19" s="67"/>
    </row>
    <row r="20" spans="1:3">
      <c r="A20" s="66" t="s">
        <v>2373</v>
      </c>
      <c r="B20" s="71">
        <f>COUNTIF('Risk Log'!D:D,A20)</f>
        <v>1</v>
      </c>
      <c r="C20" s="67"/>
    </row>
    <row r="21" spans="1:3" ht="15.95" thickBot="1">
      <c r="A21" s="72" t="s">
        <v>2648</v>
      </c>
      <c r="B21" s="22">
        <f>B1-(SUM(B10:B20))+B41</f>
        <v>0</v>
      </c>
      <c r="C21" s="70"/>
    </row>
    <row r="22" spans="1:3">
      <c r="A22" s="647" t="s">
        <v>2650</v>
      </c>
      <c r="B22" s="648"/>
      <c r="C22" s="65"/>
    </row>
    <row r="23" spans="1:3">
      <c r="A23" s="66" t="s">
        <v>2651</v>
      </c>
      <c r="B23">
        <f>COUNTIFS('Risk Log'!J:J,"&lt;3",'Risk Log'!J:J,"&gt;1")</f>
        <v>0</v>
      </c>
      <c r="C23" s="67"/>
    </row>
    <row r="24" spans="1:3">
      <c r="A24" s="66" t="s">
        <v>2652</v>
      </c>
      <c r="B24">
        <f>COUNTIFS('Risk Log'!J:J,"&lt;3",'Risk Log'!J:J,"&gt;1")</f>
        <v>0</v>
      </c>
      <c r="C24" s="67"/>
    </row>
    <row r="25" spans="1:3">
      <c r="A25" s="66" t="s">
        <v>2653</v>
      </c>
      <c r="B25">
        <f>COUNTIFS('Risk Log'!J:J,"&lt;3",'Risk Log'!J:J,"&gt;1")</f>
        <v>0</v>
      </c>
      <c r="C25" s="67"/>
    </row>
    <row r="26" spans="1:3">
      <c r="A26" s="66" t="s">
        <v>2654</v>
      </c>
      <c r="B26">
        <f>COUNTIFS('Risk Log'!J:J,"&lt;3",'Risk Log'!J:J,"&gt;1")</f>
        <v>0</v>
      </c>
      <c r="C26" s="67"/>
    </row>
    <row r="27" spans="1:3">
      <c r="A27" s="66" t="s">
        <v>2655</v>
      </c>
      <c r="B27">
        <f>COUNTIFS('Risk Log'!J:J,"&lt;3",'Risk Log'!J:J,"&gt;1")</f>
        <v>0</v>
      </c>
      <c r="C27" s="67"/>
    </row>
    <row r="28" spans="1:3" ht="15.95" thickBot="1">
      <c r="A28" s="72" t="s">
        <v>2648</v>
      </c>
      <c r="B28" s="22">
        <f>B1-(SUM(B23:B27))</f>
        <v>262</v>
      </c>
      <c r="C28" s="70"/>
    </row>
    <row r="29" spans="1:3">
      <c r="A29" s="649" t="s">
        <v>2656</v>
      </c>
      <c r="B29" s="650"/>
      <c r="C29" s="372"/>
    </row>
    <row r="30" spans="1:3">
      <c r="A30" s="373" t="s">
        <v>2651</v>
      </c>
      <c r="B30" s="374">
        <f>COUNTIFS('Risk Log'!N:N,"&lt;3",'Risk Log'!N:N,"&gt;1")</f>
        <v>0</v>
      </c>
    </row>
    <row r="31" spans="1:3">
      <c r="A31" s="373" t="s">
        <v>2652</v>
      </c>
      <c r="B31" s="374">
        <f>COUNTIFS('Risk Log'!N:N,"&lt;3",'Risk Log'!N:N,"&gt;1")</f>
        <v>0</v>
      </c>
    </row>
    <row r="32" spans="1:3">
      <c r="A32" s="373" t="s">
        <v>2653</v>
      </c>
      <c r="B32" s="374">
        <f>COUNTIFS('Risk Log'!N:N,"&lt;3",'Risk Log'!N:N,"&gt;1")</f>
        <v>0</v>
      </c>
    </row>
    <row r="33" spans="1:4">
      <c r="A33" s="373" t="s">
        <v>2654</v>
      </c>
      <c r="B33" s="374">
        <f>COUNTIFS('Risk Log'!N:N,"&lt;3",'Risk Log'!N:N,"&gt;1")</f>
        <v>0</v>
      </c>
    </row>
    <row r="34" spans="1:4">
      <c r="A34" s="373" t="s">
        <v>2655</v>
      </c>
      <c r="B34" s="374">
        <f>COUNTIFS('Risk Log'!N:N,"&lt;3",'Risk Log'!N:N,"&gt;1")</f>
        <v>0</v>
      </c>
    </row>
    <row r="35" spans="1:4">
      <c r="A35" s="373" t="s">
        <v>2657</v>
      </c>
      <c r="B35" s="374">
        <f>COUNTIFS('Risk Log'!N:N,"&lt;3",'Risk Log'!N:N,"&gt;1")</f>
        <v>0</v>
      </c>
      <c r="D35" t="s">
        <v>2658</v>
      </c>
    </row>
    <row r="36" spans="1:4">
      <c r="A36" s="373" t="s">
        <v>2659</v>
      </c>
      <c r="B36" s="374">
        <f>COUNTIFS('Risk Log'!N:N,"&lt;3",'Risk Log'!N:N,"&gt;1")</f>
        <v>0</v>
      </c>
      <c r="D36" t="s">
        <v>2660</v>
      </c>
    </row>
    <row r="37" spans="1:4" ht="15.95" thickBot="1">
      <c r="A37" s="375" t="s">
        <v>2648</v>
      </c>
      <c r="B37" s="376">
        <f>B1-(SUM(B30:B36))</f>
        <v>262</v>
      </c>
      <c r="C37" s="22"/>
    </row>
    <row r="39" spans="1:4" ht="15.95" thickBot="1"/>
    <row r="40" spans="1:4">
      <c r="A40" s="649" t="s">
        <v>2661</v>
      </c>
      <c r="B40" s="650"/>
    </row>
    <row r="41" spans="1:4" ht="15.95" thickBot="1">
      <c r="A41" s="375" t="s">
        <v>2662</v>
      </c>
      <c r="B41" s="376">
        <f>'Risk Log Change Summary'!K21</f>
        <v>1</v>
      </c>
    </row>
    <row r="42" spans="1:4">
      <c r="A42" s="373"/>
    </row>
  </sheetData>
  <mergeCells count="4">
    <mergeCell ref="A9:B9"/>
    <mergeCell ref="A22:B22"/>
    <mergeCell ref="A29:B29"/>
    <mergeCell ref="A40:B40"/>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99BED-8F9E-49FD-8A07-24074A0421D2}">
  <sheetPr codeName="Sheet11"/>
  <dimension ref="A1:CF311"/>
  <sheetViews>
    <sheetView zoomScale="70" zoomScaleNormal="70" workbookViewId="0">
      <pane xSplit="5" ySplit="4" topLeftCell="F5" activePane="bottomRight" state="frozen"/>
      <selection pane="bottomRight" activeCell="E6" sqref="E6"/>
      <selection pane="bottomLeft" activeCell="D1" sqref="D1"/>
      <selection pane="topRight" activeCell="D1" sqref="D1"/>
    </sheetView>
  </sheetViews>
  <sheetFormatPr defaultColWidth="9" defaultRowHeight="15.6"/>
  <cols>
    <col min="1" max="1" width="9" style="42"/>
    <col min="2" max="2" width="14.375" style="42" bestFit="1" customWidth="1"/>
    <col min="3" max="3" width="24.5" style="42" customWidth="1"/>
    <col min="4" max="4" width="61.375" style="454" customWidth="1"/>
    <col min="5" max="5" width="44.375" style="454" customWidth="1"/>
    <col min="6" max="6" width="9" style="42" bestFit="1" customWidth="1"/>
    <col min="7" max="7" width="13.625" style="42" bestFit="1" customWidth="1"/>
    <col min="8" max="16384" width="9" style="42"/>
  </cols>
  <sheetData>
    <row r="1" spans="1:84">
      <c r="A1" s="476"/>
      <c r="B1" s="456"/>
      <c r="C1" s="456"/>
      <c r="D1" s="477"/>
      <c r="E1" s="477"/>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56"/>
      <c r="AY1" s="456"/>
      <c r="AZ1" s="456"/>
      <c r="BA1" s="456"/>
      <c r="BB1" s="456"/>
      <c r="BC1" s="456"/>
      <c r="BD1" s="456"/>
      <c r="BE1" s="456"/>
      <c r="BF1" s="456"/>
      <c r="BG1" s="456"/>
      <c r="BH1" s="456"/>
      <c r="BI1" s="456"/>
    </row>
    <row r="2" spans="1:84">
      <c r="A2" s="46"/>
      <c r="B2" s="455"/>
      <c r="C2" s="456" t="s">
        <v>2663</v>
      </c>
      <c r="D2" s="77"/>
      <c r="E2" s="77"/>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row>
    <row r="3" spans="1:84">
      <c r="A3" s="46"/>
      <c r="B3" s="457"/>
      <c r="C3" s="457"/>
      <c r="D3" s="458"/>
      <c r="E3" s="458"/>
      <c r="F3" s="459"/>
      <c r="G3" s="459"/>
      <c r="H3" s="651" t="s">
        <v>2664</v>
      </c>
      <c r="I3" s="651"/>
      <c r="J3" s="651"/>
      <c r="K3" s="651"/>
      <c r="L3" s="651"/>
      <c r="M3" s="651"/>
      <c r="N3" s="651"/>
      <c r="O3" s="651"/>
      <c r="P3" s="651"/>
      <c r="Q3" s="651"/>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c r="BB3" s="46"/>
      <c r="BC3" s="46"/>
      <c r="BD3" s="46"/>
      <c r="BE3" s="46"/>
      <c r="BF3" s="46"/>
      <c r="BG3" s="46"/>
      <c r="BH3" s="46"/>
      <c r="BI3" s="46"/>
    </row>
    <row r="4" spans="1:84">
      <c r="A4" s="46"/>
      <c r="B4" s="461" t="s">
        <v>2665</v>
      </c>
      <c r="C4" s="461" t="s">
        <v>213</v>
      </c>
      <c r="D4" s="462" t="s">
        <v>2666</v>
      </c>
      <c r="E4" s="462" t="s">
        <v>877</v>
      </c>
      <c r="F4" s="460" t="s">
        <v>2667</v>
      </c>
      <c r="G4" s="460" t="s">
        <v>2668</v>
      </c>
      <c r="H4" s="460" t="s">
        <v>2669</v>
      </c>
      <c r="I4" s="460" t="s">
        <v>2670</v>
      </c>
      <c r="J4" s="460" t="s">
        <v>2671</v>
      </c>
      <c r="K4" s="460" t="s">
        <v>2672</v>
      </c>
      <c r="L4" s="460" t="s">
        <v>2673</v>
      </c>
      <c r="M4" s="460" t="s">
        <v>2674</v>
      </c>
      <c r="N4" s="460" t="s">
        <v>2675</v>
      </c>
      <c r="O4" s="460" t="s">
        <v>2676</v>
      </c>
      <c r="P4" s="460" t="s">
        <v>2677</v>
      </c>
      <c r="Q4" s="460" t="s">
        <v>2678</v>
      </c>
      <c r="R4" s="42" t="s">
        <v>2679</v>
      </c>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c r="BH4" s="46"/>
      <c r="BI4" s="46"/>
      <c r="BJ4" s="46"/>
      <c r="BK4" s="46"/>
      <c r="BL4" s="46"/>
      <c r="BM4" s="46"/>
      <c r="BN4" s="46"/>
      <c r="BO4" s="46"/>
      <c r="BP4" s="46"/>
      <c r="BQ4" s="46"/>
      <c r="BR4" s="46"/>
      <c r="BS4" s="46"/>
      <c r="BT4" s="46"/>
      <c r="BU4" s="46"/>
      <c r="BV4" s="46"/>
      <c r="BW4" s="46"/>
      <c r="BX4" s="46"/>
      <c r="BY4" s="46"/>
      <c r="BZ4" s="46"/>
      <c r="CA4" s="46"/>
      <c r="CB4" s="46"/>
      <c r="CC4" s="46"/>
      <c r="CD4" s="46"/>
      <c r="CE4" s="46"/>
      <c r="CF4" s="46"/>
    </row>
    <row r="5" spans="1:84" ht="123.95">
      <c r="A5" s="46"/>
      <c r="B5" s="463" t="str">
        <f>'Risk Log'!A9</f>
        <v>NME-SCR-001</v>
      </c>
      <c r="C5" s="463" t="str">
        <f>'Risk Log'!B9</f>
        <v>Switching on the Solution</v>
      </c>
      <c r="D5" s="464" t="str">
        <f>'Risk Log'!V9 &amp; " &gt; " &amp; 'Risk Log'!W9</f>
        <v>3.2 Switching on the Solution &gt; GPS.221 GP Summary Switch</v>
      </c>
      <c r="E5" s="464" t="str">
        <f>'Risk Log'!S9</f>
        <v>Test data:
a)
1. System Admin with appropriate permissions
b)
1. System Admin with appropriate permissions
2. Eligible Patients with GP Summary Update 
3. Ineligible Patients with GP Summary Update</v>
      </c>
      <c r="F5" s="46"/>
      <c r="G5" s="46"/>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c r="BC5" s="46"/>
      <c r="BD5" s="46"/>
      <c r="BE5" s="46"/>
      <c r="BF5" s="46"/>
      <c r="BG5" s="46"/>
      <c r="BH5" s="46"/>
      <c r="BI5" s="46"/>
      <c r="BJ5" s="46"/>
      <c r="BK5" s="46"/>
      <c r="BL5" s="46"/>
      <c r="BM5" s="46"/>
      <c r="BN5" s="46"/>
      <c r="BO5" s="46"/>
      <c r="BP5" s="46"/>
      <c r="BQ5" s="46"/>
      <c r="BR5" s="46"/>
      <c r="BS5" s="46"/>
      <c r="BT5" s="46"/>
      <c r="BU5" s="46"/>
      <c r="BV5" s="46"/>
      <c r="BW5" s="46"/>
      <c r="BX5" s="46"/>
      <c r="BY5" s="46"/>
      <c r="BZ5" s="46"/>
      <c r="CA5" s="46"/>
      <c r="CB5" s="46"/>
      <c r="CC5" s="46"/>
      <c r="CD5" s="46"/>
      <c r="CE5" s="46"/>
      <c r="CF5" s="46"/>
    </row>
    <row r="6" spans="1:84" ht="123.95">
      <c r="A6" s="46"/>
      <c r="B6" s="463" t="str">
        <f>'Risk Log'!A10</f>
        <v>NME-SCR-002</v>
      </c>
      <c r="C6" s="463" t="str">
        <f>'Risk Log'!B10</f>
        <v>Switching on the Solution</v>
      </c>
      <c r="D6" s="464" t="str">
        <f>'Risk Log'!V10 &amp; " &gt; " &amp; 'Risk Log'!W10</f>
        <v>3.2 Switching on the Solution &gt; GPS.221 GP Summary Switch</v>
      </c>
      <c r="E6" s="464" t="str">
        <f>'Risk Log'!S10</f>
        <v>Test data:
a)
1. System Admin with appropriate permissions
2. Eligible Patients with GP Summary Update
b)
1. System Admin with appropriate permissions
2. Ineligible Patients' with GP Summary Update</v>
      </c>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c r="CA6" s="46"/>
      <c r="CB6" s="46"/>
      <c r="CC6" s="46"/>
      <c r="CD6" s="46"/>
      <c r="CE6" s="46"/>
      <c r="CF6" s="46"/>
    </row>
    <row r="7" spans="1:84" ht="30.95">
      <c r="A7" s="46"/>
      <c r="B7" s="463" t="str">
        <f>'Risk Log'!A11</f>
        <v>NME-SCR-002-1</v>
      </c>
      <c r="C7" s="463" t="str">
        <f>'Risk Log'!B11</f>
        <v>Switching on the Solution</v>
      </c>
      <c r="D7" s="464" t="str">
        <f>'Risk Log'!V11 &amp; " &gt; " &amp; 'Risk Log'!W11</f>
        <v>SCR Viewing Requirements Refactored for SCR FHIR API v5.1 &gt; CPR.077 SCR Viewing Switch</v>
      </c>
      <c r="E7" s="464" t="str">
        <f>'Risk Log'!S11</f>
        <v>Test data:
1. System Admin with appropriate permissions</v>
      </c>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c r="BA7" s="46"/>
      <c r="BB7" s="46"/>
      <c r="BC7" s="46"/>
      <c r="BD7" s="46"/>
      <c r="BE7" s="46"/>
      <c r="BF7" s="46"/>
      <c r="BG7" s="46"/>
      <c r="BH7" s="46"/>
      <c r="BI7" s="46"/>
      <c r="BJ7" s="46"/>
      <c r="BK7" s="46"/>
      <c r="BL7" s="46"/>
      <c r="BM7" s="46"/>
      <c r="BN7" s="46"/>
      <c r="BO7" s="46"/>
      <c r="BP7" s="46"/>
      <c r="BQ7" s="46"/>
      <c r="BR7" s="46"/>
      <c r="BS7" s="46"/>
      <c r="BT7" s="46"/>
      <c r="BU7" s="46"/>
      <c r="BV7" s="46"/>
      <c r="BW7" s="46"/>
      <c r="BX7" s="46"/>
      <c r="BY7" s="46"/>
      <c r="BZ7" s="46"/>
      <c r="CA7" s="46"/>
      <c r="CB7" s="46"/>
      <c r="CC7" s="46"/>
      <c r="CD7" s="46"/>
      <c r="CE7" s="46"/>
      <c r="CF7" s="46"/>
    </row>
    <row r="8" spans="1:84" ht="30.95">
      <c r="A8" s="46"/>
      <c r="B8" s="463" t="str">
        <f>'Risk Log'!A12</f>
        <v>NME-SCR-002-2</v>
      </c>
      <c r="C8" s="463" t="str">
        <f>'Risk Log'!B12</f>
        <v>Switching on the Solution</v>
      </c>
      <c r="D8" s="464" t="str">
        <f>'Risk Log'!V12 &amp; " &gt; " &amp; 'Risk Log'!W12</f>
        <v>SCR Viewing Requirements Refactored for SCR FHIR API v5.1 &gt; CPR.077 SCR Viewing Switch</v>
      </c>
      <c r="E8" s="464" t="str">
        <f>'Risk Log'!S12</f>
        <v>Test data:
1. System Admin with appropriate permissions</v>
      </c>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c r="AR8" s="46"/>
      <c r="AS8" s="46"/>
      <c r="AT8" s="46"/>
      <c r="AU8" s="46"/>
      <c r="AV8" s="46"/>
      <c r="AW8" s="46"/>
      <c r="AX8" s="46"/>
      <c r="AY8" s="46"/>
      <c r="AZ8" s="46"/>
      <c r="BA8" s="46"/>
      <c r="BB8" s="46"/>
      <c r="BC8" s="46"/>
      <c r="BD8" s="46"/>
      <c r="BE8" s="46"/>
      <c r="BF8" s="46"/>
      <c r="BG8" s="46"/>
      <c r="BH8" s="46"/>
      <c r="BI8" s="46"/>
      <c r="BJ8" s="46"/>
      <c r="BK8" s="46"/>
      <c r="BL8" s="46"/>
      <c r="BM8" s="46"/>
      <c r="BN8" s="46"/>
      <c r="BO8" s="46"/>
      <c r="BP8" s="46"/>
      <c r="BQ8" s="46"/>
      <c r="BR8" s="46"/>
      <c r="BS8" s="46"/>
      <c r="BT8" s="46"/>
      <c r="BU8" s="46"/>
      <c r="BV8" s="46"/>
      <c r="BW8" s="46"/>
      <c r="BX8" s="46"/>
      <c r="BY8" s="46"/>
      <c r="BZ8" s="46"/>
      <c r="CA8" s="46"/>
      <c r="CB8" s="46"/>
      <c r="CC8" s="46"/>
      <c r="CD8" s="46"/>
      <c r="CE8" s="46"/>
      <c r="CF8" s="46"/>
    </row>
    <row r="9" spans="1:84" ht="108.6">
      <c r="A9" s="46"/>
      <c r="B9" s="463" t="str">
        <f>'Risk Log'!A13</f>
        <v>NME-SCR-003</v>
      </c>
      <c r="C9" s="463" t="str">
        <f>'Risk Log'!B13</f>
        <v>Switching on the Solution</v>
      </c>
      <c r="D9" s="464" t="str">
        <f>'Risk Log'!V13 &amp; " &gt; " &amp; 'Risk Log'!W13</f>
        <v>3.2 Switching on the Solution &gt; GPS.221 GP Summary Switch</v>
      </c>
      <c r="E9" s="464" t="str">
        <f>'Risk Log'!S13</f>
        <v xml:space="preserve">Test data:
a)
System Admin with appropriate permissions
b)
System Admin who does not have appropriate permissions </v>
      </c>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6"/>
      <c r="BG9" s="46"/>
      <c r="BH9" s="46"/>
      <c r="BI9" s="46"/>
      <c r="BJ9" s="46"/>
      <c r="BK9" s="46"/>
      <c r="BL9" s="46"/>
      <c r="BM9" s="46"/>
      <c r="BN9" s="46"/>
      <c r="BO9" s="46"/>
      <c r="BP9" s="46"/>
      <c r="BQ9" s="46"/>
      <c r="BR9" s="46"/>
      <c r="BS9" s="46"/>
      <c r="BT9" s="46"/>
      <c r="BU9" s="46"/>
      <c r="BV9" s="46"/>
      <c r="BW9" s="46"/>
      <c r="BX9" s="46"/>
      <c r="BY9" s="46"/>
      <c r="BZ9" s="46"/>
      <c r="CA9" s="46"/>
      <c r="CB9" s="46"/>
      <c r="CC9" s="46"/>
      <c r="CD9" s="46"/>
      <c r="CE9" s="46"/>
      <c r="CF9" s="46"/>
    </row>
    <row r="10" spans="1:84" ht="77.45">
      <c r="A10" s="46"/>
      <c r="B10" s="463" t="str">
        <f>'Risk Log'!A14</f>
        <v>NME-SCR-004</v>
      </c>
      <c r="C10" s="463" t="str">
        <f>'Risk Log'!B14</f>
        <v>Switching on the Solution</v>
      </c>
      <c r="D10" s="464" t="str">
        <f>'Risk Log'!V14 &amp; " &gt; " &amp; 'Risk Log'!W14</f>
        <v>3.2 Switching on the Solution &gt; GPS.221 GP Summary Switch</v>
      </c>
      <c r="E10" s="464" t="str">
        <f>'Risk Log'!S14</f>
        <v>Test data:
1. System Admin with appropriate permissions
2. Eligible Patients with GP Summary Update 
3. Ineligible Patients with GP Summary Update</v>
      </c>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row>
    <row r="11" spans="1:84" ht="77.45">
      <c r="A11" s="46"/>
      <c r="B11" s="463" t="str">
        <f>'Risk Log'!A15</f>
        <v>NME-SCR-005</v>
      </c>
      <c r="C11" s="463" t="str">
        <f>'Risk Log'!B15</f>
        <v>Switching on the Solution</v>
      </c>
      <c r="D11" s="464" t="str">
        <f>'Risk Log'!V15 &amp; " &gt; " &amp; 'Risk Log'!W15</f>
        <v>3.2 Switching on the Solution &gt; GPS.222 GP Summary Switch behaviour</v>
      </c>
      <c r="E11" s="464" t="str">
        <f>'Risk Log'!S15</f>
        <v>Test data:
1. System Admin with appropriate permissions
2. Eligible Patients with GP Summary Update 
3. Ineligible Patients with GP Summary Update</v>
      </c>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6"/>
      <c r="CC11" s="46"/>
      <c r="CD11" s="46"/>
      <c r="CE11" s="46"/>
      <c r="CF11" s="46"/>
    </row>
    <row r="12" spans="1:84" ht="77.45">
      <c r="A12" s="46"/>
      <c r="B12" s="463" t="str">
        <f>'Risk Log'!A16</f>
        <v>NME-SCR-006</v>
      </c>
      <c r="C12" s="463" t="str">
        <f>'Risk Log'!B16</f>
        <v>Switching on the Solution</v>
      </c>
      <c r="D12" s="464" t="str">
        <f>'Risk Log'!V16 &amp; " &gt; " &amp; 'Risk Log'!W16</f>
        <v>3.2 Switching on the Solution &gt; GPS.195 GP Summary Updates for Test Patients</v>
      </c>
      <c r="E12" s="464" t="str">
        <f>'Risk Log'!S16</f>
        <v>Test data:
1. System Admin with appropriate permissions
2. Eligible Patients with GP Summary Update 
3. Ineligible Patients with GP Summary Update</v>
      </c>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c r="BC12" s="46"/>
      <c r="BD12" s="46"/>
      <c r="BE12" s="46"/>
      <c r="BF12" s="46"/>
      <c r="BG12" s="46"/>
      <c r="BH12" s="46"/>
      <c r="BI12" s="46"/>
      <c r="BJ12" s="46"/>
      <c r="BK12" s="46"/>
      <c r="BL12" s="46"/>
      <c r="BM12" s="46"/>
      <c r="BN12" s="46"/>
      <c r="BO12" s="46"/>
      <c r="BP12" s="46"/>
      <c r="BQ12" s="46"/>
      <c r="BR12" s="46"/>
      <c r="BS12" s="46"/>
      <c r="BT12" s="46"/>
      <c r="BU12" s="46"/>
      <c r="BV12" s="46"/>
      <c r="BW12" s="46"/>
      <c r="BX12" s="46"/>
      <c r="BY12" s="46"/>
      <c r="BZ12" s="46"/>
      <c r="CA12" s="46"/>
      <c r="CB12" s="46"/>
      <c r="CC12" s="46"/>
      <c r="CD12" s="46"/>
      <c r="CE12" s="46"/>
      <c r="CF12" s="46"/>
    </row>
    <row r="13" spans="1:84" ht="108.6">
      <c r="A13" s="46"/>
      <c r="B13" s="463" t="str">
        <f>'Risk Log'!A17</f>
        <v>NME-SCR-007</v>
      </c>
      <c r="C13" s="463" t="str">
        <f>'Risk Log'!B17</f>
        <v>Switching on the Solution</v>
      </c>
      <c r="D13" s="464" t="str">
        <f>'Risk Log'!V17 &amp; " &gt; " &amp; 'Risk Log'!W17</f>
        <v>3.2 Switching on the Solution &gt; GPS.198 Practice No Longer Contributing to SCR</v>
      </c>
      <c r="E13" s="464" t="str">
        <f>'Risk Log'!S17</f>
        <v>Test data:
1. A Practice that no longer contribute to SCR Update
2. System Admin with appropriate permissions
3. Eligible Patients with GP Summary Update 
4. Ineligible Patients with GP Summary Update</v>
      </c>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c r="AY13" s="46"/>
      <c r="AZ13" s="46"/>
      <c r="BA13" s="46"/>
      <c r="BB13" s="46"/>
      <c r="BC13" s="46"/>
      <c r="BD13" s="46"/>
      <c r="BE13" s="46"/>
      <c r="BF13" s="46"/>
      <c r="BG13" s="46"/>
      <c r="BH13" s="46"/>
      <c r="BI13" s="46"/>
      <c r="BJ13" s="46"/>
      <c r="BK13" s="46"/>
      <c r="BL13" s="46"/>
      <c r="BM13" s="46"/>
      <c r="BN13" s="46"/>
      <c r="BO13" s="46"/>
      <c r="BP13" s="46"/>
      <c r="BQ13" s="46"/>
      <c r="BR13" s="46"/>
      <c r="BS13" s="46"/>
      <c r="BT13" s="46"/>
      <c r="BU13" s="46"/>
      <c r="BV13" s="46"/>
      <c r="BW13" s="46"/>
      <c r="BX13" s="46"/>
      <c r="BY13" s="46"/>
      <c r="BZ13" s="46"/>
      <c r="CA13" s="46"/>
      <c r="CB13" s="46"/>
      <c r="CC13" s="46"/>
      <c r="CD13" s="46"/>
      <c r="CE13" s="46"/>
      <c r="CF13" s="46"/>
    </row>
    <row r="14" spans="1:84" ht="170.45">
      <c r="A14" s="46"/>
      <c r="B14" s="463" t="str">
        <f>'Risk Log'!A18</f>
        <v>NME-SCR-008</v>
      </c>
      <c r="C14" s="463" t="str">
        <f>'Risk Log'!B18</f>
        <v>Switching on the Solution</v>
      </c>
      <c r="D14" s="464" t="str">
        <f>'Risk Log'!V18 &amp; " &gt; " &amp; 'Risk Log'!W18</f>
        <v>3.2 Switching on the Solution &gt; GPS.222 GP Summary Switch behaviour</v>
      </c>
      <c r="E14" s="464" t="str">
        <f>'Risk Log'!S18</f>
        <v xml:space="preserve">Test data:
1. System Admin with appropriate permissions
2. Patients with consent preference dissent  (changed to consent)
3. Patients with consent preference consent (changed to dissent)
4. Patients with non core data items marked for inclusion
5. Patients with non core data items marked for exclusion </v>
      </c>
      <c r="F14" s="46"/>
      <c r="G14" s="46"/>
      <c r="H14" s="46"/>
      <c r="I14" s="4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c r="BC14" s="46"/>
      <c r="BD14" s="46"/>
      <c r="BE14" s="46"/>
      <c r="BF14" s="46"/>
      <c r="BG14" s="46"/>
      <c r="BH14" s="46"/>
      <c r="BI14" s="46"/>
      <c r="BJ14" s="46"/>
      <c r="BK14" s="46"/>
      <c r="BL14" s="46"/>
      <c r="BM14" s="46"/>
      <c r="BN14" s="46"/>
      <c r="BO14" s="46"/>
      <c r="BP14" s="46"/>
      <c r="BQ14" s="46"/>
      <c r="BR14" s="46"/>
      <c r="BS14" s="46"/>
      <c r="BT14" s="46"/>
      <c r="BU14" s="46"/>
      <c r="BV14" s="46"/>
      <c r="BW14" s="46"/>
      <c r="BX14" s="46"/>
      <c r="BY14" s="46"/>
      <c r="BZ14" s="46"/>
      <c r="CA14" s="46"/>
      <c r="CB14" s="46"/>
      <c r="CC14" s="46"/>
      <c r="CD14" s="46"/>
      <c r="CE14" s="46"/>
      <c r="CF14" s="46"/>
    </row>
    <row r="15" spans="1:84" ht="62.1">
      <c r="A15" s="46"/>
      <c r="B15" s="463" t="str">
        <f>'Risk Log'!A19</f>
        <v>NME-SCR-009</v>
      </c>
      <c r="C15" s="463" t="str">
        <f>'Risk Log'!B19</f>
        <v>Switching on the Solution</v>
      </c>
      <c r="D15" s="464" t="str">
        <f>'Risk Log'!V19 &amp; " &gt; " &amp; 'Risk Log'!W19</f>
        <v>3.2 Switching on the Solution &gt; GPS.223 Changing the GP Summary Switch</v>
      </c>
      <c r="E15" s="464" t="str">
        <f>'Risk Log'!S19</f>
        <v>Test data:
1. A Practice contributing to SCR Updates
2. System Admin with appropriate permissions</v>
      </c>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c r="AY15" s="46"/>
      <c r="AZ15" s="46"/>
      <c r="BA15" s="46"/>
      <c r="BB15" s="46"/>
      <c r="BC15" s="46"/>
      <c r="BD15" s="46"/>
      <c r="BE15" s="46"/>
      <c r="BF15" s="46"/>
      <c r="BG15" s="46"/>
      <c r="BH15" s="46"/>
      <c r="BI15" s="46"/>
      <c r="BJ15" s="46"/>
      <c r="BK15" s="46"/>
      <c r="BL15" s="46"/>
      <c r="BM15" s="46"/>
      <c r="BN15" s="46"/>
      <c r="BO15" s="46"/>
      <c r="BP15" s="46"/>
      <c r="BQ15" s="46"/>
      <c r="BR15" s="46"/>
      <c r="BS15" s="46"/>
      <c r="BT15" s="46"/>
      <c r="BU15" s="46"/>
      <c r="BV15" s="46"/>
      <c r="BW15" s="46"/>
      <c r="BX15" s="46"/>
      <c r="BY15" s="46"/>
      <c r="BZ15" s="46"/>
      <c r="CA15" s="46"/>
      <c r="CB15" s="46"/>
      <c r="CC15" s="46"/>
      <c r="CD15" s="46"/>
      <c r="CE15" s="46"/>
      <c r="CF15" s="46"/>
    </row>
    <row r="16" spans="1:84" ht="62.1">
      <c r="A16" s="46"/>
      <c r="B16" s="463" t="str">
        <f>'Risk Log'!A20</f>
        <v>NME-SCR-010</v>
      </c>
      <c r="C16" s="463" t="str">
        <f>'Risk Log'!B20</f>
        <v>Switching on the Solution</v>
      </c>
      <c r="D16" s="464" t="str">
        <f>'Risk Log'!V20 &amp; " &gt; " &amp; 'Risk Log'!W20</f>
        <v>3.2 Switching on the Solution &gt; GPS.223 Changing the GP Summary Switch</v>
      </c>
      <c r="E16" s="464" t="str">
        <f>'Risk Log'!S20</f>
        <v>Test data:
1. A Practice contributing to SCR Updates
2. System Admin with appropriate permissions</v>
      </c>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c r="BC16" s="46"/>
      <c r="BD16" s="46"/>
      <c r="BE16" s="46"/>
      <c r="BF16" s="46"/>
      <c r="BG16" s="46"/>
      <c r="BH16" s="46"/>
      <c r="BI16" s="46"/>
      <c r="BJ16" s="46"/>
      <c r="BK16" s="46"/>
      <c r="BL16" s="46"/>
      <c r="BM16" s="46"/>
      <c r="BN16" s="46"/>
      <c r="BO16" s="46"/>
      <c r="BP16" s="46"/>
      <c r="BQ16" s="46"/>
      <c r="BR16" s="46"/>
      <c r="BS16" s="46"/>
      <c r="BT16" s="46"/>
      <c r="BU16" s="46"/>
      <c r="BV16" s="46"/>
      <c r="BW16" s="46"/>
      <c r="BX16" s="46"/>
      <c r="BY16" s="46"/>
      <c r="BZ16" s="46"/>
      <c r="CA16" s="46"/>
      <c r="CB16" s="46"/>
      <c r="CC16" s="46"/>
      <c r="CD16" s="46"/>
      <c r="CE16" s="46"/>
      <c r="CF16" s="46"/>
    </row>
    <row r="17" spans="1:84" ht="62.1">
      <c r="A17" s="46"/>
      <c r="B17" s="463" t="str">
        <f>'Risk Log'!A21</f>
        <v>NME-SCR-011</v>
      </c>
      <c r="C17" s="463" t="str">
        <f>'Risk Log'!B21</f>
        <v>Switching on the Solution</v>
      </c>
      <c r="D17" s="464" t="str">
        <f>'Risk Log'!V21 &amp; " &gt; " &amp; 'Risk Log'!W21</f>
        <v>3.2 Switching on the Solution &gt; GPS.223 Changing the GP Summary Switch</v>
      </c>
      <c r="E17" s="464" t="str">
        <f>'Risk Log'!S21</f>
        <v>Test data:
1. A Practice contributing to SCR Updates
2. System Admin with appropriate permissions</v>
      </c>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c r="BC17" s="46"/>
      <c r="BD17" s="46"/>
      <c r="BE17" s="46"/>
      <c r="BF17" s="46"/>
      <c r="BG17" s="46"/>
      <c r="BH17" s="46"/>
      <c r="BI17" s="46"/>
      <c r="BJ17" s="46"/>
      <c r="BK17" s="46"/>
      <c r="BL17" s="46"/>
      <c r="BM17" s="46"/>
      <c r="BN17" s="46"/>
      <c r="BO17" s="46"/>
      <c r="BP17" s="46"/>
      <c r="BQ17" s="46"/>
      <c r="BR17" s="46"/>
      <c r="BS17" s="46"/>
      <c r="BT17" s="46"/>
      <c r="BU17" s="46"/>
      <c r="BV17" s="46"/>
      <c r="BW17" s="46"/>
      <c r="BX17" s="46"/>
      <c r="BY17" s="46"/>
      <c r="BZ17" s="46"/>
      <c r="CA17" s="46"/>
      <c r="CB17" s="46"/>
      <c r="CC17" s="46"/>
      <c r="CD17" s="46"/>
      <c r="CE17" s="46"/>
      <c r="CF17" s="46"/>
    </row>
    <row r="18" spans="1:84" ht="62.1">
      <c r="A18" s="46"/>
      <c r="B18" s="463" t="str">
        <f>'Risk Log'!A22</f>
        <v>NME-SCR-012</v>
      </c>
      <c r="C18" s="463" t="str">
        <f>'Risk Log'!B22</f>
        <v>Switching on the Solution</v>
      </c>
      <c r="D18" s="464" t="str">
        <f>'Risk Log'!V22 &amp; " &gt; " &amp; 'Risk Log'!W22</f>
        <v>3.2 Switching on the Solution &gt; GPS.223 Changing the GP Summary Switch</v>
      </c>
      <c r="E18" s="464" t="str">
        <f>'Risk Log'!S22</f>
        <v>Test data:
1. A Practice contributing to SCR Updates
2. System Admin with appropriate permissions</v>
      </c>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c r="BB18" s="46"/>
      <c r="BC18" s="46"/>
      <c r="BD18" s="46"/>
      <c r="BE18" s="46"/>
      <c r="BF18" s="46"/>
      <c r="BG18" s="46"/>
      <c r="BH18" s="46"/>
      <c r="BI18" s="46"/>
      <c r="BJ18" s="46"/>
      <c r="BK18" s="46"/>
      <c r="BL18" s="46"/>
      <c r="BM18" s="46"/>
      <c r="BN18" s="46"/>
      <c r="BO18" s="46"/>
      <c r="BP18" s="46"/>
      <c r="BQ18" s="46"/>
      <c r="BR18" s="46"/>
      <c r="BS18" s="46"/>
      <c r="BT18" s="46"/>
      <c r="BU18" s="46"/>
      <c r="BV18" s="46"/>
      <c r="BW18" s="46"/>
      <c r="BX18" s="46"/>
      <c r="BY18" s="46"/>
      <c r="BZ18" s="46"/>
      <c r="CA18" s="46"/>
      <c r="CB18" s="46"/>
      <c r="CC18" s="46"/>
      <c r="CD18" s="46"/>
      <c r="CE18" s="46"/>
      <c r="CF18" s="46"/>
    </row>
    <row r="19" spans="1:84" ht="77.45">
      <c r="A19" s="46"/>
      <c r="B19" s="463" t="str">
        <f>'Risk Log'!A23</f>
        <v>NME-SCR-013</v>
      </c>
      <c r="C19" s="463" t="str">
        <f>'Risk Log'!B23</f>
        <v>Switching on the Solution</v>
      </c>
      <c r="D19" s="464" t="str">
        <f>'Risk Log'!V23 &amp; " &gt; " &amp; 'Risk Log'!W23</f>
        <v>3.2 Switching on the Solution &gt; GPS.223 Changing the GP Summary Switch</v>
      </c>
      <c r="E19" s="464" t="str">
        <f>'Risk Log'!S23</f>
        <v>Test data:
1. A Practice contributing to SCR Updates
2. A Practice not contributing to SCR Updates
3. System Admin with appropriate permissions</v>
      </c>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c r="BC19" s="46"/>
      <c r="BD19" s="46"/>
      <c r="BE19" s="46"/>
      <c r="BF19" s="46"/>
      <c r="BG19" s="46"/>
      <c r="BH19" s="46"/>
      <c r="BI19" s="46"/>
      <c r="BJ19" s="46"/>
      <c r="BK19" s="46"/>
      <c r="BL19" s="46"/>
      <c r="BM19" s="46"/>
      <c r="BN19" s="46"/>
      <c r="BO19" s="46"/>
      <c r="BP19" s="46"/>
      <c r="BQ19" s="46"/>
      <c r="BR19" s="46"/>
      <c r="BS19" s="46"/>
      <c r="BT19" s="46"/>
      <c r="BU19" s="46"/>
      <c r="BV19" s="46"/>
      <c r="BW19" s="46"/>
      <c r="BX19" s="46"/>
      <c r="BY19" s="46"/>
      <c r="BZ19" s="46"/>
      <c r="CA19" s="46"/>
      <c r="CB19" s="46"/>
      <c r="CC19" s="46"/>
      <c r="CD19" s="46"/>
      <c r="CE19" s="46"/>
      <c r="CF19" s="46"/>
    </row>
    <row r="20" spans="1:84" ht="263.45">
      <c r="A20" s="46"/>
      <c r="B20" s="463" t="str">
        <f>'Risk Log'!A24</f>
        <v>NME-SCR-014</v>
      </c>
      <c r="C20" s="463" t="str">
        <f>'Risk Log'!B24</f>
        <v>SCR Bulk Upload</v>
      </c>
      <c r="D20" s="464" t="str">
        <f>'Risk Log'!V24 &amp; " &gt; " &amp; 'Risk Log'!W24</f>
        <v>3.5 Bulk Sending of GP Summary Updates &gt; GPS.243 Bulk Sending of GP Summary Updates</v>
      </c>
      <c r="E20" s="464" t="str">
        <f>'Risk Log'!S24</f>
        <v xml:space="preserve">Test data:
1. Patients who are not opted-out to have SCR
2. Patients who registered at the practice more than 14 days ago (GPS. 290)
3. Patients who are fully GMS (General Medical Services) registered at the practice (GPS. 12)
4. Patients who do not have the confidentiality code of 'S' (Sensitive) or 'I' (Invalid) in their demographic record on PDS (GPS.187)
5. Patients with verified demographic details on the local system (GPS.177)
6. Patients consenting to a SCR (GPS.208)
7. Patient who has Initial GP Summary already on Spine from another GP Supplier
</v>
      </c>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c r="AY20" s="46"/>
      <c r="AZ20" s="46"/>
      <c r="BA20" s="46"/>
      <c r="BB20" s="46"/>
      <c r="BC20" s="46"/>
      <c r="BD20" s="46"/>
      <c r="BE20" s="46"/>
      <c r="BF20" s="46"/>
      <c r="BG20" s="46"/>
      <c r="BH20" s="46"/>
      <c r="BI20" s="46"/>
      <c r="BJ20" s="46"/>
      <c r="BK20" s="46"/>
      <c r="BL20" s="46"/>
      <c r="BM20" s="46"/>
      <c r="BN20" s="46"/>
      <c r="BO20" s="46"/>
      <c r="BP20" s="46"/>
      <c r="BQ20" s="46"/>
      <c r="BR20" s="46"/>
      <c r="BS20" s="46"/>
      <c r="BT20" s="46"/>
      <c r="BU20" s="46"/>
      <c r="BV20" s="46"/>
      <c r="BW20" s="46"/>
      <c r="BX20" s="46"/>
      <c r="BY20" s="46"/>
      <c r="BZ20" s="46"/>
      <c r="CA20" s="46"/>
      <c r="CB20" s="46"/>
      <c r="CC20" s="46"/>
      <c r="CD20" s="46"/>
      <c r="CE20" s="46"/>
      <c r="CF20" s="46"/>
    </row>
    <row r="21" spans="1:84" ht="216.95">
      <c r="A21" s="46"/>
      <c r="B21" s="463" t="str">
        <f>'Risk Log'!A25</f>
        <v>NME-SCR-015</v>
      </c>
      <c r="C21" s="463" t="str">
        <f>'Risk Log'!B25</f>
        <v>SCR Bulk Upload</v>
      </c>
      <c r="D21" s="464" t="str">
        <f>'Risk Log'!V25 &amp; " &gt; " &amp; 'Risk Log'!W25</f>
        <v>3.3 Patient Eligibility Criteria &gt; GPS.290 New Patients during Bulk Sending of GP Summary Updates</v>
      </c>
      <c r="E21" s="464" t="str">
        <f>'Risk Log'!S25</f>
        <v>Test data:
A Patient is ineligible if any of the 5 criteria apply below,
1. Patients who registered at the practice within the last 14 days (GPS. 290)
2.  Patients who are not fully GMS (General Medical Services) registered at the practice (GPS. 12)
3. Patients without verified demographic details on the local system (GPS.177)
4. Patients who have a confidentiality code of 'S' (Sensitive) in their demographic record on PDS (GPS.187)
5. Patients who have opted out of SCR (GPS.208).</v>
      </c>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c r="AY21" s="46"/>
      <c r="AZ21" s="46"/>
      <c r="BA21" s="46"/>
      <c r="BB21" s="46"/>
      <c r="BC21" s="46"/>
      <c r="BD21" s="46"/>
      <c r="BE21" s="46"/>
      <c r="BF21" s="46"/>
      <c r="BG21" s="46"/>
      <c r="BH21" s="46"/>
      <c r="BI21" s="46"/>
      <c r="BJ21" s="46"/>
      <c r="BK21" s="46"/>
      <c r="BL21" s="46"/>
      <c r="BM21" s="46"/>
      <c r="BN21" s="46"/>
      <c r="BO21" s="46"/>
      <c r="BP21" s="46"/>
      <c r="BQ21" s="46"/>
      <c r="BR21" s="46"/>
      <c r="BS21" s="46"/>
      <c r="BT21" s="46"/>
      <c r="BU21" s="46"/>
      <c r="BV21" s="46"/>
      <c r="BW21" s="46"/>
      <c r="BX21" s="46"/>
      <c r="BY21" s="46"/>
      <c r="BZ21" s="46"/>
      <c r="CA21" s="46"/>
      <c r="CB21" s="46"/>
      <c r="CC21" s="46"/>
      <c r="CD21" s="46"/>
      <c r="CE21" s="46"/>
      <c r="CF21" s="46"/>
    </row>
    <row r="22" spans="1:84" ht="93">
      <c r="A22" s="46"/>
      <c r="B22" s="463" t="str">
        <f>'Risk Log'!A26</f>
        <v>NME-SCR-016</v>
      </c>
      <c r="C22" s="463" t="str">
        <f>'Risk Log'!B26</f>
        <v>SCR Bulk Upload</v>
      </c>
      <c r="D22" s="464" t="str">
        <f>'Risk Log'!V26 &amp; " &gt; " &amp; 'Risk Log'!W26</f>
        <v>3.3 Patient Eligibility Criteria &gt; GPS.290 New Patients during Bulk Sending of GP Summary Updates</v>
      </c>
      <c r="E22" s="464" t="str">
        <f>'Risk Log'!S26</f>
        <v>Test data:
Patient is ineligible if any of the 5 criteria apply below,
1. Patients who registered at the practice within the last 14 days (GPS. 290)</v>
      </c>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c r="AY22" s="46"/>
      <c r="AZ22" s="46"/>
      <c r="BA22" s="46"/>
      <c r="BB22" s="46"/>
      <c r="BC22" s="46"/>
      <c r="BD22" s="46"/>
      <c r="BE22" s="46"/>
      <c r="BF22" s="46"/>
      <c r="BG22" s="46"/>
      <c r="BH22" s="46"/>
      <c r="BI22" s="46"/>
      <c r="BJ22" s="46"/>
      <c r="BK22" s="46"/>
      <c r="BL22" s="46"/>
      <c r="BM22" s="46"/>
      <c r="BN22" s="46"/>
      <c r="BO22" s="46"/>
      <c r="BP22" s="46"/>
      <c r="BQ22" s="46"/>
      <c r="BR22" s="46"/>
      <c r="BS22" s="46"/>
      <c r="BT22" s="46"/>
      <c r="BU22" s="46"/>
      <c r="BV22" s="46"/>
      <c r="BW22" s="46"/>
      <c r="BX22" s="46"/>
      <c r="BY22" s="46"/>
      <c r="BZ22" s="46"/>
      <c r="CA22" s="46"/>
      <c r="CB22" s="46"/>
      <c r="CC22" s="46"/>
      <c r="CD22" s="46"/>
      <c r="CE22" s="46"/>
      <c r="CF22" s="46"/>
    </row>
    <row r="23" spans="1:84" ht="139.5">
      <c r="A23" s="46"/>
      <c r="B23" s="463" t="str">
        <f>'Risk Log'!A27</f>
        <v>NME-SCR-017</v>
      </c>
      <c r="C23" s="463" t="str">
        <f>'Risk Log'!B27</f>
        <v>SCR Bulk Upload</v>
      </c>
      <c r="D23" s="464" t="str">
        <f>'Risk Log'!V27 &amp; " &gt; " &amp; 'Risk Log'!W27</f>
        <v>3.5 Bulk Sending of GP Summary Updates &gt; GPS.243 Bulk Sending of GP Summary Updates</v>
      </c>
      <c r="E23" s="464" t="str">
        <f>'Risk Log'!S27</f>
        <v>Test data:
1. A Practice which contributes to SCR Update
2. Valid user details
3. Bulk upload patient details with
 - Eligible Patients with GP Summary Update Pending to be sent
 - Ineligible Patients with GP Summary Update Pending to be sent</v>
      </c>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c r="BA23" s="46"/>
      <c r="BB23" s="46"/>
      <c r="BC23" s="46"/>
      <c r="BD23" s="46"/>
      <c r="BE23" s="46"/>
      <c r="BF23" s="46"/>
      <c r="BG23" s="46"/>
      <c r="BH23" s="46"/>
      <c r="BI23" s="46"/>
      <c r="BJ23" s="46"/>
      <c r="BK23" s="46"/>
      <c r="BL23" s="46"/>
      <c r="BM23" s="46"/>
      <c r="BN23" s="46"/>
      <c r="BO23" s="46"/>
      <c r="BP23" s="46"/>
      <c r="BQ23" s="46"/>
      <c r="BR23" s="46"/>
      <c r="BS23" s="46"/>
      <c r="BT23" s="46"/>
      <c r="BU23" s="46"/>
      <c r="BV23" s="46"/>
      <c r="BW23" s="46"/>
      <c r="BX23" s="46"/>
      <c r="BY23" s="46"/>
      <c r="BZ23" s="46"/>
      <c r="CA23" s="46"/>
      <c r="CB23" s="46"/>
      <c r="CC23" s="46"/>
      <c r="CD23" s="46"/>
      <c r="CE23" s="46"/>
      <c r="CF23" s="46"/>
    </row>
    <row r="24" spans="1:84" ht="409.5">
      <c r="A24" s="46"/>
      <c r="B24" s="463" t="str">
        <f>'Risk Log'!A28</f>
        <v>NME-SCR-018</v>
      </c>
      <c r="C24" s="463" t="str">
        <f>'Risk Log'!B28</f>
        <v>SCR Bulk Upload</v>
      </c>
      <c r="D24" s="464" t="str">
        <f>'Risk Log'!V28 &amp; " &gt; " &amp; 'Risk Log'!W28</f>
        <v>3.5 Bulk Sending of GP Summary Updates &gt; GPS.243 Bulk Sending of GP Summary Updates</v>
      </c>
      <c r="E24" s="464" t="str">
        <f>'Risk Log'!S28</f>
        <v>Test data:
a)
a.1) Unauthorised Users:
1.1. A Practice which contributes to SCR Update
1.2. System Administrator without correct RBAC Roles
1.3. Bulk upload patient details with
       - Eligible Patients with GP Summary Update Pending to be sent
       - Ineligible Patients with GP Summary Update Pending to be sent
2.1. A Practice which contributes to SCR Update
2.2. User who is not a System Administrator
2.3. Bulk upload patient details with
       - Eligible Patients with GP Summary Update Pending to be sent
       - Ineligible Patients with GP Summary Update Pending to be sent
b)
b.1) Authorised Users:
1.1. A Practice which contributes to SCR Update
1.2. System Administrator with correct RBAC Roles
1.3. Bulk upload patient details with
       - Eligible Patients with GP Summary Update Pending to be sent
       - Ineligible Patients with GP Summary Update Pending to be sent</v>
      </c>
      <c r="F24" s="46"/>
      <c r="G24" s="46"/>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c r="AY24" s="46"/>
      <c r="AZ24" s="46"/>
      <c r="BA24" s="46"/>
      <c r="BB24" s="46"/>
      <c r="BC24" s="46"/>
      <c r="BD24" s="46"/>
      <c r="BE24" s="46"/>
      <c r="BF24" s="46"/>
      <c r="BG24" s="46"/>
      <c r="BH24" s="46"/>
      <c r="BI24" s="46"/>
      <c r="BJ24" s="46"/>
      <c r="BK24" s="46"/>
      <c r="BL24" s="46"/>
      <c r="BM24" s="46"/>
      <c r="BN24" s="46"/>
      <c r="BO24" s="46"/>
      <c r="BP24" s="46"/>
      <c r="BQ24" s="46"/>
      <c r="BR24" s="46"/>
      <c r="BS24" s="46"/>
      <c r="BT24" s="46"/>
      <c r="BU24" s="46"/>
      <c r="BV24" s="46"/>
      <c r="BW24" s="46"/>
      <c r="BX24" s="46"/>
      <c r="BY24" s="46"/>
      <c r="BZ24" s="46"/>
      <c r="CA24" s="46"/>
      <c r="CB24" s="46"/>
      <c r="CC24" s="46"/>
      <c r="CD24" s="46"/>
      <c r="CE24" s="46"/>
      <c r="CF24" s="46"/>
    </row>
    <row r="25" spans="1:84" ht="139.5">
      <c r="A25" s="46"/>
      <c r="B25" s="463" t="str">
        <f>'Risk Log'!A29</f>
        <v>NME-SCR-019</v>
      </c>
      <c r="C25" s="463" t="str">
        <f>'Risk Log'!B29</f>
        <v>SCR Bulk Upload</v>
      </c>
      <c r="D25" s="464" t="str">
        <f>'Risk Log'!V29 &amp; " &gt; " &amp; 'Risk Log'!W29</f>
        <v>3.5 Bulk Sending of GP Summary Updates &gt; GPS.243 Bulk Sending of GP Summary Updates</v>
      </c>
      <c r="E25" s="464" t="str">
        <f>'Risk Log'!S29</f>
        <v>Test data:
1 .A Practice which contributes to SCR Update
2.. System Administrator with correct RBAC Roles
3. Bulk upload patient details with
       - Eligible Patients with GP Summary Update Pending to be sent
       - Ineligible Patients with GP Summary Update Pending to be sent</v>
      </c>
      <c r="F25" s="46"/>
      <c r="G25" s="46"/>
      <c r="H25" s="46"/>
      <c r="I25" s="46"/>
      <c r="J25" s="46"/>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c r="AX25" s="46"/>
      <c r="AY25" s="46"/>
      <c r="AZ25" s="46"/>
      <c r="BA25" s="46"/>
      <c r="BB25" s="46"/>
      <c r="BC25" s="46"/>
      <c r="BD25" s="46"/>
      <c r="BE25" s="46"/>
      <c r="BF25" s="46"/>
      <c r="BG25" s="46"/>
      <c r="BH25" s="46"/>
      <c r="BI25" s="46"/>
      <c r="BJ25" s="46"/>
      <c r="BK25" s="46"/>
      <c r="BL25" s="46"/>
      <c r="BM25" s="46"/>
      <c r="BN25" s="46"/>
      <c r="BO25" s="46"/>
      <c r="BP25" s="46"/>
      <c r="BQ25" s="46"/>
      <c r="BR25" s="46"/>
      <c r="BS25" s="46"/>
      <c r="BT25" s="46"/>
      <c r="BU25" s="46"/>
      <c r="BV25" s="46"/>
      <c r="BW25" s="46"/>
      <c r="BX25" s="46"/>
      <c r="BY25" s="46"/>
      <c r="BZ25" s="46"/>
      <c r="CA25" s="46"/>
      <c r="CB25" s="46"/>
      <c r="CC25" s="46"/>
      <c r="CD25" s="46"/>
      <c r="CE25" s="46"/>
      <c r="CF25" s="46"/>
    </row>
    <row r="26" spans="1:84" ht="123.95">
      <c r="A26" s="46"/>
      <c r="B26" s="463" t="str">
        <f>'Risk Log'!A30</f>
        <v>NME-SCR-020</v>
      </c>
      <c r="C26" s="463" t="str">
        <f>'Risk Log'!B30</f>
        <v>SCR Bulk Upload</v>
      </c>
      <c r="D26" s="464" t="str">
        <f>'Risk Log'!V30 &amp; " &gt; " &amp; 'Risk Log'!W30</f>
        <v>3.5 Bulk Sending of GP Summary Updates &gt; GPS.243 Bulk Sending of GP Summary Updates</v>
      </c>
      <c r="E26" s="464" t="str">
        <f>'Risk Log'!S30</f>
        <v>Test data:
1. A Practice which contributes to SCR Update
2. System Administrator with correct RBAC Roles to perform Bulk Uploads
3. Bulk upload patient details with
    - Eligible Patients with GP Summary Update Pending to be sent</v>
      </c>
      <c r="F26" s="46"/>
      <c r="G26" s="46"/>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c r="AY26" s="46"/>
      <c r="AZ26" s="46"/>
      <c r="BA26" s="46"/>
      <c r="BB26" s="46"/>
      <c r="BC26" s="46"/>
      <c r="BD26" s="46"/>
      <c r="BE26" s="46"/>
      <c r="BF26" s="46"/>
      <c r="BG26" s="46"/>
      <c r="BH26" s="46"/>
      <c r="BI26" s="46"/>
      <c r="BJ26" s="46"/>
      <c r="BK26" s="46"/>
      <c r="BL26" s="46"/>
      <c r="BM26" s="46"/>
      <c r="BN26" s="46"/>
      <c r="BO26" s="46"/>
      <c r="BP26" s="46"/>
      <c r="BQ26" s="46"/>
      <c r="BR26" s="46"/>
      <c r="BS26" s="46"/>
      <c r="BT26" s="46"/>
      <c r="BU26" s="46"/>
      <c r="BV26" s="46"/>
      <c r="BW26" s="46"/>
      <c r="BX26" s="46"/>
      <c r="BY26" s="46"/>
      <c r="BZ26" s="46"/>
      <c r="CA26" s="46"/>
      <c r="CB26" s="46"/>
      <c r="CC26" s="46"/>
      <c r="CD26" s="46"/>
      <c r="CE26" s="46"/>
      <c r="CF26" s="46"/>
    </row>
    <row r="27" spans="1:84" ht="139.5">
      <c r="A27" s="46"/>
      <c r="B27" s="463" t="str">
        <f>'Risk Log'!A31</f>
        <v>NME-SCR-020-1</v>
      </c>
      <c r="C27" s="463" t="str">
        <f>'Risk Log'!B31</f>
        <v>Viewing and Printing GP Summaries - GP System</v>
      </c>
      <c r="D27" s="464" t="str">
        <f>'Risk Log'!V31 &amp; " &gt; " &amp; 'Risk Log'!W31</f>
        <v>GP Summary Presentation Text Specification Refactored for SCR FHIR API v4.1 &gt; Specification for Header Content of Message</v>
      </c>
      <c r="E27" s="464" t="str">
        <f>'Risk Log'!S31</f>
        <v>Test data:
a, b, c
1. A Practice which contributes to SCR Update
2. Smartcard Authenticated User with correct RBAC Roles to perform Uploads
3. Eligible Patients with existing SCR
4. Eligible Patients without existing SCR</v>
      </c>
      <c r="F27" s="46"/>
      <c r="G27" s="46"/>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c r="AY27" s="46"/>
      <c r="AZ27" s="46"/>
      <c r="BA27" s="46"/>
      <c r="BB27" s="46"/>
      <c r="BC27" s="46"/>
      <c r="BD27" s="46"/>
      <c r="BE27" s="46"/>
      <c r="BF27" s="46"/>
      <c r="BG27" s="46"/>
      <c r="BH27" s="46"/>
      <c r="BI27" s="46"/>
      <c r="BJ27" s="46"/>
      <c r="BK27" s="46"/>
      <c r="BL27" s="46"/>
      <c r="BM27" s="46"/>
      <c r="BN27" s="46"/>
      <c r="BO27" s="46"/>
      <c r="BP27" s="46"/>
      <c r="BQ27" s="46"/>
      <c r="BR27" s="46"/>
      <c r="BS27" s="46"/>
      <c r="BT27" s="46"/>
      <c r="BU27" s="46"/>
      <c r="BV27" s="46"/>
      <c r="BW27" s="46"/>
      <c r="BX27" s="46"/>
      <c r="BY27" s="46"/>
      <c r="BZ27" s="46"/>
      <c r="CA27" s="46"/>
      <c r="CB27" s="46"/>
      <c r="CC27" s="46"/>
      <c r="CD27" s="46"/>
      <c r="CE27" s="46"/>
      <c r="CF27" s="46"/>
    </row>
    <row r="28" spans="1:84" ht="108.6">
      <c r="A28" s="46"/>
      <c r="B28" s="463" t="str">
        <f>'Risk Log'!A32</f>
        <v>NME-SCR-020-2</v>
      </c>
      <c r="C28" s="463" t="str">
        <f>'Risk Log'!B32</f>
        <v>Viewing and Printing GP Summaries - GP System</v>
      </c>
      <c r="D28" s="464" t="str">
        <f>'Risk Log'!V32 &amp; " &gt; " &amp; 'Risk Log'!W32</f>
        <v>GP Summary Presentation Text Specification Refactored for SCR FHIR API v4.1 &gt; Specification for Header Content of Message</v>
      </c>
      <c r="E28" s="464" t="str">
        <f>'Risk Log'!S32</f>
        <v>Test data:
1. A Practice which contributes to SCR Update
2. User without a Smartcard who triggers the GP Summary Updates that reside in the pending queue.
3. Authenticated user with correct RBAC Permissions who purges the queue.</v>
      </c>
      <c r="F28" s="46"/>
      <c r="G28" s="46"/>
      <c r="H28" s="46"/>
      <c r="I28" s="46"/>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c r="AY28" s="46"/>
      <c r="AZ28" s="46"/>
      <c r="BA28" s="46"/>
      <c r="BB28" s="46"/>
      <c r="BC28" s="46"/>
      <c r="BD28" s="46"/>
      <c r="BE28" s="46"/>
      <c r="BF28" s="46"/>
      <c r="BG28" s="46"/>
      <c r="BH28" s="46"/>
      <c r="BI28" s="46"/>
      <c r="BJ28" s="46"/>
      <c r="BK28" s="46"/>
      <c r="BL28" s="46"/>
      <c r="BM28" s="46"/>
      <c r="BN28" s="46"/>
      <c r="BO28" s="46"/>
      <c r="BP28" s="46"/>
      <c r="BQ28" s="46"/>
      <c r="BR28" s="46"/>
      <c r="BS28" s="46"/>
      <c r="BT28" s="46"/>
      <c r="BU28" s="46"/>
      <c r="BV28" s="46"/>
      <c r="BW28" s="46"/>
      <c r="BX28" s="46"/>
      <c r="BY28" s="46"/>
      <c r="BZ28" s="46"/>
      <c r="CA28" s="46"/>
      <c r="CB28" s="46"/>
      <c r="CC28" s="46"/>
      <c r="CD28" s="46"/>
      <c r="CE28" s="46"/>
      <c r="CF28" s="46"/>
    </row>
    <row r="29" spans="1:84" ht="155.1">
      <c r="A29" s="46"/>
      <c r="B29" s="463" t="str">
        <f>'Risk Log'!A33</f>
        <v>NME-SCR-021</v>
      </c>
      <c r="C29" s="463" t="str">
        <f>'Risk Log'!B33</f>
        <v>SCR Bulk Upload</v>
      </c>
      <c r="D29" s="464" t="str">
        <f>'Risk Log'!V33 &amp; " &gt; " &amp; 'Risk Log'!W33</f>
        <v>3.5 Bulk Sending of GP Summary Updates &gt; GPS.280 Starting a Bulk Upload of GP Summary Updates</v>
      </c>
      <c r="E29" s="464" t="str">
        <f>'Risk Log'!S33</f>
        <v>Test data:
1. A Practice which contributes to SCR Update
2. System Administrator with correct RBAC Roles to perform Bulk Uploads
3. Bulk upload patient details with
    - Eligible Patients with GP Summary Update Pending to be sent
    - Ineligible Patients with GP Summary Update Pending to be sent</v>
      </c>
      <c r="F29" s="46"/>
      <c r="G29" s="46"/>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c r="BB29" s="46"/>
      <c r="BC29" s="46"/>
      <c r="BD29" s="46"/>
      <c r="BE29" s="46"/>
      <c r="BF29" s="46"/>
      <c r="BG29" s="46"/>
      <c r="BH29" s="46"/>
      <c r="BI29" s="46"/>
      <c r="BJ29" s="46"/>
      <c r="BK29" s="46"/>
      <c r="BL29" s="46"/>
      <c r="BM29" s="46"/>
      <c r="BN29" s="46"/>
      <c r="BO29" s="46"/>
      <c r="BP29" s="46"/>
      <c r="BQ29" s="46"/>
      <c r="BR29" s="46"/>
      <c r="BS29" s="46"/>
      <c r="BT29" s="46"/>
      <c r="BU29" s="46"/>
      <c r="BV29" s="46"/>
      <c r="BW29" s="46"/>
      <c r="BX29" s="46"/>
      <c r="BY29" s="46"/>
      <c r="BZ29" s="46"/>
      <c r="CA29" s="46"/>
      <c r="CB29" s="46"/>
      <c r="CC29" s="46"/>
      <c r="CD29" s="46"/>
      <c r="CE29" s="46"/>
      <c r="CF29" s="46"/>
    </row>
    <row r="30" spans="1:84" ht="155.1">
      <c r="A30" s="46"/>
      <c r="B30" s="463" t="str">
        <f>'Risk Log'!A34</f>
        <v>NME-SCR-022</v>
      </c>
      <c r="C30" s="463" t="str">
        <f>'Risk Log'!B34</f>
        <v>SCR Bulk Upload</v>
      </c>
      <c r="D30" s="464" t="str">
        <f>'Risk Log'!V34 &amp; " &gt; " &amp; 'Risk Log'!W34</f>
        <v>3.5 Bulk Sending of GP Summary Updates &gt; GPS.281 Stopping and Restarting the Bulk Sending of GP Summary Updates</v>
      </c>
      <c r="E30" s="464" t="str">
        <f>'Risk Log'!S34</f>
        <v>Test data:
1. A Practice which contributes to SCR Update
2. System Administrator with correct RBAC Roles to perform Bulk Uploads
3. Bulk upload patient details with
    - Eligible Patients with GP Summary Update Pending to be sent
    - Ineligible Patients with GP Summary Update Pending to be sent</v>
      </c>
      <c r="F30" s="46"/>
      <c r="G30" s="46"/>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c r="AX30" s="46"/>
      <c r="AY30" s="46"/>
      <c r="AZ30" s="46"/>
      <c r="BA30" s="46"/>
      <c r="BB30" s="46"/>
      <c r="BC30" s="46"/>
      <c r="BD30" s="46"/>
      <c r="BE30" s="46"/>
      <c r="BF30" s="46"/>
      <c r="BG30" s="46"/>
      <c r="BH30" s="46"/>
      <c r="BI30" s="46"/>
      <c r="BJ30" s="46"/>
      <c r="BK30" s="46"/>
      <c r="BL30" s="46"/>
      <c r="BM30" s="46"/>
      <c r="BN30" s="46"/>
      <c r="BO30" s="46"/>
      <c r="BP30" s="46"/>
      <c r="BQ30" s="46"/>
      <c r="BR30" s="46"/>
      <c r="BS30" s="46"/>
      <c r="BT30" s="46"/>
      <c r="BU30" s="46"/>
      <c r="BV30" s="46"/>
      <c r="BW30" s="46"/>
      <c r="BX30" s="46"/>
      <c r="BY30" s="46"/>
      <c r="BZ30" s="46"/>
      <c r="CA30" s="46"/>
      <c r="CB30" s="46"/>
      <c r="CC30" s="46"/>
      <c r="CD30" s="46"/>
      <c r="CE30" s="46"/>
      <c r="CF30" s="46"/>
    </row>
    <row r="31" spans="1:84" ht="155.1">
      <c r="A31" s="46"/>
      <c r="B31" s="463" t="str">
        <f>'Risk Log'!A35</f>
        <v>NME-SCR-023</v>
      </c>
      <c r="C31" s="463" t="str">
        <f>'Risk Log'!B35</f>
        <v>SCR Bulk Upload</v>
      </c>
      <c r="D31" s="464" t="str">
        <f>'Risk Log'!V35 &amp; " &gt; " &amp; 'Risk Log'!W35</f>
        <v>3.5 Bulk Sending of GP Summary Updates &gt; GPS.280 Starting a Bulk Upload of GP Summary Updates</v>
      </c>
      <c r="E31" s="464" t="str">
        <f>'Risk Log'!S35</f>
        <v>Test data:
1. A Practice which contributes to SCR Update
2. System Administrator with correct RBAC Roles to perform Bulk Uploads
3. Bulk upload patient details with
    - Eligible Patients with GP Summary Update Pending to be sent
    - Ineligible Patients with GP Summary Update Pending to be sent</v>
      </c>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c r="BA31" s="46"/>
      <c r="BB31" s="46"/>
      <c r="BC31" s="46"/>
      <c r="BD31" s="46"/>
      <c r="BE31" s="46"/>
      <c r="BF31" s="46"/>
      <c r="BG31" s="46"/>
      <c r="BH31" s="46"/>
      <c r="BI31" s="46"/>
      <c r="BJ31" s="46"/>
      <c r="BK31" s="46"/>
      <c r="BL31" s="46"/>
      <c r="BM31" s="46"/>
      <c r="BN31" s="46"/>
      <c r="BO31" s="46"/>
      <c r="BP31" s="46"/>
      <c r="BQ31" s="46"/>
      <c r="BR31" s="46"/>
      <c r="BS31" s="46"/>
      <c r="BT31" s="46"/>
      <c r="BU31" s="46"/>
      <c r="BV31" s="46"/>
      <c r="BW31" s="46"/>
      <c r="BX31" s="46"/>
      <c r="BY31" s="46"/>
      <c r="BZ31" s="46"/>
      <c r="CA31" s="46"/>
      <c r="CB31" s="46"/>
      <c r="CC31" s="46"/>
      <c r="CD31" s="46"/>
      <c r="CE31" s="46"/>
      <c r="CF31" s="46"/>
    </row>
    <row r="32" spans="1:84" ht="155.1">
      <c r="A32" s="46"/>
      <c r="B32" s="463" t="str">
        <f>'Risk Log'!A36</f>
        <v>NME-SCR-024</v>
      </c>
      <c r="C32" s="463" t="str">
        <f>'Risk Log'!B36</f>
        <v>SCR Bulk Upload</v>
      </c>
      <c r="D32" s="464" t="str">
        <f>'Risk Log'!V36 &amp; " &gt; " &amp; 'Risk Log'!W36</f>
        <v>3.5 Bulk Sending of GP Summary Updates &gt; GPS.280 Starting a Bulk Upload of GP Summary Updates</v>
      </c>
      <c r="E32" s="464" t="str">
        <f>'Risk Log'!S36</f>
        <v>Test data:
1. A Practice which contributes to SCR Update
2. System Administrator with correct RBAC Roles to perform Bulk Uploads
3. Bulk upload patient details with
    - Eligible Patients with GP Summary Update Pending to be sent
    - Ineligible Patients with GP Summary Update Pending to be sent</v>
      </c>
      <c r="F32" s="46"/>
      <c r="G32" s="46"/>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c r="BA32" s="46"/>
      <c r="BB32" s="46"/>
      <c r="BC32" s="46"/>
      <c r="BD32" s="46"/>
      <c r="BE32" s="46"/>
      <c r="BF32" s="46"/>
      <c r="BG32" s="46"/>
      <c r="BH32" s="46"/>
      <c r="BI32" s="46"/>
      <c r="BJ32" s="46"/>
      <c r="BK32" s="46"/>
      <c r="BL32" s="46"/>
      <c r="BM32" s="46"/>
      <c r="BN32" s="46"/>
      <c r="BO32" s="46"/>
      <c r="BP32" s="46"/>
      <c r="BQ32" s="46"/>
      <c r="BR32" s="46"/>
      <c r="BS32" s="46"/>
      <c r="BT32" s="46"/>
      <c r="BU32" s="46"/>
      <c r="BV32" s="46"/>
      <c r="BW32" s="46"/>
      <c r="BX32" s="46"/>
      <c r="BY32" s="46"/>
      <c r="BZ32" s="46"/>
      <c r="CA32" s="46"/>
      <c r="CB32" s="46"/>
      <c r="CC32" s="46"/>
      <c r="CD32" s="46"/>
      <c r="CE32" s="46"/>
      <c r="CF32" s="46"/>
    </row>
    <row r="33" spans="1:84" ht="155.1">
      <c r="A33" s="46"/>
      <c r="B33" s="463" t="str">
        <f>'Risk Log'!A37</f>
        <v>NME-SCR-025</v>
      </c>
      <c r="C33" s="463" t="str">
        <f>'Risk Log'!B37</f>
        <v>SCR Bulk Upload</v>
      </c>
      <c r="D33" s="464" t="str">
        <f>'Risk Log'!V37 &amp; " &gt; " &amp; 'Risk Log'!W37</f>
        <v>3.5 Bulk Sending of GP Summary Updates &gt; GPS.280 Starting a Bulk Upload of GP Summary Updates</v>
      </c>
      <c r="E33" s="464" t="str">
        <f>'Risk Log'!S37</f>
        <v>Test data:
1. A Practice which contributes to SCR Update
2. System Administrator with correct RBAC Roles to perform Bulk Uploads
3. Bulk upload patient details with
    - Eligible Patients with GP Summary Update Pending to be sent
    - Ineligible Patients with GP Summary Update Pending to be sent</v>
      </c>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c r="BC33" s="46"/>
      <c r="BD33" s="46"/>
      <c r="BE33" s="46"/>
      <c r="BF33" s="46"/>
      <c r="BG33" s="46"/>
      <c r="BH33" s="46"/>
      <c r="BI33" s="46"/>
      <c r="BJ33" s="46"/>
      <c r="BK33" s="46"/>
      <c r="BL33" s="46"/>
      <c r="BM33" s="46"/>
      <c r="BN33" s="46"/>
      <c r="BO33" s="46"/>
      <c r="BP33" s="46"/>
      <c r="BQ33" s="46"/>
      <c r="BR33" s="46"/>
      <c r="BS33" s="46"/>
      <c r="BT33" s="46"/>
      <c r="BU33" s="46"/>
      <c r="BV33" s="46"/>
      <c r="BW33" s="46"/>
      <c r="BX33" s="46"/>
      <c r="BY33" s="46"/>
      <c r="BZ33" s="46"/>
      <c r="CA33" s="46"/>
      <c r="CB33" s="46"/>
      <c r="CC33" s="46"/>
      <c r="CD33" s="46"/>
      <c r="CE33" s="46"/>
      <c r="CF33" s="46"/>
    </row>
    <row r="34" spans="1:84" ht="139.5">
      <c r="A34" s="46"/>
      <c r="B34" s="463" t="str">
        <f>'Risk Log'!A38</f>
        <v>NME-SCR-026</v>
      </c>
      <c r="C34" s="463" t="str">
        <f>'Risk Log'!B38</f>
        <v>SCR Bulk Upload</v>
      </c>
      <c r="D34" s="464" t="str">
        <f>'Risk Log'!V38 &amp; " &gt; " &amp; 'Risk Log'!W38</f>
        <v>3.5 Bulk Sending of GP Summary Updates &gt; GPS.280 Starting a Bulk Upload of GP Summary Updates</v>
      </c>
      <c r="E34" s="464" t="str">
        <f>'Risk Log'!S38</f>
        <v>Test data:
1. System Administrator with correct RBAC Roles to perform Bulk Uploads
2. Bulk upload patient details with
    - Eligible Patients with GP Summary Update Pending to be sent
    - Ineligible Patients with GP Summary Update Pending to be sent</v>
      </c>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6"/>
      <c r="BM34" s="46"/>
      <c r="BN34" s="46"/>
      <c r="BO34" s="46"/>
      <c r="BP34" s="46"/>
      <c r="BQ34" s="46"/>
      <c r="BR34" s="46"/>
      <c r="BS34" s="46"/>
      <c r="BT34" s="46"/>
      <c r="BU34" s="46"/>
      <c r="BV34" s="46"/>
      <c r="BW34" s="46"/>
      <c r="BX34" s="46"/>
      <c r="BY34" s="46"/>
      <c r="BZ34" s="46"/>
      <c r="CA34" s="46"/>
      <c r="CB34" s="46"/>
      <c r="CC34" s="46"/>
      <c r="CD34" s="46"/>
      <c r="CE34" s="46"/>
      <c r="CF34" s="46"/>
    </row>
    <row r="35" spans="1:84" ht="155.1">
      <c r="A35" s="46"/>
      <c r="B35" s="463" t="str">
        <f>'Risk Log'!A39</f>
        <v>NME-SCR-027</v>
      </c>
      <c r="C35" s="463" t="str">
        <f>'Risk Log'!B39</f>
        <v>SCR Bulk Upload – Non-Functional</v>
      </c>
      <c r="D35" s="464" t="str">
        <f>'Risk Log'!V39 &amp; " &gt; " &amp; 'Risk Log'!W39</f>
        <v>3.5 Bulk Sending of GP Summary Updates &gt; GPS.282 Bulk Sending of GP Summary Updates Upload Rate</v>
      </c>
      <c r="E35" s="464" t="str">
        <f>'Risk Log'!S39</f>
        <v>Test data:
1. A Practice which contributes to SCR Update
2. System Administrator with correct RBAC Roles to perform Bulk Uploads
3. Bulk upload patient details with
    - Eligible Patients with GP Summary Update Pending to be sent
    - Ineligible Patients with GP Summary Update Pending to be sent</v>
      </c>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c r="BC35" s="46"/>
      <c r="BD35" s="46"/>
      <c r="BE35" s="46"/>
      <c r="BF35" s="46"/>
      <c r="BG35" s="46"/>
      <c r="BH35" s="46"/>
      <c r="BI35" s="46"/>
      <c r="BJ35" s="46"/>
      <c r="BK35" s="46"/>
      <c r="BL35" s="46"/>
      <c r="BM35" s="46"/>
      <c r="BN35" s="46"/>
      <c r="BO35" s="46"/>
      <c r="BP35" s="46"/>
      <c r="BQ35" s="46"/>
      <c r="BR35" s="46"/>
      <c r="BS35" s="46"/>
      <c r="BT35" s="46"/>
      <c r="BU35" s="46"/>
      <c r="BV35" s="46"/>
      <c r="BW35" s="46"/>
      <c r="BX35" s="46"/>
      <c r="BY35" s="46"/>
      <c r="BZ35" s="46"/>
      <c r="CA35" s="46"/>
      <c r="CB35" s="46"/>
      <c r="CC35" s="46"/>
      <c r="CD35" s="46"/>
      <c r="CE35" s="46"/>
      <c r="CF35" s="46"/>
    </row>
    <row r="36" spans="1:84" ht="155.1">
      <c r="A36" s="46"/>
      <c r="B36" s="463" t="str">
        <f>'Risk Log'!A40</f>
        <v>NME-SCR-028</v>
      </c>
      <c r="C36" s="463" t="str">
        <f>'Risk Log'!B40</f>
        <v>SCR Bulk Upload</v>
      </c>
      <c r="D36" s="464" t="str">
        <f>'Risk Log'!V40 &amp; " &gt; " &amp; 'Risk Log'!W40</f>
        <v>3.5 Bulk Sending of GP Summary Updates &gt; GPS.284 Retrying Failed GP Summaries From Bulk upload of GP Summary Updates</v>
      </c>
      <c r="E36" s="464" t="str">
        <f>'Risk Log'!S40</f>
        <v>Test data:
1. A Practice which contributes to SCR Update
2. System Administrator with correct RBAC Roles to perform Bulk Uploads
3. Bulk upload patient details with
    - Eligible Patients with GP Summary Update Pending to be sent
    - Ineligible Patients with GP Summary Update Pending to be sent</v>
      </c>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c r="BC36" s="46"/>
      <c r="BD36" s="46"/>
      <c r="BE36" s="46"/>
      <c r="BF36" s="46"/>
      <c r="BG36" s="46"/>
      <c r="BH36" s="46"/>
      <c r="BI36" s="46"/>
      <c r="BJ36" s="46"/>
      <c r="BK36" s="46"/>
      <c r="BL36" s="46"/>
      <c r="BM36" s="46"/>
      <c r="BN36" s="46"/>
      <c r="BO36" s="46"/>
      <c r="BP36" s="46"/>
      <c r="BQ36" s="46"/>
      <c r="BR36" s="46"/>
      <c r="BS36" s="46"/>
      <c r="BT36" s="46"/>
      <c r="BU36" s="46"/>
      <c r="BV36" s="46"/>
      <c r="BW36" s="46"/>
      <c r="BX36" s="46"/>
      <c r="BY36" s="46"/>
      <c r="BZ36" s="46"/>
      <c r="CA36" s="46"/>
      <c r="CB36" s="46"/>
      <c r="CC36" s="46"/>
      <c r="CD36" s="46"/>
      <c r="CE36" s="46"/>
      <c r="CF36" s="46"/>
    </row>
    <row r="37" spans="1:84" ht="123.95">
      <c r="A37" s="46"/>
      <c r="B37" s="463" t="str">
        <f>'Risk Log'!A41</f>
        <v>NME-SCR-029</v>
      </c>
      <c r="C37" s="463" t="str">
        <f>'Risk Log'!B41</f>
        <v>SCR Bulk Upload</v>
      </c>
      <c r="D37" s="464" t="str">
        <f>'Risk Log'!V41 &amp; " &gt; " &amp; 'Risk Log'!W41</f>
        <v>3.5 Bulk Sending of GP Summary Updates &gt; GPS.284 Retrying Failed GP Summaries From Bulk upload of GP Summary Updates</v>
      </c>
      <c r="E37" s="464" t="str">
        <f>'Risk Log'!S41</f>
        <v>Test data:
1. A Practice which contributes to SCR Update
2. System Administrator with correct RBAC Roles to perform Bulk Uploads
3. Bulk upload patient details with
     - Eligible Patients with GP Summary Update Pending to be resent</v>
      </c>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c r="BC37" s="46"/>
      <c r="BD37" s="46"/>
      <c r="BE37" s="46"/>
      <c r="BF37" s="46"/>
      <c r="BG37" s="46"/>
      <c r="BH37" s="46"/>
      <c r="BI37" s="46"/>
      <c r="BJ37" s="46"/>
      <c r="BK37" s="46"/>
      <c r="BL37" s="46"/>
      <c r="BM37" s="46"/>
      <c r="BN37" s="46"/>
      <c r="BO37" s="46"/>
      <c r="BP37" s="46"/>
      <c r="BQ37" s="46"/>
      <c r="BR37" s="46"/>
      <c r="BS37" s="46"/>
      <c r="BT37" s="46"/>
      <c r="BU37" s="46"/>
      <c r="BV37" s="46"/>
      <c r="BW37" s="46"/>
      <c r="BX37" s="46"/>
      <c r="BY37" s="46"/>
      <c r="BZ37" s="46"/>
      <c r="CA37" s="46"/>
      <c r="CB37" s="46"/>
      <c r="CC37" s="46"/>
      <c r="CD37" s="46"/>
      <c r="CE37" s="46"/>
      <c r="CF37" s="46"/>
    </row>
    <row r="38" spans="1:84" ht="155.1">
      <c r="A38" s="46"/>
      <c r="B38" s="463" t="str">
        <f>'Risk Log'!A42</f>
        <v>NME-SCR-030</v>
      </c>
      <c r="C38" s="463" t="str">
        <f>'Risk Log'!B42</f>
        <v>SCR Bulk Upload</v>
      </c>
      <c r="D38" s="464" t="str">
        <f>'Risk Log'!V42 &amp; " &gt; " &amp; 'Risk Log'!W42</f>
        <v>3.5 Bulk Sending of GP Summary Updates &gt; GPS.289 Logging Messages Sent During Bulk Upload of GP Summary Updates</v>
      </c>
      <c r="E38" s="464" t="str">
        <f>'Risk Log'!S42</f>
        <v>Test data:
1. A Practice which contributes to SCR Update
2. System Administrator with correct RBAC Roles to perform Bulk Uploads
3. Bulk upload patient details with
    - Eligible Patients with GP Summary Update Pending to be sent
    - Ineligible Patients with GP Summary Update Pending to be sent</v>
      </c>
      <c r="F38" s="46"/>
      <c r="G38" s="4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c r="BC38" s="46"/>
      <c r="BD38" s="46"/>
      <c r="BE38" s="46"/>
      <c r="BF38" s="46"/>
      <c r="BG38" s="46"/>
      <c r="BH38" s="46"/>
      <c r="BI38" s="46"/>
      <c r="BJ38" s="46"/>
      <c r="BK38" s="46"/>
      <c r="BL38" s="46"/>
      <c r="BM38" s="46"/>
      <c r="BN38" s="46"/>
      <c r="BO38" s="46"/>
      <c r="BP38" s="46"/>
      <c r="BQ38" s="46"/>
      <c r="BR38" s="46"/>
      <c r="BS38" s="46"/>
      <c r="BT38" s="46"/>
      <c r="BU38" s="46"/>
      <c r="BV38" s="46"/>
      <c r="BW38" s="46"/>
      <c r="BX38" s="46"/>
      <c r="BY38" s="46"/>
      <c r="BZ38" s="46"/>
      <c r="CA38" s="46"/>
      <c r="CB38" s="46"/>
      <c r="CC38" s="46"/>
      <c r="CD38" s="46"/>
      <c r="CE38" s="46"/>
      <c r="CF38" s="46"/>
    </row>
    <row r="39" spans="1:84" ht="93">
      <c r="A39" s="46"/>
      <c r="B39" s="463" t="str">
        <f>'Risk Log'!A43</f>
        <v>NME-SCR-031</v>
      </c>
      <c r="C39" s="463" t="str">
        <f>'Risk Log'!B43</f>
        <v>SCR Bulk Upload</v>
      </c>
      <c r="D39" s="464" t="str">
        <f>'Risk Log'!V43 &amp; " &gt; " &amp; 'Risk Log'!W43</f>
        <v>3.5 Bulk Sending of GP Summary Updates &gt; GPS.289 Logging Messages Sent During Bulk Upload of GP Summary Updates</v>
      </c>
      <c r="E39" s="464" t="str">
        <f>'Risk Log'!S43</f>
        <v>Test data:
1. A Practice which contributes to SCR Update
2. System Administrator with correct RBAC Roles to perform Bulk Uploads
3. Bulk uploaded patients to SCR</v>
      </c>
      <c r="F39" s="46"/>
      <c r="G39" s="46"/>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c r="BC39" s="46"/>
      <c r="BD39" s="46"/>
      <c r="BE39" s="46"/>
      <c r="BF39" s="46"/>
      <c r="BG39" s="46"/>
      <c r="BH39" s="46"/>
      <c r="BI39" s="46"/>
      <c r="BJ39" s="46"/>
      <c r="BK39" s="46"/>
      <c r="BL39" s="46"/>
      <c r="BM39" s="46"/>
      <c r="BN39" s="46"/>
      <c r="BO39" s="46"/>
      <c r="BP39" s="46"/>
      <c r="BQ39" s="46"/>
      <c r="BR39" s="46"/>
      <c r="BS39" s="46"/>
      <c r="BT39" s="46"/>
      <c r="BU39" s="46"/>
      <c r="BV39" s="46"/>
      <c r="BW39" s="46"/>
      <c r="BX39" s="46"/>
      <c r="BY39" s="46"/>
      <c r="BZ39" s="46"/>
      <c r="CA39" s="46"/>
      <c r="CB39" s="46"/>
      <c r="CC39" s="46"/>
      <c r="CD39" s="46"/>
      <c r="CE39" s="46"/>
      <c r="CF39" s="46"/>
    </row>
    <row r="40" spans="1:84" ht="155.1">
      <c r="A40" s="46"/>
      <c r="B40" s="463" t="str">
        <f>'Risk Log'!A44</f>
        <v>NME-SCR-032</v>
      </c>
      <c r="C40" s="463" t="str">
        <f>'Risk Log'!B44</f>
        <v>SCR Bulk Upload</v>
      </c>
      <c r="D40" s="464" t="str">
        <f>'Risk Log'!V44 &amp; " &gt; " &amp; 'Risk Log'!W44</f>
        <v>3.5 Bulk Sending of GP Summary Updates &gt; GPS.286 Errors During Bulk Upload of GP Summary Updates</v>
      </c>
      <c r="E40" s="464" t="str">
        <f>'Risk Log'!S44</f>
        <v>Test data:
1. A Practice which contributes to SCR Update
2. System Administrator with correct RBAC Roles to perform Bulk Uploads
3. Bulk upload patient details with
    - Eligible Patients with GP Summary Update Pending to be sent
    - Ineligible Patients with GP Summary Update Pending to be sent</v>
      </c>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c r="BB40" s="46"/>
      <c r="BC40" s="46"/>
      <c r="BD40" s="46"/>
      <c r="BE40" s="46"/>
      <c r="BF40" s="46"/>
      <c r="BG40" s="46"/>
      <c r="BH40" s="46"/>
      <c r="BI40" s="46"/>
      <c r="BJ40" s="46"/>
      <c r="BK40" s="46"/>
      <c r="BL40" s="46"/>
      <c r="BM40" s="46"/>
      <c r="BN40" s="46"/>
      <c r="BO40" s="46"/>
      <c r="BP40" s="46"/>
      <c r="BQ40" s="46"/>
      <c r="BR40" s="46"/>
      <c r="BS40" s="46"/>
      <c r="BT40" s="46"/>
      <c r="BU40" s="46"/>
      <c r="BV40" s="46"/>
      <c r="BW40" s="46"/>
      <c r="BX40" s="46"/>
      <c r="BY40" s="46"/>
      <c r="BZ40" s="46"/>
      <c r="CA40" s="46"/>
      <c r="CB40" s="46"/>
      <c r="CC40" s="46"/>
      <c r="CD40" s="46"/>
      <c r="CE40" s="46"/>
      <c r="CF40" s="46"/>
    </row>
    <row r="41" spans="1:84" ht="216.95">
      <c r="A41" s="46"/>
      <c r="B41" s="463" t="str">
        <f>'Risk Log'!A45</f>
        <v>NME-SCR-033</v>
      </c>
      <c r="C41" s="463" t="str">
        <f>'Risk Log'!B45</f>
        <v>SCR Bulk Upload</v>
      </c>
      <c r="D41" s="464" t="str">
        <f>'Risk Log'!V45 &amp; " &gt; " &amp; 'Risk Log'!W45</f>
        <v>3.5 Bulk Sending of GP Summary Updates &gt; GPS.286 Errors During Bulk Upload of GP Summary Updates</v>
      </c>
      <c r="E41" s="464" t="str">
        <f>'Risk Log'!S45</f>
        <v>Test data:
1. A Practice which contributes to SCR Update
2. System Administrator with correct RBAC Roles to perform Bulk Uploads
3. Bulk upload patient details with
    - Ineligible 50 Patients with GP Summary Update Pending to be sent
    - Ineligible 50 Patients with GP Summary Update Pending to be sent from 101 to 149 after eligible patients.
    -  Ineligible 49 Patients with GP Summary Update Pending to be sent followed by eligible few pending patient GP Summary update records</v>
      </c>
      <c r="F41" s="46"/>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c r="BA41" s="46"/>
      <c r="BB41" s="46"/>
      <c r="BC41" s="46"/>
      <c r="BD41" s="46"/>
      <c r="BE41" s="46"/>
      <c r="BF41" s="46"/>
      <c r="BG41" s="46"/>
      <c r="BH41" s="46"/>
      <c r="BI41" s="46"/>
      <c r="BJ41" s="46"/>
      <c r="BK41" s="46"/>
      <c r="BL41" s="46"/>
      <c r="BM41" s="46"/>
      <c r="BN41" s="46"/>
      <c r="BO41" s="46"/>
      <c r="BP41" s="46"/>
      <c r="BQ41" s="46"/>
      <c r="BR41" s="46"/>
      <c r="BS41" s="46"/>
      <c r="BT41" s="46"/>
      <c r="BU41" s="46"/>
      <c r="BV41" s="46"/>
      <c r="BW41" s="46"/>
      <c r="BX41" s="46"/>
      <c r="BY41" s="46"/>
      <c r="BZ41" s="46"/>
      <c r="CA41" s="46"/>
      <c r="CB41" s="46"/>
      <c r="CC41" s="46"/>
      <c r="CD41" s="46"/>
      <c r="CE41" s="46"/>
      <c r="CF41" s="46"/>
    </row>
    <row r="42" spans="1:84" ht="216.95">
      <c r="A42" s="46"/>
      <c r="B42" s="463" t="str">
        <f>'Risk Log'!A46</f>
        <v>NME-SCR-034</v>
      </c>
      <c r="C42" s="463" t="str">
        <f>'Risk Log'!B46</f>
        <v>SCR Bulk Upload</v>
      </c>
      <c r="D42" s="464" t="str">
        <f>'Risk Log'!V46 &amp; " &gt; " &amp; 'Risk Log'!W46</f>
        <v>3.5 Bulk Sending of GP Summary Updates &gt; GPS.286 Errors During Bulk Upload of GP Summary Updates</v>
      </c>
      <c r="E42" s="464" t="str">
        <f>'Risk Log'!S46</f>
        <v>Test data:
1. A Practice which contributes to SCR Update
2. System Administrator with correct RBAC Roles to perform Bulk Uploads
3. Bulk upload patient details with
    - Ineligible 50 Patients with GP Summary Update Pending to be sent
    - Ineligible 50 Patients with GP Summary Update Pending to be sent from 101 to 149 after eligible patients.
    -  Ineligible 49 Patients with GP Summary Update Pending to be sent followed by eligible few pending patient GP Summary update records</v>
      </c>
      <c r="F42" s="46"/>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c r="BB42" s="46"/>
      <c r="BC42" s="46"/>
      <c r="BD42" s="46"/>
      <c r="BE42" s="46"/>
      <c r="BF42" s="46"/>
      <c r="BG42" s="46"/>
      <c r="BH42" s="46"/>
      <c r="BI42" s="46"/>
      <c r="BJ42" s="46"/>
      <c r="BK42" s="46"/>
      <c r="BL42" s="46"/>
      <c r="BM42" s="46"/>
      <c r="BN42" s="46"/>
      <c r="BO42" s="46"/>
      <c r="BP42" s="46"/>
      <c r="BQ42" s="46"/>
      <c r="BR42" s="46"/>
      <c r="BS42" s="46"/>
      <c r="BT42" s="46"/>
      <c r="BU42" s="46"/>
      <c r="BV42" s="46"/>
      <c r="BW42" s="46"/>
      <c r="BX42" s="46"/>
      <c r="BY42" s="46"/>
      <c r="BZ42" s="46"/>
      <c r="CA42" s="46"/>
      <c r="CB42" s="46"/>
      <c r="CC42" s="46"/>
      <c r="CD42" s="46"/>
      <c r="CE42" s="46"/>
      <c r="CF42" s="46"/>
    </row>
    <row r="43" spans="1:84" ht="139.5">
      <c r="A43" s="46"/>
      <c r="B43" s="463" t="str">
        <f>'Risk Log'!A47</f>
        <v>NME-SCR-035</v>
      </c>
      <c r="C43" s="463" t="str">
        <f>'Risk Log'!B47</f>
        <v>SCR Creation - GP System</v>
      </c>
      <c r="D43" s="464" t="str">
        <f>'Risk Log'!V47 &amp; " &gt; " &amp; 'Risk Log'!W47</f>
        <v>General &gt; General</v>
      </c>
      <c r="E43" s="464" t="str">
        <f>'Risk Log'!S47</f>
        <v>Test data:
a) 
1. New Eligible patient when SCR is not present
2. New Eligible patient when SCR is present
b)
1. Existing Eligible patient when SCR is not present
2. Existing Eligible patient when SCR is present</v>
      </c>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c r="BC43" s="46"/>
      <c r="BD43" s="46"/>
      <c r="BE43" s="46"/>
      <c r="BF43" s="46"/>
      <c r="BG43" s="46"/>
      <c r="BH43" s="46"/>
      <c r="BI43" s="46"/>
      <c r="BJ43" s="46"/>
      <c r="BK43" s="46"/>
      <c r="BL43" s="46"/>
      <c r="BM43" s="46"/>
      <c r="BN43" s="46"/>
      <c r="BO43" s="46"/>
      <c r="BP43" s="46"/>
      <c r="BQ43" s="46"/>
      <c r="BR43" s="46"/>
      <c r="BS43" s="46"/>
      <c r="BT43" s="46"/>
      <c r="BU43" s="46"/>
      <c r="BV43" s="46"/>
      <c r="BW43" s="46"/>
      <c r="BX43" s="46"/>
      <c r="BY43" s="46"/>
      <c r="BZ43" s="46"/>
      <c r="CA43" s="46"/>
      <c r="CB43" s="46"/>
      <c r="CC43" s="46"/>
      <c r="CD43" s="46"/>
      <c r="CE43" s="46"/>
      <c r="CF43" s="46"/>
    </row>
    <row r="44" spans="1:84" ht="409.5">
      <c r="A44" s="46"/>
      <c r="B44" s="463" t="str">
        <f>'Risk Log'!A48</f>
        <v>NME-SCR-036</v>
      </c>
      <c r="C44" s="463" t="str">
        <f>'Risk Log'!B48</f>
        <v>SCR Consent Preference</v>
      </c>
      <c r="D44" s="464" t="str">
        <f>'Risk Log'!V48 &amp; " &gt; " &amp; 'Risk Log'!W48</f>
        <v>3.7 SCR Consent Preference &gt; GPS.226 Recording the SCR Consent Preference</v>
      </c>
      <c r="E44" s="464" t="str">
        <f>'Risk Log'!S48</f>
        <v>Test data:
a) 
1. System Administrator with correct RBAC Roles
2. Patient with SCR Consent preference: SNOMED code 777441000000102 ("Express dissent for Summary Care Record dataset upload")
3. Patient with SCR Consent preference: SNOMED code 416308001  ("The patient does not want to have a Summary Care Record")
4. Patient with SCR Consent preference: SNOMED code 773011000000101   ("Implied consent for core Summary Care Record dataset upload")
5. Patient with SCR Consent preference: SNOMED code 773031000000109    ("Express consent for core Summary Care Record dataset upload")
6. Patient with SCR Consent preference: SNOMED code 417370002 ("The patient wants to have a Summary Care Record")
7. Patient with SCR Consent preference: SNOMED code 773051000000102   ("Express consent for core and additional Summary Care Record dataset upload")
b)
1. System Administrator with correct RBAC Roles
2. Patient with SCR Consent preference: "Implied consent for medication, allergies, and adverse reactions only"(Not Selectable)
3 Patient with SCR Consent preference: "Express consent for medication, allergies, and adverse reactions only"
4. Patient with SCR Consent preference: "Express consent for medication, allergies, adverse reactions, AND additional information"
Patient with SCR Consent preference: "Express dissent (opted out) - Patient does not want a Summary Care Record"</v>
      </c>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c r="BC44" s="46"/>
      <c r="BD44" s="46"/>
      <c r="BE44" s="46"/>
      <c r="BF44" s="46"/>
      <c r="BG44" s="46"/>
      <c r="BH44" s="46"/>
      <c r="BI44" s="46"/>
      <c r="BJ44" s="46"/>
      <c r="BK44" s="46"/>
      <c r="BL44" s="46"/>
      <c r="BM44" s="46"/>
      <c r="BN44" s="46"/>
      <c r="BO44" s="46"/>
      <c r="BP44" s="46"/>
      <c r="BQ44" s="46"/>
      <c r="BR44" s="46"/>
      <c r="BS44" s="46"/>
      <c r="BT44" s="46"/>
      <c r="BU44" s="46"/>
      <c r="BV44" s="46"/>
      <c r="BW44" s="46"/>
      <c r="BX44" s="46"/>
      <c r="BY44" s="46"/>
      <c r="BZ44" s="46"/>
      <c r="CA44" s="46"/>
      <c r="CB44" s="46"/>
      <c r="CC44" s="46"/>
      <c r="CD44" s="46"/>
      <c r="CE44" s="46"/>
      <c r="CF44" s="46"/>
    </row>
    <row r="45" spans="1:84" ht="77.45">
      <c r="A45" s="46"/>
      <c r="B45" s="463" t="str">
        <f>'Risk Log'!A49</f>
        <v>NME-SCR-037</v>
      </c>
      <c r="C45" s="463" t="str">
        <f>'Risk Log'!B49</f>
        <v>SCR Consent Preference</v>
      </c>
      <c r="D45" s="464" t="str">
        <f>'Risk Log'!V49 &amp; " &gt; " &amp; 'Risk Log'!W49</f>
        <v>3.7 SCR Consent Preference &gt; GPS.226 Recording the SCR Consent Preference</v>
      </c>
      <c r="E45" s="464" t="str">
        <f>'Risk Log'!S49</f>
        <v>Test data:
1. A Practice which contributes to SCR Update
2.  A Practice which no longer contributes to SCR Update</v>
      </c>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c r="BC45" s="46"/>
      <c r="BD45" s="46"/>
      <c r="BE45" s="46"/>
      <c r="BF45" s="46"/>
      <c r="BG45" s="46"/>
      <c r="BH45" s="46"/>
      <c r="BI45" s="46"/>
      <c r="BJ45" s="46"/>
      <c r="BK45" s="46"/>
      <c r="BL45" s="46"/>
      <c r="BM45" s="46"/>
      <c r="BN45" s="46"/>
      <c r="BO45" s="46"/>
      <c r="BP45" s="46"/>
      <c r="BQ45" s="46"/>
      <c r="BR45" s="46"/>
      <c r="BS45" s="46"/>
      <c r="BT45" s="46"/>
      <c r="BU45" s="46"/>
      <c r="BV45" s="46"/>
      <c r="BW45" s="46"/>
      <c r="BX45" s="46"/>
      <c r="BY45" s="46"/>
      <c r="BZ45" s="46"/>
      <c r="CA45" s="46"/>
      <c r="CB45" s="46"/>
      <c r="CC45" s="46"/>
      <c r="CD45" s="46"/>
      <c r="CE45" s="46"/>
      <c r="CF45" s="46"/>
    </row>
    <row r="46" spans="1:84" ht="170.45">
      <c r="A46" s="46"/>
      <c r="B46" s="463" t="str">
        <f>'Risk Log'!A50</f>
        <v>NME-SCR-038</v>
      </c>
      <c r="C46" s="463" t="str">
        <f>'Risk Log'!B50</f>
        <v>SCR Consent Preference</v>
      </c>
      <c r="D46" s="464" t="str">
        <f>'Risk Log'!V50 &amp; " &gt; " &amp; 'Risk Log'!W50</f>
        <v>3.7 SCR Consent Preference &gt; GPS.227 SCR Consent Preference Screen</v>
      </c>
      <c r="E46" s="464" t="str">
        <f>'Risk Log'!S50</f>
        <v xml:space="preserve">Test data:
a)
1. New Eligible patient when SCR is not present
2. New Eligible patient when SCR is present
b)
1. Existing Eligible patient when SCR is not present
2. Existing Eligible patient when SCR is present
3. Existing Ineligible patient when SCR is not present 
4. Existing Ineligible patient when SCR is present </v>
      </c>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c r="BC46" s="46"/>
      <c r="BD46" s="46"/>
      <c r="BE46" s="46"/>
      <c r="BF46" s="46"/>
      <c r="BG46" s="46"/>
      <c r="BH46" s="46"/>
      <c r="BI46" s="46"/>
      <c r="BJ46" s="46"/>
      <c r="BK46" s="46"/>
      <c r="BL46" s="46"/>
      <c r="BM46" s="46"/>
      <c r="BN46" s="46"/>
      <c r="BO46" s="46"/>
      <c r="BP46" s="46"/>
      <c r="BQ46" s="46"/>
      <c r="BR46" s="46"/>
      <c r="BS46" s="46"/>
      <c r="BT46" s="46"/>
      <c r="BU46" s="46"/>
      <c r="BV46" s="46"/>
      <c r="BW46" s="46"/>
      <c r="BX46" s="46"/>
      <c r="BY46" s="46"/>
      <c r="BZ46" s="46"/>
      <c r="CA46" s="46"/>
      <c r="CB46" s="46"/>
      <c r="CC46" s="46"/>
      <c r="CD46" s="46"/>
      <c r="CE46" s="46"/>
      <c r="CF46" s="46"/>
    </row>
    <row r="47" spans="1:84" ht="30.95">
      <c r="A47" s="46"/>
      <c r="B47" s="463" t="str">
        <f>'Risk Log'!A51</f>
        <v>NME-SCR-039</v>
      </c>
      <c r="C47" s="463" t="str">
        <f>'Risk Log'!B51</f>
        <v>SCR Consent Preference</v>
      </c>
      <c r="D47" s="464" t="str">
        <f>'Risk Log'!V51 &amp; " &gt; " &amp; 'Risk Log'!W51</f>
        <v>3.7 SCR Consent Preference &gt; GPS.226 Recording the SCR Consent Preference</v>
      </c>
      <c r="E47" s="464" t="str">
        <f>'Risk Log'!S51</f>
        <v>12 Tests need to be performed for this scenario
Read the note for more information</v>
      </c>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row>
    <row r="48" spans="1:84" ht="155.1">
      <c r="A48" s="46"/>
      <c r="B48" s="463" t="str">
        <f>'Risk Log'!A52</f>
        <v>NME-SCR-040</v>
      </c>
      <c r="C48" s="463" t="str">
        <f>'Risk Log'!B52</f>
        <v>SCR Consent Preference</v>
      </c>
      <c r="D48" s="464" t="str">
        <f>'Risk Log'!V52 &amp; " &gt; " &amp; 'Risk Log'!W52</f>
        <v>3.7 SCR Consent Preference &gt; GPS.226 Recording the SCR Consent Preference</v>
      </c>
      <c r="E48" s="464" t="str">
        <f>'Risk Log'!S52</f>
        <v xml:space="preserve">Test data:
1. New Eligible patient when SCR is not present
2. New Eligible patient when SCR is present
3. New Ineligible patient when SCR is not present 
4. New Ineligible patient when SCR is present 
5. Existing Eligible patient when SCR is not present
6. Existing Eligible patient when SCR is present
7. Existing Ineligible patient when SCR is not present 
8. Existing Ineligible patient when SCR is present </v>
      </c>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c r="BC48" s="46"/>
      <c r="BD48" s="46"/>
      <c r="BE48" s="46"/>
      <c r="BF48" s="46"/>
      <c r="BG48" s="46"/>
      <c r="BH48" s="46"/>
      <c r="BI48" s="46"/>
      <c r="BJ48" s="46"/>
      <c r="BK48" s="46"/>
      <c r="BL48" s="46"/>
      <c r="BM48" s="46"/>
      <c r="BN48" s="46"/>
      <c r="BO48" s="46"/>
      <c r="BP48" s="46"/>
      <c r="BQ48" s="46"/>
      <c r="BR48" s="46"/>
      <c r="BS48" s="46"/>
      <c r="BT48" s="46"/>
      <c r="BU48" s="46"/>
      <c r="BV48" s="46"/>
      <c r="BW48" s="46"/>
      <c r="BX48" s="46"/>
      <c r="BY48" s="46"/>
      <c r="BZ48" s="46"/>
      <c r="CA48" s="46"/>
      <c r="CB48" s="46"/>
      <c r="CC48" s="46"/>
      <c r="CD48" s="46"/>
      <c r="CE48" s="46"/>
      <c r="CF48" s="46"/>
    </row>
    <row r="49" spans="1:84" ht="170.45">
      <c r="A49" s="46"/>
      <c r="B49" s="463" t="str">
        <f>'Risk Log'!A53</f>
        <v>NME-SCR-041</v>
      </c>
      <c r="C49" s="463" t="str">
        <f>'Risk Log'!B53</f>
        <v>SCR Consent Preference</v>
      </c>
      <c r="D49" s="464" t="str">
        <f>'Risk Log'!V53 &amp; " &gt; " &amp; 'Risk Log'!W53</f>
        <v>3.7 SCR Consent Preference &gt; GPS.226 Recording the SCR Consent Preference &amp;
GPS.210 Patient Dissents to a Summary Care Record</v>
      </c>
      <c r="E49" s="464" t="str">
        <f>'Risk Log'!S53</f>
        <v xml:space="preserve">Test data:
a &amp; b)
1. New Eligible patient when SCR is not present
2. New Eligible patient when SCR is present
3. New Ineligible patient when SCR is not present 
4. New Ineligible patient when SCR is present 
5. Existing Eligible patient when SCR is not present
6. Existing Eligible patient when SCR is present
7. Existing Ineligible patient when SCR is not present 
8. Existing Ineligible patient when SCR is present </v>
      </c>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c r="BA49" s="46"/>
      <c r="BB49" s="46"/>
      <c r="BC49" s="46"/>
      <c r="BD49" s="46"/>
      <c r="BE49" s="46"/>
      <c r="BF49" s="46"/>
      <c r="BG49" s="46"/>
      <c r="BH49" s="46"/>
      <c r="BI49" s="46"/>
      <c r="BJ49" s="46"/>
      <c r="BK49" s="46"/>
      <c r="BL49" s="46"/>
      <c r="BM49" s="46"/>
      <c r="BN49" s="46"/>
      <c r="BO49" s="46"/>
      <c r="BP49" s="46"/>
      <c r="BQ49" s="46"/>
      <c r="BR49" s="46"/>
      <c r="BS49" s="46"/>
      <c r="BT49" s="46"/>
      <c r="BU49" s="46"/>
      <c r="BV49" s="46"/>
      <c r="BW49" s="46"/>
      <c r="BX49" s="46"/>
      <c r="BY49" s="46"/>
      <c r="BZ49" s="46"/>
      <c r="CA49" s="46"/>
      <c r="CB49" s="46"/>
      <c r="CC49" s="46"/>
      <c r="CD49" s="46"/>
      <c r="CE49" s="46"/>
      <c r="CF49" s="46"/>
    </row>
    <row r="50" spans="1:84" ht="155.1">
      <c r="A50" s="46"/>
      <c r="B50" s="463" t="str">
        <f>'Risk Log'!A54</f>
        <v>NME-SCR-042</v>
      </c>
      <c r="C50" s="463" t="str">
        <f>'Risk Log'!B54</f>
        <v>SCR Consent Preference</v>
      </c>
      <c r="D50" s="464" t="str">
        <f>'Risk Log'!V54 &amp; " &gt; " &amp; 'Risk Log'!W54</f>
        <v>3.7 SCR Consent Preference &gt; GPS.227 SCR Consent Preference Screen</v>
      </c>
      <c r="E50" s="464" t="str">
        <f>'Risk Log'!S54</f>
        <v xml:space="preserve">Test data:
1. New Eligible patient when SCR is not present
2. New Eligible patient when SCR is present
3. New Ineligible patient when SCR is not present 
4. New Ineligible patient when SCR is present 
5. Existing Eligible patient when SCR is not present
6. Existing Eligible patient when SCR is present
7. Existing Ineligible patient when SCR is not present 
8. Existing Ineligible patient when SCR is present </v>
      </c>
      <c r="F50" s="46"/>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c r="AG50" s="46"/>
      <c r="AH50" s="46"/>
      <c r="AI50" s="46"/>
      <c r="AJ50" s="46"/>
      <c r="AK50" s="46"/>
      <c r="AL50" s="46"/>
      <c r="AM50" s="46"/>
      <c r="AN50" s="46"/>
      <c r="AO50" s="46"/>
      <c r="AP50" s="46"/>
      <c r="AQ50" s="46"/>
      <c r="AR50" s="46"/>
      <c r="AS50" s="46"/>
      <c r="AT50" s="46"/>
      <c r="AU50" s="46"/>
      <c r="AV50" s="46"/>
      <c r="AW50" s="46"/>
      <c r="AX50" s="46"/>
      <c r="AY50" s="46"/>
      <c r="AZ50" s="46"/>
      <c r="BA50" s="46"/>
      <c r="BB50" s="46"/>
      <c r="BC50" s="46"/>
      <c r="BD50" s="46"/>
      <c r="BE50" s="46"/>
      <c r="BF50" s="46"/>
      <c r="BG50" s="46"/>
      <c r="BH50" s="46"/>
      <c r="BI50" s="46"/>
      <c r="BJ50" s="46"/>
      <c r="BK50" s="46"/>
      <c r="BL50" s="46"/>
      <c r="BM50" s="46"/>
      <c r="BN50" s="46"/>
      <c r="BO50" s="46"/>
      <c r="BP50" s="46"/>
      <c r="BQ50" s="46"/>
      <c r="BR50" s="46"/>
      <c r="BS50" s="46"/>
      <c r="BT50" s="46"/>
      <c r="BU50" s="46"/>
      <c r="BV50" s="46"/>
      <c r="BW50" s="46"/>
      <c r="BX50" s="46"/>
      <c r="BY50" s="46"/>
      <c r="BZ50" s="46"/>
      <c r="CA50" s="46"/>
      <c r="CB50" s="46"/>
      <c r="CC50" s="46"/>
      <c r="CD50" s="46"/>
      <c r="CE50" s="46"/>
      <c r="CF50" s="46"/>
    </row>
    <row r="51" spans="1:84" ht="263.45">
      <c r="A51" s="46"/>
      <c r="B51" s="463" t="str">
        <f>'Risk Log'!A55</f>
        <v>NME-SCR-043</v>
      </c>
      <c r="C51" s="463" t="str">
        <f>'Risk Log'!B55</f>
        <v>SCR Consent Preference</v>
      </c>
      <c r="D51" s="464" t="str">
        <f>'Risk Log'!V55 &amp; " &gt; " &amp; 'Risk Log'!W55</f>
        <v>3.7 SCR Consent Preference &gt; GPS.227 SCR Consent Preference Screen</v>
      </c>
      <c r="E51" s="464" t="str">
        <f>'Risk Log'!S55</f>
        <v>Test data:
a) &amp; b)
1. New Eligible patient when SCR is not present
2. New Eligible patient when SCR is present
3. New Ineligible patient when SCR is not present 
4. New Ineligible patient when SCR is present 
5. Existing Eligible patient when SCR is not present
6. Existing Eligible patient when SCR is present
7. Existing Ineligible patient when SCR is not present 
8. Existing Ineligible patient when SCR is present 
Pre-requisite
- Enter some items as Problems, with some free text supporting information
- Enter a problem with a linkage to another item (the item identified as a problem).</v>
      </c>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c r="BD51" s="46"/>
      <c r="BE51" s="46"/>
      <c r="BF51" s="46"/>
      <c r="BG51" s="46"/>
      <c r="BH51" s="46"/>
      <c r="BI51" s="46"/>
      <c r="BJ51" s="46"/>
      <c r="BK51" s="46"/>
      <c r="BL51" s="46"/>
      <c r="BM51" s="46"/>
      <c r="BN51" s="46"/>
      <c r="BO51" s="46"/>
      <c r="BP51" s="46"/>
      <c r="BQ51" s="46"/>
      <c r="BR51" s="46"/>
      <c r="BS51" s="46"/>
      <c r="BT51" s="46"/>
      <c r="BU51" s="46"/>
      <c r="BV51" s="46"/>
      <c r="BW51" s="46"/>
      <c r="BX51" s="46"/>
      <c r="BY51" s="46"/>
      <c r="BZ51" s="46"/>
      <c r="CA51" s="46"/>
      <c r="CB51" s="46"/>
      <c r="CC51" s="46"/>
      <c r="CD51" s="46"/>
      <c r="CE51" s="46"/>
      <c r="CF51" s="46"/>
    </row>
    <row r="52" spans="1:84" ht="155.1">
      <c r="A52" s="46"/>
      <c r="B52" s="463" t="str">
        <f>'Risk Log'!A56</f>
        <v>NME-SCR-044</v>
      </c>
      <c r="C52" s="463" t="str">
        <f>'Risk Log'!B56</f>
        <v>SCR Consent Preference</v>
      </c>
      <c r="D52" s="464" t="str">
        <f>'Risk Log'!V56 &amp; " &gt; " &amp; 'Risk Log'!W56</f>
        <v>3.7 SCR Consent Preference &gt; GPS.228 Viewing SCR Consent Preference History</v>
      </c>
      <c r="E52" s="464" t="str">
        <f>'Risk Log'!S56</f>
        <v xml:space="preserve">Test data:
1. New Eligible patient when SCR is not present
2. New Eligible patient when SCR is present
3. New Ineligible patient when SCR is not present 
4. New Ineligible patient when SCR is present 
5. Existing Eligible patient when SCR is not present
6. Existing Eligible patient when SCR is present
7. Existing Ineligible patient when SCR is not present 
8. Existing Ineligible patient when SCR is present </v>
      </c>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6"/>
      <c r="BQ52" s="46"/>
      <c r="BR52" s="46"/>
      <c r="BS52" s="46"/>
      <c r="BT52" s="46"/>
      <c r="BU52" s="46"/>
      <c r="BV52" s="46"/>
      <c r="BW52" s="46"/>
      <c r="BX52" s="46"/>
      <c r="BY52" s="46"/>
      <c r="BZ52" s="46"/>
      <c r="CA52" s="46"/>
      <c r="CB52" s="46"/>
      <c r="CC52" s="46"/>
      <c r="CD52" s="46"/>
      <c r="CE52" s="46"/>
      <c r="CF52" s="46"/>
    </row>
    <row r="53" spans="1:84" ht="309.95">
      <c r="A53" s="46"/>
      <c r="B53" s="463" t="str">
        <f>'Risk Log'!A57</f>
        <v>NME-SCR-045</v>
      </c>
      <c r="C53" s="463" t="str">
        <f>'Risk Log'!B57</f>
        <v>SCR Consent Preference</v>
      </c>
      <c r="D53" s="464" t="str">
        <f>'Risk Log'!V57 &amp; " &gt; " &amp; 'Risk Log'!W57</f>
        <v>3.7 SCR Consent Preference &gt; GPS.230 Patient Consents to Additional Information</v>
      </c>
      <c r="E53" s="464" t="str">
        <f>'Risk Log'!S57</f>
        <v>(a), (b): 
Patient with SCR Consent preference: SNOMED code 777441000000102 ("Express dissent for Summary Care Record dataset upload")
(c), (d): 
1. Patient with SCR Consent preference: SNOMED code 416308001  ("The patient does not want to have a Summary Care Record")
2. Patient with SCR Consent preference: SNOMED code 773011000000101   ("Implied consent for core Summary Care Record dataset upload")
3. Patient with SCR Consent preference: SNOMED code 773031000000109    ("Express consent for core Summary Care Record dataset upload")
Enter a few non-core data items and select to include or exclude any of these items.</v>
      </c>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c r="BC53" s="46"/>
      <c r="BD53" s="46"/>
      <c r="BE53" s="46"/>
      <c r="BF53" s="46"/>
      <c r="BG53" s="46"/>
      <c r="BH53" s="46"/>
      <c r="BI53" s="46"/>
      <c r="BJ53" s="46"/>
      <c r="BK53" s="46"/>
      <c r="BL53" s="46"/>
      <c r="BM53" s="46"/>
      <c r="BN53" s="46"/>
      <c r="BO53" s="46"/>
      <c r="BP53" s="46"/>
      <c r="BQ53" s="46"/>
      <c r="BR53" s="46"/>
      <c r="BS53" s="46"/>
      <c r="BT53" s="46"/>
      <c r="BU53" s="46"/>
      <c r="BV53" s="46"/>
      <c r="BW53" s="46"/>
      <c r="BX53" s="46"/>
      <c r="BY53" s="46"/>
      <c r="BZ53" s="46"/>
      <c r="CA53" s="46"/>
      <c r="CB53" s="46"/>
      <c r="CC53" s="46"/>
      <c r="CD53" s="46"/>
      <c r="CE53" s="46"/>
      <c r="CF53" s="46"/>
    </row>
    <row r="54" spans="1:84" ht="248.1">
      <c r="A54" s="46"/>
      <c r="B54" s="463" t="str">
        <f>'Risk Log'!A58</f>
        <v>NME-SCR-046</v>
      </c>
      <c r="C54" s="463" t="str">
        <f>'Risk Log'!B58</f>
        <v>SCR Consent Preference</v>
      </c>
      <c r="D54" s="464" t="str">
        <f>'Risk Log'!V58 &amp; " &gt; " &amp; 'Risk Log'!W58</f>
        <v>3.7 SCR Consent Preference &gt; GPS.230 Patient Consents to Additional Information</v>
      </c>
      <c r="E54" s="464" t="str">
        <f>'Risk Log'!S58</f>
        <v>(a), (b): 
Patient with SCR Consent preference: SNOMED code 773051000000102   ("Express consent for core and additional Summary Care Record dataset upload")
(c), (d):
Patient with SCR Consent preference: SNOMED code 773011000000101   ("Implied consent for core Summary Care Record dataset upload")
(e):
Patient with SCR Consent preference: SNOMED code 417370002 ("The patient wants to have a Summary Care Record")</v>
      </c>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6"/>
      <c r="BQ54" s="46"/>
      <c r="BR54" s="46"/>
      <c r="BS54" s="46"/>
      <c r="BT54" s="46"/>
      <c r="BU54" s="46"/>
      <c r="BV54" s="46"/>
      <c r="BW54" s="46"/>
      <c r="BX54" s="46"/>
      <c r="BY54" s="46"/>
      <c r="BZ54" s="46"/>
      <c r="CA54" s="46"/>
      <c r="CB54" s="46"/>
      <c r="CC54" s="46"/>
      <c r="CD54" s="46"/>
      <c r="CE54" s="46"/>
      <c r="CF54" s="46"/>
    </row>
    <row r="55" spans="1:84" ht="139.5">
      <c r="A55" s="46"/>
      <c r="B55" s="463" t="str">
        <f>'Risk Log'!A59</f>
        <v>NME-SCR-047</v>
      </c>
      <c r="C55" s="463" t="str">
        <f>'Risk Log'!B59</f>
        <v>SCR Consent Preference</v>
      </c>
      <c r="D55" s="464" t="str">
        <f>'Risk Log'!V59 &amp; " &gt; " &amp; 'Risk Log'!W59</f>
        <v>3.7 SCR Consent Preference &gt; GPS.231 Indicate SCR Consent Preference to Users</v>
      </c>
      <c r="E55" s="464" t="str">
        <f>'Risk Log'!S59</f>
        <v>Test data:
1. A Practice which contributes to SCR Update
2. System Administrator with correct RBAC Roles to view patient's locally held record
3.1 Eligible Patients with GP Summary Update Pending to be sent
3.2 Ineligible Patients with GP Summary Update Pending to be sent</v>
      </c>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c r="BC55" s="46"/>
      <c r="BD55" s="46"/>
      <c r="BE55" s="46"/>
      <c r="BF55" s="46"/>
      <c r="BG55" s="46"/>
      <c r="BH55" s="46"/>
      <c r="BI55" s="46"/>
      <c r="BJ55" s="46"/>
      <c r="BK55" s="46"/>
      <c r="BL55" s="46"/>
      <c r="BM55" s="46"/>
      <c r="BN55" s="46"/>
      <c r="BO55" s="46"/>
      <c r="BP55" s="46"/>
      <c r="BQ55" s="46"/>
      <c r="BR55" s="46"/>
      <c r="BS55" s="46"/>
      <c r="BT55" s="46"/>
      <c r="BU55" s="46"/>
      <c r="BV55" s="46"/>
      <c r="BW55" s="46"/>
      <c r="BX55" s="46"/>
      <c r="BY55" s="46"/>
      <c r="BZ55" s="46"/>
      <c r="CA55" s="46"/>
      <c r="CB55" s="46"/>
      <c r="CC55" s="46"/>
      <c r="CD55" s="46"/>
      <c r="CE55" s="46"/>
      <c r="CF55" s="46"/>
    </row>
    <row r="56" spans="1:84" ht="139.5">
      <c r="A56" s="46"/>
      <c r="B56" s="463" t="str">
        <f>'Risk Log'!A60</f>
        <v>NME-SCR-048</v>
      </c>
      <c r="C56" s="463" t="str">
        <f>'Risk Log'!B60</f>
        <v>SCR Consent Preference</v>
      </c>
      <c r="D56" s="464" t="str">
        <f>'Risk Log'!V60 &amp; " &gt; " &amp; 'Risk Log'!W60</f>
        <v>3.7 SCR Consent Preference &gt; GPS.237 Summary Care Record Consent Report</v>
      </c>
      <c r="E56" s="464" t="str">
        <f>'Risk Log'!S60</f>
        <v>Test data:
1. A Practice which contributes to SCR Update
2. System Administrator with correct RBAC Roles to view patient's locally held record
3.1 Eligible Patients with GP Summary Update Pending to be sent
3.2 Ineligible Patients with GP Summary Update Pending to be sent</v>
      </c>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c r="BC56" s="46"/>
      <c r="BD56" s="46"/>
      <c r="BE56" s="46"/>
      <c r="BF56" s="46"/>
      <c r="BG56" s="46"/>
      <c r="BH56" s="46"/>
      <c r="BI56" s="46"/>
      <c r="BJ56" s="46"/>
      <c r="BK56" s="46"/>
      <c r="BL56" s="46"/>
      <c r="BM56" s="46"/>
      <c r="BN56" s="46"/>
      <c r="BO56" s="46"/>
      <c r="BP56" s="46"/>
      <c r="BQ56" s="46"/>
      <c r="BR56" s="46"/>
      <c r="BS56" s="46"/>
      <c r="BT56" s="46"/>
      <c r="BU56" s="46"/>
      <c r="BV56" s="46"/>
      <c r="BW56" s="46"/>
      <c r="BX56" s="46"/>
      <c r="BY56" s="46"/>
      <c r="BZ56" s="46"/>
      <c r="CA56" s="46"/>
      <c r="CB56" s="46"/>
      <c r="CC56" s="46"/>
      <c r="CD56" s="46"/>
      <c r="CE56" s="46"/>
      <c r="CF56" s="46"/>
    </row>
    <row r="57" spans="1:84" ht="201.6">
      <c r="A57" s="46"/>
      <c r="B57" s="463" t="str">
        <f>'Risk Log'!A61</f>
        <v>NME-SCR-049</v>
      </c>
      <c r="C57" s="463" t="str">
        <f>'Risk Log'!B61</f>
        <v>Core Data Items</v>
      </c>
      <c r="D57" s="464" t="str">
        <f>'Risk Log'!V61 &amp; " &gt; " &amp; 'Risk Log'!W61</f>
        <v>3.1 Core Data Items &gt; GPS.01 Allergies and Adverse Reactions</v>
      </c>
      <c r="E57" s="464" t="str">
        <f>'Risk Log'!S61</f>
        <v>Test data:
1. All Core-data items in SCR with Special characters, boundary value test data for supporting text 
2. Enter a local code drug allergy with some free text supporting information
3. Enter a local code non-drug allergy with some free text supporting information.
4. Enter a drug allergy with some free text containing special characters</v>
      </c>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c r="BC57" s="46"/>
      <c r="BD57" s="46"/>
      <c r="BE57" s="46"/>
      <c r="BF57" s="46"/>
      <c r="BG57" s="46"/>
      <c r="BH57" s="46"/>
      <c r="BI57" s="46"/>
      <c r="BJ57" s="46"/>
      <c r="BK57" s="46"/>
      <c r="BL57" s="46"/>
      <c r="BM57" s="46"/>
      <c r="BN57" s="46"/>
      <c r="BO57" s="46"/>
      <c r="BP57" s="46"/>
      <c r="BQ57" s="46"/>
      <c r="BR57" s="46"/>
      <c r="BS57" s="46"/>
      <c r="BT57" s="46"/>
      <c r="BU57" s="46"/>
      <c r="BV57" s="46"/>
      <c r="BW57" s="46"/>
      <c r="BX57" s="46"/>
      <c r="BY57" s="46"/>
      <c r="BZ57" s="46"/>
      <c r="CA57" s="46"/>
      <c r="CB57" s="46"/>
      <c r="CC57" s="46"/>
      <c r="CD57" s="46"/>
      <c r="CE57" s="46"/>
      <c r="CF57" s="46"/>
    </row>
    <row r="58" spans="1:84" ht="46.5">
      <c r="A58" s="46"/>
      <c r="B58" s="463" t="str">
        <f>'Risk Log'!A62</f>
        <v>NME-SCR-050</v>
      </c>
      <c r="C58" s="463" t="str">
        <f>'Risk Log'!B62</f>
        <v>Core Data Items</v>
      </c>
      <c r="D58" s="464" t="str">
        <f>'Risk Log'!V62 &amp; " &gt; " &amp; 'Risk Log'!W62</f>
        <v>3.1 Core Data Items &gt; GPS.152 Current Repeat Medications</v>
      </c>
      <c r="E58" s="464" t="str">
        <f>'Risk Log'!S62</f>
        <v>Test data:
1.  discontinued repeat medications</v>
      </c>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c r="BB58" s="46"/>
      <c r="BC58" s="46"/>
      <c r="BD58" s="46"/>
      <c r="BE58" s="46"/>
      <c r="BF58" s="46"/>
      <c r="BG58" s="46"/>
      <c r="BH58" s="46"/>
      <c r="BI58" s="46"/>
      <c r="BJ58" s="46"/>
      <c r="BK58" s="46"/>
      <c r="BL58" s="46"/>
      <c r="BM58" s="46"/>
      <c r="BN58" s="46"/>
      <c r="BO58" s="46"/>
      <c r="BP58" s="46"/>
      <c r="BQ58" s="46"/>
      <c r="BR58" s="46"/>
      <c r="BS58" s="46"/>
      <c r="BT58" s="46"/>
      <c r="BU58" s="46"/>
      <c r="BV58" s="46"/>
      <c r="BW58" s="46"/>
      <c r="BX58" s="46"/>
      <c r="BY58" s="46"/>
      <c r="BZ58" s="46"/>
      <c r="CA58" s="46"/>
      <c r="CB58" s="46"/>
      <c r="CC58" s="46"/>
      <c r="CD58" s="46"/>
      <c r="CE58" s="46"/>
      <c r="CF58" s="46"/>
    </row>
    <row r="59" spans="1:84" ht="62.1">
      <c r="A59" s="46"/>
      <c r="B59" s="463" t="str">
        <f>'Risk Log'!A63</f>
        <v>NME-SCR-051</v>
      </c>
      <c r="C59" s="463" t="str">
        <f>'Risk Log'!B63</f>
        <v>Core Data Items</v>
      </c>
      <c r="D59" s="464" t="str">
        <f>'Risk Log'!V63 &amp; " &gt; " &amp; 'Risk Log'!W63</f>
        <v>3.1 Core Data Items &gt; GPS.152 Current Repeat Medications</v>
      </c>
      <c r="E59" s="464" t="str">
        <f>'Risk Log'!S63</f>
        <v>Test data:
1.  repeat medication which has been authorised and not issued</v>
      </c>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c r="BC59" s="46"/>
      <c r="BD59" s="46"/>
      <c r="BE59" s="46"/>
      <c r="BF59" s="46"/>
      <c r="BG59" s="46"/>
      <c r="BH59" s="46"/>
      <c r="BI59" s="46"/>
      <c r="BJ59" s="46"/>
      <c r="BK59" s="46"/>
      <c r="BL59" s="46"/>
      <c r="BM59" s="46"/>
      <c r="BN59" s="46"/>
      <c r="BO59" s="46"/>
      <c r="BP59" s="46"/>
      <c r="BQ59" s="46"/>
      <c r="BR59" s="46"/>
      <c r="BS59" s="46"/>
      <c r="BT59" s="46"/>
      <c r="BU59" s="46"/>
      <c r="BV59" s="46"/>
      <c r="BW59" s="46"/>
      <c r="BX59" s="46"/>
      <c r="BY59" s="46"/>
      <c r="BZ59" s="46"/>
      <c r="CA59" s="46"/>
      <c r="CB59" s="46"/>
      <c r="CC59" s="46"/>
      <c r="CD59" s="46"/>
      <c r="CE59" s="46"/>
      <c r="CF59" s="46"/>
    </row>
    <row r="60" spans="1:84" ht="62.1">
      <c r="A60" s="46"/>
      <c r="B60" s="463" t="str">
        <f>'Risk Log'!A64</f>
        <v>NME-SCR-052</v>
      </c>
      <c r="C60" s="463" t="str">
        <f>'Risk Log'!B64</f>
        <v>Core Data Items</v>
      </c>
      <c r="D60" s="464" t="str">
        <f>'Risk Log'!V64 &amp; " &gt; " &amp; 'Risk Log'!W64</f>
        <v>3.1 Core Data Items &gt; GPS.152 Current Repeat Medications</v>
      </c>
      <c r="E60" s="464" t="str">
        <f>'Risk Log'!S64</f>
        <v>Test data:
1.  current repeat medication which has been authorised but not yet issued</v>
      </c>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c r="AQ60" s="46"/>
      <c r="AR60" s="46"/>
      <c r="AS60" s="46"/>
      <c r="AT60" s="46"/>
      <c r="AU60" s="46"/>
      <c r="AV60" s="46"/>
      <c r="AW60" s="46"/>
      <c r="AX60" s="46"/>
      <c r="AY60" s="46"/>
      <c r="AZ60" s="46"/>
      <c r="BA60" s="46"/>
      <c r="BB60" s="46"/>
      <c r="BC60" s="46"/>
      <c r="BD60" s="46"/>
      <c r="BE60" s="46"/>
      <c r="BF60" s="46"/>
      <c r="BG60" s="46"/>
      <c r="BH60" s="46"/>
      <c r="BI60" s="46"/>
      <c r="BJ60" s="46"/>
      <c r="BK60" s="46"/>
      <c r="BL60" s="46"/>
      <c r="BM60" s="46"/>
      <c r="BN60" s="46"/>
      <c r="BO60" s="46"/>
      <c r="BP60" s="46"/>
      <c r="BQ60" s="46"/>
      <c r="BR60" s="46"/>
      <c r="BS60" s="46"/>
      <c r="BT60" s="46"/>
      <c r="BU60" s="46"/>
      <c r="BV60" s="46"/>
      <c r="BW60" s="46"/>
      <c r="BX60" s="46"/>
      <c r="BY60" s="46"/>
      <c r="BZ60" s="46"/>
      <c r="CA60" s="46"/>
      <c r="CB60" s="46"/>
      <c r="CC60" s="46"/>
      <c r="CD60" s="46"/>
      <c r="CE60" s="46"/>
      <c r="CF60" s="46"/>
    </row>
    <row r="61" spans="1:84" ht="93">
      <c r="A61" s="46"/>
      <c r="B61" s="463" t="str">
        <f>'Risk Log'!A65</f>
        <v>NME-SCR-053</v>
      </c>
      <c r="C61" s="463" t="str">
        <f>'Risk Log'!B65</f>
        <v>Core Data Items</v>
      </c>
      <c r="D61" s="464" t="str">
        <f>'Risk Log'!V65 &amp; " &gt; " &amp; 'Risk Log'!W65</f>
        <v>3.1 Core Data Items &gt; GPS.152 Current Repeat Medications</v>
      </c>
      <c r="E61" s="464" t="str">
        <f>'Risk Log'!S65</f>
        <v>Test data:
1. 'authorised and not issued' current repeat medication
2. current repeat medication, with more than 1 issue</v>
      </c>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c r="AQ61" s="46"/>
      <c r="AR61" s="46"/>
      <c r="AS61" s="46"/>
      <c r="AT61" s="46"/>
      <c r="AU61" s="46"/>
      <c r="AV61" s="46"/>
      <c r="AW61" s="46"/>
      <c r="AX61" s="46"/>
      <c r="AY61" s="46"/>
      <c r="AZ61" s="46"/>
      <c r="BA61" s="46"/>
      <c r="BB61" s="46"/>
      <c r="BC61" s="46"/>
      <c r="BD61" s="46"/>
      <c r="BE61" s="46"/>
      <c r="BF61" s="46"/>
      <c r="BG61" s="46"/>
      <c r="BH61" s="46"/>
      <c r="BI61" s="46"/>
      <c r="BJ61" s="46"/>
      <c r="BK61" s="46"/>
      <c r="BL61" s="46"/>
      <c r="BM61" s="46"/>
      <c r="BN61" s="46"/>
      <c r="BO61" s="46"/>
      <c r="BP61" s="46"/>
      <c r="BQ61" s="46"/>
      <c r="BR61" s="46"/>
      <c r="BS61" s="46"/>
      <c r="BT61" s="46"/>
      <c r="BU61" s="46"/>
      <c r="BV61" s="46"/>
      <c r="BW61" s="46"/>
      <c r="BX61" s="46"/>
      <c r="BY61" s="46"/>
      <c r="BZ61" s="46"/>
      <c r="CA61" s="46"/>
      <c r="CB61" s="46"/>
      <c r="CC61" s="46"/>
      <c r="CD61" s="46"/>
      <c r="CE61" s="46"/>
      <c r="CF61" s="46"/>
    </row>
    <row r="62" spans="1:84" ht="77.45">
      <c r="A62" s="46"/>
      <c r="B62" s="463" t="str">
        <f>'Risk Log'!A66</f>
        <v>NME-SCR-054</v>
      </c>
      <c r="C62" s="463" t="str">
        <f>'Risk Log'!B66</f>
        <v>Core Data Items</v>
      </c>
      <c r="D62" s="464" t="str">
        <f>'Risk Log'!V66 &amp; " &gt; " &amp; 'Risk Log'!W66</f>
        <v>3.1 Core Data Items &gt; GPS.152 Current Repeat Medications</v>
      </c>
      <c r="E62" s="464" t="str">
        <f>'Risk Log'!S66</f>
        <v>Test data:
a) &amp; b)
1.   'repeat medications'  prescriptions issued from other GP Practice</v>
      </c>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c r="AQ62" s="46"/>
      <c r="AR62" s="46"/>
      <c r="AS62" s="46"/>
      <c r="AT62" s="46"/>
      <c r="AU62" s="46"/>
      <c r="AV62" s="46"/>
      <c r="AW62" s="46"/>
      <c r="AX62" s="46"/>
      <c r="AY62" s="46"/>
      <c r="AZ62" s="46"/>
      <c r="BA62" s="46"/>
      <c r="BB62" s="46"/>
      <c r="BC62" s="46"/>
      <c r="BD62" s="46"/>
      <c r="BE62" s="46"/>
      <c r="BF62" s="46"/>
      <c r="BG62" s="46"/>
      <c r="BH62" s="46"/>
      <c r="BI62" s="46"/>
      <c r="BJ62" s="46"/>
      <c r="BK62" s="46"/>
      <c r="BL62" s="46"/>
      <c r="BM62" s="46"/>
      <c r="BN62" s="46"/>
      <c r="BO62" s="46"/>
      <c r="BP62" s="46"/>
      <c r="BQ62" s="46"/>
      <c r="BR62" s="46"/>
      <c r="BS62" s="46"/>
      <c r="BT62" s="46"/>
      <c r="BU62" s="46"/>
      <c r="BV62" s="46"/>
      <c r="BW62" s="46"/>
      <c r="BX62" s="46"/>
      <c r="BY62" s="46"/>
      <c r="BZ62" s="46"/>
      <c r="CA62" s="46"/>
      <c r="CB62" s="46"/>
      <c r="CC62" s="46"/>
      <c r="CD62" s="46"/>
      <c r="CE62" s="46"/>
      <c r="CF62" s="46"/>
    </row>
    <row r="63" spans="1:84" ht="77.45">
      <c r="A63" s="46"/>
      <c r="B63" s="463" t="str">
        <f>'Risk Log'!A67</f>
        <v>NME-SCR-055</v>
      </c>
      <c r="C63" s="463" t="str">
        <f>'Risk Log'!B67</f>
        <v>Core Data Items</v>
      </c>
      <c r="D63" s="464" t="str">
        <f>'Risk Log'!V67 &amp; " &gt; " &amp; 'Risk Log'!W67</f>
        <v>3.1 Core Data Items &gt; GPS.152 Current Repeat Medications</v>
      </c>
      <c r="E63" s="464" t="str">
        <f>'Risk Log'!S67</f>
        <v xml:space="preserve">Test data:
a) &amp; b)
1. Repeat medications in Current Practice
2. New Practice </v>
      </c>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46"/>
      <c r="AS63" s="46"/>
      <c r="AT63" s="46"/>
      <c r="AU63" s="46"/>
      <c r="AV63" s="46"/>
      <c r="AW63" s="46"/>
      <c r="AX63" s="46"/>
      <c r="AY63" s="46"/>
      <c r="AZ63" s="46"/>
      <c r="BA63" s="46"/>
      <c r="BB63" s="46"/>
      <c r="BC63" s="46"/>
      <c r="BD63" s="46"/>
      <c r="BE63" s="46"/>
      <c r="BF63" s="46"/>
      <c r="BG63" s="46"/>
      <c r="BH63" s="46"/>
      <c r="BI63" s="46"/>
      <c r="BJ63" s="46"/>
      <c r="BK63" s="46"/>
      <c r="BL63" s="46"/>
      <c r="BM63" s="46"/>
      <c r="BN63" s="46"/>
      <c r="BO63" s="46"/>
      <c r="BP63" s="46"/>
      <c r="BQ63" s="46"/>
      <c r="BR63" s="46"/>
      <c r="BS63" s="46"/>
      <c r="BT63" s="46"/>
      <c r="BU63" s="46"/>
      <c r="BV63" s="46"/>
      <c r="BW63" s="46"/>
      <c r="BX63" s="46"/>
      <c r="BY63" s="46"/>
      <c r="BZ63" s="46"/>
      <c r="CA63" s="46"/>
      <c r="CB63" s="46"/>
      <c r="CC63" s="46"/>
      <c r="CD63" s="46"/>
      <c r="CE63" s="46"/>
      <c r="CF63" s="46"/>
    </row>
    <row r="64" spans="1:84" ht="77.45">
      <c r="A64" s="46"/>
      <c r="B64" s="463" t="str">
        <f>'Risk Log'!A68</f>
        <v>NME-SCR-056</v>
      </c>
      <c r="C64" s="463" t="str">
        <f>'Risk Log'!B68</f>
        <v>Core Data Items</v>
      </c>
      <c r="D64" s="464" t="str">
        <f>'Risk Log'!V68 &amp; " &gt; " &amp; 'Risk Log'!W68</f>
        <v>3.1 Core Data Items &gt; GPS.194 Repeat Dispense and Future Dates</v>
      </c>
      <c r="E64" s="464" t="str">
        <f>'Risk Log'!S68</f>
        <v>Test data:
a) &amp; b)
 'Repeat dispense medications' which are not discontinued</v>
      </c>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c r="AU64" s="46"/>
      <c r="AV64" s="46"/>
      <c r="AW64" s="46"/>
      <c r="AX64" s="46"/>
      <c r="AY64" s="46"/>
      <c r="AZ64" s="46"/>
      <c r="BA64" s="46"/>
      <c r="BB64" s="46"/>
      <c r="BC64" s="46"/>
      <c r="BD64" s="46"/>
      <c r="BE64" s="46"/>
      <c r="BF64" s="46"/>
      <c r="BG64" s="46"/>
      <c r="BH64" s="46"/>
      <c r="BI64" s="46"/>
      <c r="BJ64" s="46"/>
      <c r="BK64" s="46"/>
      <c r="BL64" s="46"/>
      <c r="BM64" s="46"/>
      <c r="BN64" s="46"/>
      <c r="BO64" s="46"/>
      <c r="BP64" s="46"/>
      <c r="BQ64" s="46"/>
      <c r="BR64" s="46"/>
      <c r="BS64" s="46"/>
      <c r="BT64" s="46"/>
      <c r="BU64" s="46"/>
      <c r="BV64" s="46"/>
      <c r="BW64" s="46"/>
      <c r="BX64" s="46"/>
      <c r="BY64" s="46"/>
      <c r="BZ64" s="46"/>
      <c r="CA64" s="46"/>
      <c r="CB64" s="46"/>
      <c r="CC64" s="46"/>
      <c r="CD64" s="46"/>
      <c r="CE64" s="46"/>
      <c r="CF64" s="46"/>
    </row>
    <row r="65" spans="1:84" ht="186">
      <c r="A65" s="46"/>
      <c r="B65" s="463" t="str">
        <f>'Risk Log'!A69</f>
        <v>NME-SCR-057</v>
      </c>
      <c r="C65" s="463" t="str">
        <f>'Risk Log'!B69</f>
        <v>Core Data Items</v>
      </c>
      <c r="D65" s="464" t="str">
        <f>'Risk Log'!V69 &amp; " &gt; " &amp; 'Risk Log'!W69</f>
        <v>3.1 Core Data Items &gt; GPS.194 Repeat Dispense and Future Dates</v>
      </c>
      <c r="E65" s="464" t="str">
        <f>'Risk Log'!S69</f>
        <v>Test data:
a) 
'Post-dated prescriptions'  which are not discontinued
 - Post Dated Acute more than12 months ago
 - Post Dated Acute within last 6 month and 12 months
 - Post Dated Acute within last 6 months
b)
future dated repeat dispense medication</v>
      </c>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c r="BC65" s="46"/>
      <c r="BD65" s="46"/>
      <c r="BE65" s="46"/>
      <c r="BF65" s="46"/>
      <c r="BG65" s="46"/>
      <c r="BH65" s="46"/>
      <c r="BI65" s="46"/>
      <c r="BJ65" s="46"/>
      <c r="BK65" s="46"/>
      <c r="BL65" s="46"/>
      <c r="BM65" s="46"/>
      <c r="BN65" s="46"/>
      <c r="BO65" s="46"/>
      <c r="BP65" s="46"/>
      <c r="BQ65" s="46"/>
      <c r="BR65" s="46"/>
      <c r="BS65" s="46"/>
      <c r="BT65" s="46"/>
      <c r="BU65" s="46"/>
      <c r="BV65" s="46"/>
      <c r="BW65" s="46"/>
      <c r="BX65" s="46"/>
      <c r="BY65" s="46"/>
      <c r="BZ65" s="46"/>
      <c r="CA65" s="46"/>
      <c r="CB65" s="46"/>
      <c r="CC65" s="46"/>
      <c r="CD65" s="46"/>
      <c r="CE65" s="46"/>
      <c r="CF65" s="46"/>
    </row>
    <row r="66" spans="1:84" ht="62.1">
      <c r="A66" s="46"/>
      <c r="B66" s="463" t="str">
        <f>'Risk Log'!A70</f>
        <v>NME-SCR-058</v>
      </c>
      <c r="C66" s="463" t="str">
        <f>'Risk Log'!B70</f>
        <v>Core Data Items</v>
      </c>
      <c r="D66" s="464" t="str">
        <f>'Risk Log'!V70 &amp; " &gt; " &amp; 'Risk Log'!W70</f>
        <v>3.1 Core Data Items &gt; GPS.194 Repeat Dispense and Future Dates</v>
      </c>
      <c r="E66" s="464" t="str">
        <f>'Risk Log'!S70</f>
        <v>Test data:
1. repeat dispense which was authorised
2. repeat dispense which was re-authorised</v>
      </c>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c r="BC66" s="46"/>
      <c r="BD66" s="46"/>
      <c r="BE66" s="46"/>
      <c r="BF66" s="46"/>
      <c r="BG66" s="46"/>
      <c r="BH66" s="46"/>
      <c r="BI66" s="46"/>
      <c r="BJ66" s="46"/>
      <c r="BK66" s="46"/>
      <c r="BL66" s="46"/>
      <c r="BM66" s="46"/>
      <c r="BN66" s="46"/>
      <c r="BO66" s="46"/>
      <c r="BP66" s="46"/>
      <c r="BQ66" s="46"/>
      <c r="BR66" s="46"/>
      <c r="BS66" s="46"/>
      <c r="BT66" s="46"/>
      <c r="BU66" s="46"/>
      <c r="BV66" s="46"/>
      <c r="BW66" s="46"/>
      <c r="BX66" s="46"/>
      <c r="BY66" s="46"/>
      <c r="BZ66" s="46"/>
      <c r="CA66" s="46"/>
      <c r="CB66" s="46"/>
      <c r="CC66" s="46"/>
      <c r="CD66" s="46"/>
      <c r="CE66" s="46"/>
      <c r="CF66" s="46"/>
    </row>
    <row r="67" spans="1:84" ht="139.5">
      <c r="A67" s="46"/>
      <c r="B67" s="463" t="str">
        <f>'Risk Log'!A71</f>
        <v>NME-SCR-059</v>
      </c>
      <c r="C67" s="463" t="str">
        <f>'Risk Log'!B71</f>
        <v>Core Data Items</v>
      </c>
      <c r="D67" s="464" t="str">
        <f>'Risk Log'!V71 &amp; " &gt; " &amp; 'Risk Log'!W71</f>
        <v>3.1 Core Data Items &gt; GPS.194 Repeat Dispense and Future Dates</v>
      </c>
      <c r="E67" s="464" t="str">
        <f>'Risk Log'!S71</f>
        <v>Test data:
1. repeat dispense which is multiple time dispensed
2. repeat dispense which is single-time dispensed
3. repeat dispense which is yet to be dispensed
4. Repeat dispense more than 18 months ago
5. Repeat dispense between 6 months and 18 months
6. Repeat dispense within 6 months ago</v>
      </c>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c r="AZ67" s="46"/>
      <c r="BA67" s="46"/>
      <c r="BB67" s="46"/>
      <c r="BC67" s="46"/>
      <c r="BD67" s="46"/>
      <c r="BE67" s="46"/>
      <c r="BF67" s="46"/>
      <c r="BG67" s="46"/>
      <c r="BH67" s="46"/>
      <c r="BI67" s="46"/>
      <c r="BJ67" s="46"/>
      <c r="BK67" s="46"/>
      <c r="BL67" s="46"/>
      <c r="BM67" s="46"/>
      <c r="BN67" s="46"/>
      <c r="BO67" s="46"/>
      <c r="BP67" s="46"/>
      <c r="BQ67" s="46"/>
      <c r="BR67" s="46"/>
      <c r="BS67" s="46"/>
      <c r="BT67" s="46"/>
      <c r="BU67" s="46"/>
      <c r="BV67" s="46"/>
      <c r="BW67" s="46"/>
      <c r="BX67" s="46"/>
      <c r="BY67" s="46"/>
      <c r="BZ67" s="46"/>
      <c r="CA67" s="46"/>
      <c r="CB67" s="46"/>
      <c r="CC67" s="46"/>
      <c r="CD67" s="46"/>
      <c r="CE67" s="46"/>
      <c r="CF67" s="46"/>
    </row>
    <row r="68" spans="1:84" ht="123.95">
      <c r="A68" s="46"/>
      <c r="B68" s="463" t="str">
        <f>'Risk Log'!A72</f>
        <v>NME-SCR-060</v>
      </c>
      <c r="C68" s="463" t="str">
        <f>'Risk Log'!B72</f>
        <v>Core Data Items</v>
      </c>
      <c r="D68" s="464" t="str">
        <f>'Risk Log'!V72 &amp; " &gt; " &amp; 'Risk Log'!W72</f>
        <v>3.1 Core Data Items &gt; GPS.04 Acute Medication</v>
      </c>
      <c r="E68" s="464" t="str">
        <f>'Risk Log'!S72</f>
        <v>Test data:
1. single acute medication that has been prescribed in the last 12 months
2. multiple acute medication that has been prescribed in the last 12 months
3. single acute medication that has been prescribed in the last 6 months</v>
      </c>
      <c r="F68" s="46"/>
      <c r="G68" s="46"/>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46"/>
      <c r="AH68" s="46"/>
      <c r="AI68" s="46"/>
      <c r="AJ68" s="46"/>
      <c r="AK68" s="46"/>
      <c r="AL68" s="46"/>
      <c r="AM68" s="46"/>
      <c r="AN68" s="46"/>
      <c r="AO68" s="46"/>
      <c r="AP68" s="46"/>
      <c r="AQ68" s="46"/>
      <c r="AR68" s="46"/>
      <c r="AS68" s="46"/>
      <c r="AT68" s="46"/>
      <c r="AU68" s="46"/>
      <c r="AV68" s="46"/>
      <c r="AW68" s="46"/>
      <c r="AX68" s="46"/>
      <c r="AY68" s="46"/>
      <c r="AZ68" s="46"/>
      <c r="BA68" s="46"/>
      <c r="BB68" s="46"/>
      <c r="BC68" s="46"/>
      <c r="BD68" s="46"/>
      <c r="BE68" s="46"/>
      <c r="BF68" s="46"/>
      <c r="BG68" s="46"/>
      <c r="BH68" s="46"/>
      <c r="BI68" s="46"/>
      <c r="BJ68" s="46"/>
      <c r="BK68" s="46"/>
      <c r="BL68" s="46"/>
      <c r="BM68" s="46"/>
      <c r="BN68" s="46"/>
      <c r="BO68" s="46"/>
      <c r="BP68" s="46"/>
      <c r="BQ68" s="46"/>
      <c r="BR68" s="46"/>
      <c r="BS68" s="46"/>
      <c r="BT68" s="46"/>
      <c r="BU68" s="46"/>
      <c r="BV68" s="46"/>
      <c r="BW68" s="46"/>
      <c r="BX68" s="46"/>
      <c r="BY68" s="46"/>
      <c r="BZ68" s="46"/>
      <c r="CA68" s="46"/>
      <c r="CB68" s="46"/>
      <c r="CC68" s="46"/>
      <c r="CD68" s="46"/>
      <c r="CE68" s="46"/>
      <c r="CF68" s="46"/>
    </row>
    <row r="69" spans="1:84" ht="139.5">
      <c r="A69" s="46"/>
      <c r="B69" s="463" t="str">
        <f>'Risk Log'!A73</f>
        <v>NME-SCR-061</v>
      </c>
      <c r="C69" s="463" t="str">
        <f>'Risk Log'!B73</f>
        <v>Core Data Items</v>
      </c>
      <c r="D69" s="464" t="str">
        <f>'Risk Log'!V73 &amp; " &gt; " &amp; 'Risk Log'!W73</f>
        <v>3.1 Core Data Items &gt; GPS.04 Acute Medication</v>
      </c>
      <c r="E69" s="464" t="str">
        <f>'Risk Log'!S73</f>
        <v xml:space="preserve">Test data:
1. single acute medication that has been prescribed in the last 15 months
2. multiple acute medications that has been prescribed in the last 11.9 months
3. multiple acute medications that has been prescribed in the last = 12 months
</v>
      </c>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6"/>
      <c r="BX69" s="46"/>
      <c r="BY69" s="46"/>
      <c r="BZ69" s="46"/>
      <c r="CA69" s="46"/>
      <c r="CB69" s="46"/>
      <c r="CC69" s="46"/>
      <c r="CD69" s="46"/>
      <c r="CE69" s="46"/>
      <c r="CF69" s="46"/>
    </row>
    <row r="70" spans="1:84" ht="232.5">
      <c r="A70" s="46"/>
      <c r="B70" s="463" t="str">
        <f>'Risk Log'!A74</f>
        <v>NME-SCR-062</v>
      </c>
      <c r="C70" s="463" t="str">
        <f>'Risk Log'!B74</f>
        <v>Core Data Items</v>
      </c>
      <c r="D70" s="464" t="str">
        <f>'Risk Log'!V74 &amp; " &gt; " &amp; 'Risk Log'!W74</f>
        <v>3.1 Core Data Items &gt; GPS.04 Acute Medication</v>
      </c>
      <c r="E70" s="464" t="str">
        <f>'Risk Log'!S74</f>
        <v xml:space="preserve">Test data:
1. acute medications prescribed elsewhere - Hospital
 - Prescribed Elsewhere more than12 months ago
 - Prescribed Elsewhere more than18 months ago
 - Prescribed elsewhere between 6 months and 12 months
2. acute medications prescribed elsewhere - Special clinics
 - Prescribed elsewhere in less than 6 months
 - Enter a sensitive diagnosis, and request that it is added to the local GP Summary but NOT to the NHS SCR and link an acute medication to this diagnosis
</v>
      </c>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c r="AL70" s="46"/>
      <c r="AM70" s="46"/>
      <c r="AN70" s="46"/>
      <c r="AO70" s="46"/>
      <c r="AP70" s="46"/>
      <c r="AQ70" s="46"/>
      <c r="AR70" s="46"/>
      <c r="AS70" s="46"/>
      <c r="AT70" s="46"/>
      <c r="AU70" s="46"/>
      <c r="AV70" s="46"/>
      <c r="AW70" s="46"/>
      <c r="AX70" s="46"/>
      <c r="AY70" s="46"/>
      <c r="AZ70" s="46"/>
      <c r="BA70" s="46"/>
      <c r="BB70" s="46"/>
      <c r="BC70" s="46"/>
      <c r="BD70" s="46"/>
      <c r="BE70" s="46"/>
      <c r="BF70" s="46"/>
      <c r="BG70" s="46"/>
      <c r="BH70" s="46"/>
      <c r="BI70" s="46"/>
      <c r="BJ70" s="46"/>
      <c r="BK70" s="46"/>
      <c r="BL70" s="46"/>
      <c r="BM70" s="46"/>
      <c r="BN70" s="46"/>
      <c r="BO70" s="46"/>
      <c r="BP70" s="46"/>
      <c r="BQ70" s="46"/>
      <c r="BR70" s="46"/>
      <c r="BS70" s="46"/>
      <c r="BT70" s="46"/>
      <c r="BU70" s="46"/>
      <c r="BV70" s="46"/>
      <c r="BW70" s="46"/>
      <c r="BX70" s="46"/>
      <c r="BY70" s="46"/>
      <c r="BZ70" s="46"/>
      <c r="CA70" s="46"/>
      <c r="CB70" s="46"/>
      <c r="CC70" s="46"/>
      <c r="CD70" s="46"/>
      <c r="CE70" s="46"/>
      <c r="CF70" s="46"/>
    </row>
    <row r="71" spans="1:84" ht="77.45">
      <c r="A71" s="46"/>
      <c r="B71" s="463" t="str">
        <f>'Risk Log'!A76</f>
        <v>NME-SCR-063</v>
      </c>
      <c r="C71" s="463" t="str">
        <f>'Risk Log'!B76</f>
        <v>Core Data Items</v>
      </c>
      <c r="D71" s="464" t="str">
        <f>'Risk Log'!V76 &amp; " &gt; " &amp; 'Risk Log'!W76</f>
        <v>3.1 Core Data Items &gt; GPS.04 Acute Medication</v>
      </c>
      <c r="E71" s="464" t="str">
        <f>'Risk Log'!S76</f>
        <v xml:space="preserve">Test data:
1. acute medications prescribed elsewhere - counter as a prescription
</v>
      </c>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c r="BB71" s="46"/>
      <c r="BC71" s="46"/>
      <c r="BD71" s="46"/>
      <c r="BE71" s="46"/>
      <c r="BF71" s="46"/>
      <c r="BG71" s="46"/>
      <c r="BH71" s="46"/>
      <c r="BI71" s="46"/>
      <c r="BJ71" s="46"/>
      <c r="BK71" s="46"/>
      <c r="BL71" s="46"/>
      <c r="BM71" s="46"/>
      <c r="BN71" s="46"/>
      <c r="BO71" s="46"/>
      <c r="BP71" s="46"/>
      <c r="BQ71" s="46"/>
      <c r="BR71" s="46"/>
      <c r="BS71" s="46"/>
      <c r="BT71" s="46"/>
      <c r="BU71" s="46"/>
      <c r="BV71" s="46"/>
      <c r="BW71" s="46"/>
      <c r="BX71" s="46"/>
      <c r="BY71" s="46"/>
      <c r="BZ71" s="46"/>
      <c r="CA71" s="46"/>
      <c r="CB71" s="46"/>
      <c r="CC71" s="46"/>
      <c r="CD71" s="46"/>
      <c r="CE71" s="46"/>
      <c r="CF71" s="46"/>
    </row>
    <row r="72" spans="1:84" ht="62.1">
      <c r="A72" s="46"/>
      <c r="B72" s="463" t="str">
        <f>'Risk Log'!A77</f>
        <v>NME-SCR-064</v>
      </c>
      <c r="C72" s="463" t="str">
        <f>'Risk Log'!B77</f>
        <v>Core Data Items</v>
      </c>
      <c r="D72" s="464" t="str">
        <f>'Risk Log'!V77 &amp; " &gt; " &amp; 'Risk Log'!W77</f>
        <v>3.1 Core Data Items &gt; GPS.153 Discontinued Repeat Medications</v>
      </c>
      <c r="E72" s="464" t="str">
        <f>'Risk Log'!S77</f>
        <v>Test data:
1. discontinued repeat medications of past 12 months</v>
      </c>
      <c r="F72" s="46"/>
      <c r="G72" s="46"/>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c r="BA72" s="46"/>
      <c r="BB72" s="46"/>
      <c r="BC72" s="46"/>
      <c r="BD72" s="46"/>
      <c r="BE72" s="46"/>
      <c r="BF72" s="46"/>
      <c r="BG72" s="46"/>
      <c r="BH72" s="46"/>
      <c r="BI72" s="46"/>
      <c r="BJ72" s="46"/>
      <c r="BK72" s="46"/>
      <c r="BL72" s="46"/>
      <c r="BM72" s="46"/>
      <c r="BN72" s="46"/>
      <c r="BO72" s="46"/>
      <c r="BP72" s="46"/>
      <c r="BQ72" s="46"/>
      <c r="BR72" s="46"/>
      <c r="BS72" s="46"/>
      <c r="BT72" s="46"/>
      <c r="BU72" s="46"/>
      <c r="BV72" s="46"/>
      <c r="BW72" s="46"/>
      <c r="BX72" s="46"/>
      <c r="BY72" s="46"/>
      <c r="BZ72" s="46"/>
      <c r="CA72" s="46"/>
      <c r="CB72" s="46"/>
      <c r="CC72" s="46"/>
      <c r="CD72" s="46"/>
      <c r="CE72" s="46"/>
      <c r="CF72" s="46"/>
    </row>
    <row r="73" spans="1:84" ht="62.1">
      <c r="A73" s="46"/>
      <c r="B73" s="463" t="str">
        <f>'Risk Log'!A78</f>
        <v>NME-SCR-065</v>
      </c>
      <c r="C73" s="463" t="str">
        <f>'Risk Log'!B78</f>
        <v>Core Data Items</v>
      </c>
      <c r="D73" s="464" t="str">
        <f>'Risk Log'!V78 &amp; " &gt; " &amp; 'Risk Log'!W78</f>
        <v>3.1 Core Data Items &gt; GPS.153 Discontinued Repeat Medications</v>
      </c>
      <c r="E73" s="464" t="str">
        <f>'Risk Log'!S78</f>
        <v>Test data:
1. discontinued repeat medications of past 12 months</v>
      </c>
      <c r="F73" s="46"/>
      <c r="G73" s="46"/>
      <c r="H73" s="46"/>
      <c r="I73" s="46"/>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c r="BC73" s="46"/>
      <c r="BD73" s="46"/>
      <c r="BE73" s="46"/>
      <c r="BF73" s="46"/>
      <c r="BG73" s="46"/>
      <c r="BH73" s="46"/>
      <c r="BI73" s="46"/>
      <c r="BJ73" s="46"/>
      <c r="BK73" s="46"/>
      <c r="BL73" s="46"/>
      <c r="BM73" s="46"/>
      <c r="BN73" s="46"/>
      <c r="BO73" s="46"/>
      <c r="BP73" s="46"/>
      <c r="BQ73" s="46"/>
      <c r="BR73" s="46"/>
      <c r="BS73" s="46"/>
      <c r="BT73" s="46"/>
      <c r="BU73" s="46"/>
      <c r="BV73" s="46"/>
      <c r="BW73" s="46"/>
      <c r="BX73" s="46"/>
      <c r="BY73" s="46"/>
      <c r="BZ73" s="46"/>
      <c r="CA73" s="46"/>
      <c r="CB73" s="46"/>
      <c r="CC73" s="46"/>
      <c r="CD73" s="46"/>
      <c r="CE73" s="46"/>
      <c r="CF73" s="46"/>
    </row>
    <row r="74" spans="1:84" ht="123.95">
      <c r="A74" s="46"/>
      <c r="B74" s="463" t="str">
        <f>'Risk Log'!A79</f>
        <v>NME-SCR-066</v>
      </c>
      <c r="C74" s="463" t="str">
        <f>'Risk Log'!B79</f>
        <v>Core Data Items</v>
      </c>
      <c r="D74" s="464" t="str">
        <f>'Risk Log'!V79 &amp; " &gt; " &amp; 'Risk Log'!W79</f>
        <v>3.1 Core Data Items &gt; GPS.153 Discontinued Repeat Medications</v>
      </c>
      <c r="E74" s="464" t="str">
        <f>'Risk Log'!S79</f>
        <v>Test data:
1. discontinued repeat medications prescribed elsewhere over the past 12 months
2. discontinued repeat medications special clinics over the past 12 months
3. discontinued repeat medications prescribed elsewhere over the past 6 months</v>
      </c>
      <c r="F74" s="46"/>
      <c r="G74" s="46"/>
      <c r="H74" s="46"/>
      <c r="I74" s="46"/>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c r="BM74" s="46"/>
      <c r="BN74" s="46"/>
      <c r="BO74" s="46"/>
      <c r="BP74" s="46"/>
      <c r="BQ74" s="46"/>
      <c r="BR74" s="46"/>
      <c r="BS74" s="46"/>
      <c r="BT74" s="46"/>
      <c r="BU74" s="46"/>
      <c r="BV74" s="46"/>
      <c r="BW74" s="46"/>
      <c r="BX74" s="46"/>
      <c r="BY74" s="46"/>
      <c r="BZ74" s="46"/>
      <c r="CA74" s="46"/>
      <c r="CB74" s="46"/>
      <c r="CC74" s="46"/>
      <c r="CD74" s="46"/>
      <c r="CE74" s="46"/>
      <c r="CF74" s="46"/>
    </row>
    <row r="75" spans="1:84" ht="62.1">
      <c r="A75" s="46"/>
      <c r="B75" s="463" t="str">
        <f>'Risk Log'!A80</f>
        <v>NME-SCR-067</v>
      </c>
      <c r="C75" s="463" t="str">
        <f>'Risk Log'!B80</f>
        <v>Core Data Items</v>
      </c>
      <c r="D75" s="464" t="str">
        <f>'Risk Log'!V80 &amp; " &gt; " &amp; 'Risk Log'!W80</f>
        <v>3.1 Core Data Items &gt; GPS.153 Discontinued Repeat Medications</v>
      </c>
      <c r="E75" s="464" t="str">
        <f>'Risk Log'!S80</f>
        <v>Test data:
1. discontinued repeat medications Over the Counter over the past 12 months in Hospital</v>
      </c>
      <c r="F75" s="46"/>
      <c r="G75" s="46"/>
      <c r="H75" s="46"/>
      <c r="I75" s="46"/>
      <c r="J75" s="46"/>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c r="BC75" s="46"/>
      <c r="BD75" s="46"/>
      <c r="BE75" s="46"/>
      <c r="BF75" s="46"/>
      <c r="BG75" s="46"/>
      <c r="BH75" s="46"/>
      <c r="BI75" s="46"/>
      <c r="BJ75" s="46"/>
      <c r="BK75" s="46"/>
      <c r="BL75" s="46"/>
      <c r="BM75" s="46"/>
      <c r="BN75" s="46"/>
      <c r="BO75" s="46"/>
      <c r="BP75" s="46"/>
      <c r="BQ75" s="46"/>
      <c r="BR75" s="46"/>
      <c r="BS75" s="46"/>
      <c r="BT75" s="46"/>
      <c r="BU75" s="46"/>
      <c r="BV75" s="46"/>
      <c r="BW75" s="46"/>
      <c r="BX75" s="46"/>
      <c r="BY75" s="46"/>
      <c r="BZ75" s="46"/>
      <c r="CA75" s="46"/>
      <c r="CB75" s="46"/>
      <c r="CC75" s="46"/>
      <c r="CD75" s="46"/>
      <c r="CE75" s="46"/>
      <c r="CF75" s="46"/>
    </row>
    <row r="76" spans="1:84" ht="155.1">
      <c r="A76" s="46"/>
      <c r="B76" s="463" t="str">
        <f>'Risk Log'!A81</f>
        <v>NME-SCR-068</v>
      </c>
      <c r="C76" s="463" t="str">
        <f>'Risk Log'!B81</f>
        <v>Core Data Items</v>
      </c>
      <c r="D76" s="464" t="str">
        <f>'Risk Log'!V81 &amp; " &gt; " &amp; 'Risk Log'!W81</f>
        <v>3.1 Core Data Items &gt; GPS.137 Handling Contra-Indicated Drugs</v>
      </c>
      <c r="E76" s="464" t="str">
        <f>'Risk Log'!S81</f>
        <v>Test data:
1. contra-indication codes related to the text of Allergies and Adverse Reactions
- Enter a drug with a contra-indication code, more than 6 months ago with some free-text supporting information
- Enter a drug with a contra-indication code, within the last 6 months with some free-text supporting information</v>
      </c>
      <c r="F76" s="46"/>
      <c r="G76" s="46"/>
      <c r="H76" s="46"/>
      <c r="I76" s="46"/>
      <c r="J76" s="46"/>
      <c r="K76" s="46"/>
      <c r="L76" s="46"/>
      <c r="M76" s="46"/>
      <c r="N76" s="46"/>
      <c r="O76" s="46"/>
      <c r="P76" s="46"/>
      <c r="Q76" s="46"/>
      <c r="R76" s="46"/>
      <c r="S76" s="46"/>
      <c r="T76" s="46"/>
      <c r="U76" s="46"/>
      <c r="V76" s="46"/>
      <c r="W76" s="46"/>
      <c r="X76" s="46"/>
      <c r="Y76" s="46"/>
      <c r="Z76" s="46"/>
      <c r="AA76" s="46"/>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c r="BM76" s="46"/>
      <c r="BN76" s="46"/>
      <c r="BO76" s="46"/>
      <c r="BP76" s="46"/>
      <c r="BQ76" s="46"/>
      <c r="BR76" s="46"/>
      <c r="BS76" s="46"/>
      <c r="BT76" s="46"/>
      <c r="BU76" s="46"/>
      <c r="BV76" s="46"/>
      <c r="BW76" s="46"/>
      <c r="BX76" s="46"/>
      <c r="BY76" s="46"/>
      <c r="BZ76" s="46"/>
      <c r="CA76" s="46"/>
      <c r="CB76" s="46"/>
      <c r="CC76" s="46"/>
      <c r="CD76" s="46"/>
      <c r="CE76" s="46"/>
      <c r="CF76" s="46"/>
    </row>
    <row r="77" spans="1:84" ht="356.45">
      <c r="A77" s="46"/>
      <c r="B77" s="463" t="str">
        <f>'Risk Log'!A82</f>
        <v>NME-SCR-069</v>
      </c>
      <c r="C77" s="463" t="str">
        <f>'Risk Log'!B82</f>
        <v>Core Data Items</v>
      </c>
      <c r="D77" s="464" t="str">
        <f>'Risk Log'!V82 &amp; " &gt; " &amp; 'Risk Log'!W82</f>
        <v>3.1 Core Data Items &gt; GPS.140 Reason for Medication</v>
      </c>
      <c r="E77" s="464" t="str">
        <f>'Risk Log'!S82</f>
        <v>Test data:
1.  recorded "Reason for medication"  for Additional Information
2.  recorded "Reason for medication"  for Core data items
- Reason for Medication - Included
Enter an acute medication with an issue date within the last 12 months with some free-text supporting information
- Reason for Medication - Excluded
Enter an acute medication with an issue date within the last 12 months with some free-text supporting information
- Enter a repeat medication with an issue date within the last 12 months with some free-text supporting information
3.  recorded "Reason for medication"  for Non-Core data items
 - Delete a diagnosis which has been linked to a [repeat] medication [as a reason for medication] that has previously been added to the NHS SCR.
 - Reason for Medication - Null Status</v>
      </c>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c r="BC77" s="46"/>
      <c r="BD77" s="46"/>
      <c r="BE77" s="46"/>
      <c r="BF77" s="46"/>
      <c r="BG77" s="46"/>
      <c r="BH77" s="46"/>
      <c r="BI77" s="46"/>
      <c r="BJ77" s="46"/>
      <c r="BK77" s="46"/>
      <c r="BL77" s="46"/>
      <c r="BM77" s="46"/>
      <c r="BN77" s="46"/>
      <c r="BO77" s="46"/>
      <c r="BP77" s="46"/>
      <c r="BQ77" s="46"/>
      <c r="BR77" s="46"/>
      <c r="BS77" s="46"/>
      <c r="BT77" s="46"/>
      <c r="BU77" s="46"/>
      <c r="BV77" s="46"/>
      <c r="BW77" s="46"/>
      <c r="BX77" s="46"/>
      <c r="BY77" s="46"/>
      <c r="BZ77" s="46"/>
      <c r="CA77" s="46"/>
      <c r="CB77" s="46"/>
      <c r="CC77" s="46"/>
      <c r="CD77" s="46"/>
      <c r="CE77" s="46"/>
      <c r="CF77" s="46"/>
    </row>
    <row r="78" spans="1:84" ht="170.45">
      <c r="A78" s="46"/>
      <c r="B78" s="463" t="str">
        <f>'Risk Log'!A83</f>
        <v>NME-SCR-070</v>
      </c>
      <c r="C78" s="463" t="str">
        <f>'Risk Log'!B83</f>
        <v>Core Data Items</v>
      </c>
      <c r="D78" s="464" t="str">
        <f>'Risk Log'!V83 &amp; " &gt; " &amp; 'Risk Log'!W83</f>
        <v>3.1 Core Data Items &gt; GPS.215 Reason for Discontinuation</v>
      </c>
      <c r="E78" s="464" t="str">
        <f>'Risk Log'!S83</f>
        <v>Test data:
1.  recorded "Reason for discontinuation"  for discontinued repeat medication
- Discontinue a repeat medication that was last issued more than 6 months ago
- Discontinue a repeat medication with some free-text supporting information that was last issued in the last 6 months
2.  unrecorded "Reason for discontinuation"  for discontinued repeat medication</v>
      </c>
      <c r="F78" s="46"/>
      <c r="G78" s="46"/>
      <c r="H78" s="46"/>
      <c r="I78" s="46"/>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c r="BC78" s="46"/>
      <c r="BD78" s="46"/>
      <c r="BE78" s="46"/>
      <c r="BF78" s="46"/>
      <c r="BG78" s="46"/>
      <c r="BH78" s="46"/>
      <c r="BI78" s="46"/>
      <c r="BJ78" s="46"/>
      <c r="BK78" s="46"/>
      <c r="BL78" s="46"/>
      <c r="BM78" s="46"/>
      <c r="BN78" s="46"/>
      <c r="BO78" s="46"/>
      <c r="BP78" s="46"/>
      <c r="BQ78" s="46"/>
      <c r="BR78" s="46"/>
      <c r="BS78" s="46"/>
      <c r="BT78" s="46"/>
      <c r="BU78" s="46"/>
      <c r="BV78" s="46"/>
      <c r="BW78" s="46"/>
      <c r="BX78" s="46"/>
      <c r="BY78" s="46"/>
      <c r="BZ78" s="46"/>
      <c r="CA78" s="46"/>
      <c r="CB78" s="46"/>
      <c r="CC78" s="46"/>
      <c r="CD78" s="46"/>
      <c r="CE78" s="46"/>
      <c r="CF78" s="46"/>
    </row>
    <row r="79" spans="1:84" ht="325.5">
      <c r="A79" s="46"/>
      <c r="B79" s="463" t="str">
        <f>'Risk Log'!A84</f>
        <v>NME-SCR-071</v>
      </c>
      <c r="C79" s="463" t="str">
        <f>'Risk Log'!B84</f>
        <v>Core Data Items</v>
      </c>
      <c r="D79" s="464" t="str">
        <f>'Risk Log'!V84 &amp; " &gt; " &amp; 'Risk Log'!W84</f>
        <v>3.1 Core Data Items &gt; GPS.215 Reason for Discontinuation</v>
      </c>
      <c r="E79" s="464" t="str">
        <f>'Risk Log'!S84</f>
        <v>Test data:
1.  recorded "Reason for discontinuation"  for the separate coded core data item 
 - Authorise and issue a repeat medication with some free-text supporting information, then discontinue it with a reason for discontinuation. Add a linkage to a problem/reason for medication within the patient record. Mark RfM/linkage as 'included' in the SCR(Discontinue date within the last 6 months)
 - Authorise and issue a repeat medication with some free-text supporting information, then discontinue it with a reason for discontinuation. Add a linkage to a problem/reason for medication within the patient record. Mark RfM/linkage as 'excluded' in the SCR(Discontinue date within the last 6 months)
2.  unrecorded "Reason for discontinuation"  for separate coded non-core data items marked as 'included'</v>
      </c>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c r="BB79" s="46"/>
      <c r="BC79" s="46"/>
      <c r="BD79" s="46"/>
      <c r="BE79" s="46"/>
      <c r="BF79" s="46"/>
      <c r="BG79" s="46"/>
      <c r="BH79" s="46"/>
      <c r="BI79" s="46"/>
      <c r="BJ79" s="46"/>
      <c r="BK79" s="46"/>
      <c r="BL79" s="46"/>
      <c r="BM79" s="46"/>
      <c r="BN79" s="46"/>
      <c r="BO79" s="46"/>
      <c r="BP79" s="46"/>
      <c r="BQ79" s="46"/>
      <c r="BR79" s="46"/>
      <c r="BS79" s="46"/>
      <c r="BT79" s="46"/>
      <c r="BU79" s="46"/>
      <c r="BV79" s="46"/>
      <c r="BW79" s="46"/>
      <c r="BX79" s="46"/>
      <c r="BY79" s="46"/>
      <c r="BZ79" s="46"/>
      <c r="CA79" s="46"/>
      <c r="CB79" s="46"/>
      <c r="CC79" s="46"/>
      <c r="CD79" s="46"/>
      <c r="CE79" s="46"/>
      <c r="CF79" s="46"/>
    </row>
    <row r="80" spans="1:84" ht="387.6">
      <c r="A80" s="46"/>
      <c r="B80" s="463" t="str">
        <f>'Risk Log'!A85</f>
        <v>NME-SCR-072</v>
      </c>
      <c r="C80" s="463" t="str">
        <f>'Risk Log'!B85</f>
        <v>Core Data Items</v>
      </c>
      <c r="D80" s="464" t="str">
        <f>'Risk Log'!V85 &amp; " &gt; " &amp; 'Risk Log'!W85</f>
        <v>3.1 Core Data Items &gt; GPS.216 Reason for Cancellation</v>
      </c>
      <c r="E80" s="464" t="str">
        <f>'Risk Log'!S85</f>
        <v xml:space="preserve">Test data:
1.  recorded "Reason for cancellation"  for acute medications
 - Cancel an acute medication that was last issued in the last 12 months, with no reason for cancellation
 - Enter an acute medication with some free-text supporting information, then cancel it with an UNCODED or free text reason for cancellation and included to the SCR 
2.  unrecorded "Reason for cancellation"  for acute medications
(i) Enter an acute medication with some free-text supporting information, then cancel it with an UNCODED or free text reason for cancellation and included to the SCR
Add a linkage to a problem/reason for medication within the patient record. Mark RfM/linkage as 'included' in the SCR (Cancellation date within the last 12 months)
Other test
the read codes for which are mapped to the Provision of Advice and Information to Patients and Carers CRE type with some free text </v>
      </c>
      <c r="F80" s="46"/>
      <c r="G80" s="46"/>
      <c r="H80" s="46"/>
      <c r="I80" s="46"/>
      <c r="J80" s="46"/>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c r="BC80" s="46"/>
      <c r="BD80" s="46"/>
      <c r="BE80" s="46"/>
      <c r="BF80" s="46"/>
      <c r="BG80" s="46"/>
      <c r="BH80" s="46"/>
      <c r="BI80" s="46"/>
      <c r="BJ80" s="46"/>
      <c r="BK80" s="46"/>
      <c r="BL80" s="46"/>
      <c r="BM80" s="46"/>
      <c r="BN80" s="46"/>
      <c r="BO80" s="46"/>
      <c r="BP80" s="46"/>
      <c r="BQ80" s="46"/>
      <c r="BR80" s="46"/>
      <c r="BS80" s="46"/>
      <c r="BT80" s="46"/>
      <c r="BU80" s="46"/>
      <c r="BV80" s="46"/>
      <c r="BW80" s="46"/>
      <c r="BX80" s="46"/>
      <c r="BY80" s="46"/>
      <c r="BZ80" s="46"/>
      <c r="CA80" s="46"/>
      <c r="CB80" s="46"/>
      <c r="CC80" s="46"/>
      <c r="CD80" s="46"/>
      <c r="CE80" s="46"/>
      <c r="CF80" s="46"/>
    </row>
    <row r="81" spans="1:84" ht="93">
      <c r="A81" s="46"/>
      <c r="B81" s="463" t="str">
        <f>'Risk Log'!A86</f>
        <v>NME-SCR-073</v>
      </c>
      <c r="C81" s="463" t="str">
        <f>'Risk Log'!B86</f>
        <v>Core Data Items</v>
      </c>
      <c r="D81" s="464" t="str">
        <f>'Risk Log'!V86 &amp; " &gt; " &amp; 'Risk Log'!W86</f>
        <v>3.1 Core Data Items &gt; GPS.216 Reason for Cancellation</v>
      </c>
      <c r="E81" s="464" t="str">
        <f>'Risk Log'!S86</f>
        <v>Test data:
1.  recorded "Reason for cancellation"  for acute medications
2.  unrecorded "Reason for cancellation"  for acute medications</v>
      </c>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c r="BC81" s="46"/>
      <c r="BD81" s="46"/>
      <c r="BE81" s="46"/>
      <c r="BF81" s="46"/>
      <c r="BG81" s="46"/>
      <c r="BH81" s="46"/>
      <c r="BI81" s="46"/>
      <c r="BJ81" s="46"/>
      <c r="BK81" s="46"/>
      <c r="BL81" s="46"/>
      <c r="BM81" s="46"/>
      <c r="BN81" s="46"/>
      <c r="BO81" s="46"/>
      <c r="BP81" s="46"/>
      <c r="BQ81" s="46"/>
      <c r="BR81" s="46"/>
      <c r="BS81" s="46"/>
      <c r="BT81" s="46"/>
      <c r="BU81" s="46"/>
      <c r="BV81" s="46"/>
      <c r="BW81" s="46"/>
      <c r="BX81" s="46"/>
      <c r="BY81" s="46"/>
      <c r="BZ81" s="46"/>
      <c r="CA81" s="46"/>
      <c r="CB81" s="46"/>
      <c r="CC81" s="46"/>
      <c r="CD81" s="46"/>
      <c r="CE81" s="46"/>
      <c r="CF81" s="46"/>
    </row>
    <row r="82" spans="1:84" ht="62.1">
      <c r="A82" s="46"/>
      <c r="B82" s="463" t="str">
        <f>'Risk Log'!A87</f>
        <v>NME-SCR-074</v>
      </c>
      <c r="C82" s="463" t="str">
        <f>'Risk Log'!B87</f>
        <v>Content of GP Summaries</v>
      </c>
      <c r="D82" s="464" t="str">
        <f>'Risk Log'!V87 &amp; " &gt; " &amp; 'Risk Log'!W87</f>
        <v>3.6 Content of GP Summaries &gt; GPS.259 Core Data Items</v>
      </c>
      <c r="E82" s="464" t="str">
        <f>'Risk Log'!S87</f>
        <v>Test data:
1. A patient with a value for 'Optional Supporting text' populated for multiple core data items</v>
      </c>
      <c r="F82" s="46"/>
      <c r="G82" s="46"/>
      <c r="H82" s="46"/>
      <c r="I82" s="46"/>
      <c r="J82" s="46"/>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c r="BB82" s="46"/>
      <c r="BC82" s="46"/>
      <c r="BD82" s="46"/>
      <c r="BE82" s="46"/>
      <c r="BF82" s="46"/>
      <c r="BG82" s="46"/>
      <c r="BH82" s="46"/>
      <c r="BI82" s="46"/>
      <c r="BJ82" s="46"/>
      <c r="BK82" s="46"/>
      <c r="BL82" s="46"/>
      <c r="BM82" s="46"/>
      <c r="BN82" s="46"/>
      <c r="BO82" s="46"/>
      <c r="BP82" s="46"/>
      <c r="BQ82" s="46"/>
      <c r="BR82" s="46"/>
      <c r="BS82" s="46"/>
      <c r="BT82" s="46"/>
      <c r="BU82" s="46"/>
      <c r="BV82" s="46"/>
      <c r="BW82" s="46"/>
      <c r="BX82" s="46"/>
      <c r="BY82" s="46"/>
      <c r="BZ82" s="46"/>
      <c r="CA82" s="46"/>
      <c r="CB82" s="46"/>
      <c r="CC82" s="46"/>
      <c r="CD82" s="46"/>
      <c r="CE82" s="46"/>
      <c r="CF82" s="46"/>
    </row>
    <row r="83" spans="1:84" ht="170.45">
      <c r="A83" s="46"/>
      <c r="B83" s="463" t="str">
        <f>'Risk Log'!A88</f>
        <v>NME-SCR-075</v>
      </c>
      <c r="C83" s="463" t="str">
        <f>'Risk Log'!B88</f>
        <v>Content of GP Summaries</v>
      </c>
      <c r="D83" s="464" t="str">
        <f>'Risk Log'!V88 &amp; " &gt; " &amp; 'Risk Log'!W88</f>
        <v>3.6 Content of GP Summaries &gt; GPS.275 Non-Core Data Items</v>
      </c>
      <c r="E83" s="464" t="str">
        <f>'Risk Log'!S88</f>
        <v xml:space="preserve">Test data:
a, b) 
1. A patient with multiple unmarked non-core data items
2. A patient with multiple marked non-core data items 
3. A patient with multiple default unmarked non-core data items 
4. A patient with multiple default marked non-core data items </v>
      </c>
      <c r="F83" s="46"/>
      <c r="G83" s="46"/>
      <c r="H83" s="46"/>
      <c r="I83" s="46"/>
      <c r="J83" s="46"/>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c r="BB83" s="46"/>
      <c r="BC83" s="46"/>
      <c r="BD83" s="46"/>
      <c r="BE83" s="46"/>
      <c r="BF83" s="46"/>
      <c r="BG83" s="46"/>
      <c r="BH83" s="46"/>
      <c r="BI83" s="46"/>
      <c r="BJ83" s="46"/>
      <c r="BK83" s="46"/>
      <c r="BL83" s="46"/>
      <c r="BM83" s="46"/>
      <c r="BN83" s="46"/>
      <c r="BO83" s="46"/>
      <c r="BP83" s="46"/>
      <c r="BQ83" s="46"/>
      <c r="BR83" s="46"/>
      <c r="BS83" s="46"/>
      <c r="BT83" s="46"/>
      <c r="BU83" s="46"/>
      <c r="BV83" s="46"/>
      <c r="BW83" s="46"/>
      <c r="BX83" s="46"/>
      <c r="BY83" s="46"/>
      <c r="BZ83" s="46"/>
      <c r="CA83" s="46"/>
      <c r="CB83" s="46"/>
      <c r="CC83" s="46"/>
      <c r="CD83" s="46"/>
      <c r="CE83" s="46"/>
      <c r="CF83" s="46"/>
    </row>
    <row r="84" spans="1:84" ht="108.6">
      <c r="A84" s="46"/>
      <c r="B84" s="463" t="str">
        <f>'Risk Log'!A89</f>
        <v>NME-SCR-076</v>
      </c>
      <c r="C84" s="463" t="str">
        <f>'Risk Log'!B89</f>
        <v>Content of GP Summaries</v>
      </c>
      <c r="D84" s="464" t="str">
        <f>'Risk Log'!V89 &amp; " &gt; " &amp; 'Risk Log'!W89</f>
        <v>3.6 Content of GP Summaries &gt; GPS.275 Non-Core Data Items</v>
      </c>
      <c r="E84" s="464" t="str">
        <f>'Risk Log'!S89</f>
        <v>Test data:
1. Patient having multiple default non-core SCR Inclusion Set items
2. Patient having multiple default non-core SCR Inclusion Set items with recent additions of non-core items</v>
      </c>
      <c r="F84" s="46"/>
      <c r="G84" s="46"/>
      <c r="H84" s="46"/>
      <c r="I84" s="46"/>
      <c r="J84" s="46"/>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c r="AW84" s="46"/>
      <c r="AX84" s="46"/>
      <c r="AY84" s="46"/>
      <c r="AZ84" s="46"/>
      <c r="BA84" s="46"/>
      <c r="BB84" s="46"/>
      <c r="BC84" s="46"/>
      <c r="BD84" s="46"/>
      <c r="BE84" s="46"/>
      <c r="BF84" s="46"/>
      <c r="BG84" s="46"/>
      <c r="BH84" s="46"/>
      <c r="BI84" s="46"/>
      <c r="BJ84" s="46"/>
      <c r="BK84" s="46"/>
      <c r="BL84" s="46"/>
      <c r="BM84" s="46"/>
      <c r="BN84" s="46"/>
      <c r="BO84" s="46"/>
      <c r="BP84" s="46"/>
      <c r="BQ84" s="46"/>
      <c r="BR84" s="46"/>
      <c r="BS84" s="46"/>
      <c r="BT84" s="46"/>
      <c r="BU84" s="46"/>
      <c r="BV84" s="46"/>
      <c r="BW84" s="46"/>
      <c r="BX84" s="46"/>
      <c r="BY84" s="46"/>
      <c r="BZ84" s="46"/>
      <c r="CA84" s="46"/>
      <c r="CB84" s="46"/>
      <c r="CC84" s="46"/>
      <c r="CD84" s="46"/>
      <c r="CE84" s="46"/>
      <c r="CF84" s="46"/>
    </row>
    <row r="85" spans="1:84" ht="108.6">
      <c r="A85" s="46"/>
      <c r="B85" s="463" t="str">
        <f>'Risk Log'!A90</f>
        <v>NME-SCR-077</v>
      </c>
      <c r="C85" s="463" t="str">
        <f>'Risk Log'!B90</f>
        <v>Content of GP Summaries</v>
      </c>
      <c r="D85" s="464" t="str">
        <f>'Risk Log'!V90 &amp; " &gt; " &amp; 'Risk Log'!W90</f>
        <v>3.6 Content of GP Summaries &gt; GPS.275 Non-Core Data Items</v>
      </c>
      <c r="E85" s="464" t="str">
        <f>'Risk Log'!S90</f>
        <v xml:space="preserve">Test data:
1. System Admin with appropriate permissions
2. Patient with multiple non-core data item which is part of the SCR Exclusion Set
3. Patient with multiple SCR Exclusion Set items which are part of the SCR Inclusion Set </v>
      </c>
      <c r="F85" s="46"/>
      <c r="G85" s="46"/>
      <c r="H85" s="46"/>
      <c r="I85" s="46"/>
      <c r="J85" s="46"/>
      <c r="K85" s="46"/>
      <c r="L85" s="46"/>
      <c r="M85" s="46"/>
      <c r="N85" s="46"/>
      <c r="O85" s="46"/>
      <c r="P85" s="46"/>
      <c r="Q85" s="46"/>
      <c r="R85" s="46"/>
      <c r="S85" s="46"/>
      <c r="T85" s="46"/>
      <c r="U85" s="46"/>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c r="BA85" s="46"/>
      <c r="BB85" s="46"/>
      <c r="BC85" s="46"/>
      <c r="BD85" s="46"/>
      <c r="BE85" s="46"/>
      <c r="BF85" s="46"/>
      <c r="BG85" s="46"/>
      <c r="BH85" s="46"/>
      <c r="BI85" s="46"/>
      <c r="BJ85" s="46"/>
      <c r="BK85" s="46"/>
      <c r="BL85" s="46"/>
      <c r="BM85" s="46"/>
      <c r="BN85" s="46"/>
      <c r="BO85" s="46"/>
      <c r="BP85" s="46"/>
      <c r="BQ85" s="46"/>
      <c r="BR85" s="46"/>
      <c r="BS85" s="46"/>
      <c r="BT85" s="46"/>
      <c r="BU85" s="46"/>
      <c r="BV85" s="46"/>
      <c r="BW85" s="46"/>
      <c r="BX85" s="46"/>
      <c r="BY85" s="46"/>
      <c r="BZ85" s="46"/>
      <c r="CA85" s="46"/>
      <c r="CB85" s="46"/>
      <c r="CC85" s="46"/>
      <c r="CD85" s="46"/>
      <c r="CE85" s="46"/>
      <c r="CF85" s="46"/>
    </row>
    <row r="86" spans="1:84" ht="216.95">
      <c r="A86" s="46"/>
      <c r="B86" s="463" t="str">
        <f>'Risk Log'!A91</f>
        <v>NME-SCR-078</v>
      </c>
      <c r="C86" s="463" t="str">
        <f>'Risk Log'!B91</f>
        <v>Content of GP Summaries</v>
      </c>
      <c r="D86" s="464" t="str">
        <f>'Risk Log'!V91 &amp; " &gt; " &amp; 'Risk Log'!W91</f>
        <v>3.6 Content of GP Summaries &gt; GPS.271 SCR Inclusion Set</v>
      </c>
      <c r="E86" s="464" t="str">
        <f>'Risk Log'!S91</f>
        <v xml:space="preserve">Test data:
1. System Admin with appropriate permissions
2. Patient with SCR Consent preference: SNOMED code 773051000000102   ("Express consent for core and additional Summary Care Record dataset upload")
3. Patient with SCR Consent preference: SNOMED code 417370002 ("The patient wants to have a Summary Care Record"")
4. Patient with SCR Consent preference: SNOMED code 773011000000101   ("Implied consent for core Summary Care Record dataset upload"")
</v>
      </c>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c r="BC86" s="46"/>
      <c r="BD86" s="46"/>
      <c r="BE86" s="46"/>
      <c r="BF86" s="46"/>
      <c r="BG86" s="46"/>
      <c r="BH86" s="46"/>
      <c r="BI86" s="46"/>
      <c r="BJ86" s="46"/>
      <c r="BK86" s="46"/>
      <c r="BL86" s="46"/>
      <c r="BM86" s="46"/>
      <c r="BN86" s="46"/>
      <c r="BO86" s="46"/>
      <c r="BP86" s="46"/>
      <c r="BQ86" s="46"/>
      <c r="BR86" s="46"/>
      <c r="BS86" s="46"/>
      <c r="BT86" s="46"/>
      <c r="BU86" s="46"/>
      <c r="BV86" s="46"/>
      <c r="BW86" s="46"/>
      <c r="BX86" s="46"/>
      <c r="BY86" s="46"/>
      <c r="BZ86" s="46"/>
      <c r="CA86" s="46"/>
      <c r="CB86" s="46"/>
      <c r="CC86" s="46"/>
      <c r="CD86" s="46"/>
      <c r="CE86" s="46"/>
      <c r="CF86" s="46"/>
    </row>
    <row r="87" spans="1:84" ht="62.1">
      <c r="A87" s="46"/>
      <c r="B87" s="463" t="str">
        <f>'Risk Log'!A92</f>
        <v>NME-SCR-079</v>
      </c>
      <c r="C87" s="463" t="str">
        <f>'Risk Log'!B92</f>
        <v>Content of GP Summaries</v>
      </c>
      <c r="D87" s="464" t="str">
        <f>'Risk Log'!V92 &amp; " &gt; " &amp; 'Risk Log'!W92</f>
        <v>3.6 Content of GP Summaries &gt; GPS.271 SCR Inclusion Set</v>
      </c>
      <c r="E87" s="464" t="str">
        <f>'Risk Log'!S92</f>
        <v>Test data:
1. System Admin with appropriate permissions
2. Updates to SCR Inclusion Set</v>
      </c>
      <c r="F87" s="46"/>
      <c r="G87" s="46"/>
      <c r="H87" s="46"/>
      <c r="I87" s="46"/>
      <c r="J87" s="46"/>
      <c r="K87" s="46"/>
      <c r="L87" s="46"/>
      <c r="M87" s="46"/>
      <c r="N87" s="46"/>
      <c r="O87" s="46"/>
      <c r="P87" s="46"/>
      <c r="Q87" s="46"/>
      <c r="R87" s="46"/>
      <c r="S87" s="46"/>
      <c r="T87" s="46"/>
      <c r="U87" s="46"/>
      <c r="V87" s="46"/>
      <c r="W87" s="46"/>
      <c r="X87" s="46"/>
      <c r="Y87" s="46"/>
      <c r="Z87" s="46"/>
      <c r="AA87" s="46"/>
      <c r="AB87" s="46"/>
      <c r="AC87" s="46"/>
      <c r="AD87" s="46"/>
      <c r="AE87" s="46"/>
      <c r="AF87" s="46"/>
      <c r="AG87" s="46"/>
      <c r="AH87" s="46"/>
      <c r="AI87" s="46"/>
      <c r="AJ87" s="46"/>
      <c r="AK87" s="46"/>
      <c r="AL87" s="46"/>
      <c r="AM87" s="46"/>
      <c r="AN87" s="46"/>
      <c r="AO87" s="46"/>
      <c r="AP87" s="46"/>
      <c r="AQ87" s="46"/>
      <c r="AR87" s="46"/>
      <c r="AS87" s="46"/>
      <c r="AT87" s="46"/>
      <c r="AU87" s="46"/>
      <c r="AV87" s="46"/>
      <c r="AW87" s="46"/>
      <c r="AX87" s="46"/>
      <c r="AY87" s="46"/>
      <c r="AZ87" s="46"/>
      <c r="BA87" s="46"/>
      <c r="BB87" s="46"/>
      <c r="BC87" s="46"/>
      <c r="BD87" s="46"/>
      <c r="BE87" s="46"/>
      <c r="BF87" s="46"/>
      <c r="BG87" s="46"/>
      <c r="BH87" s="46"/>
      <c r="BI87" s="46"/>
      <c r="BJ87" s="46"/>
      <c r="BK87" s="46"/>
      <c r="BL87" s="46"/>
      <c r="BM87" s="46"/>
      <c r="BN87" s="46"/>
      <c r="BO87" s="46"/>
      <c r="BP87" s="46"/>
      <c r="BQ87" s="46"/>
      <c r="BR87" s="46"/>
      <c r="BS87" s="46"/>
      <c r="BT87" s="46"/>
      <c r="BU87" s="46"/>
      <c r="BV87" s="46"/>
      <c r="BW87" s="46"/>
      <c r="BX87" s="46"/>
      <c r="BY87" s="46"/>
      <c r="BZ87" s="46"/>
      <c r="CA87" s="46"/>
      <c r="CB87" s="46"/>
      <c r="CC87" s="46"/>
      <c r="CD87" s="46"/>
      <c r="CE87" s="46"/>
      <c r="CF87" s="46"/>
    </row>
    <row r="88" spans="1:84" ht="62.1">
      <c r="A88" s="46"/>
      <c r="B88" s="463" t="str">
        <f>'Risk Log'!A93</f>
        <v>NME-SCR-080</v>
      </c>
      <c r="C88" s="463" t="str">
        <f>'Risk Log'!B93</f>
        <v>Content of GP Summaries</v>
      </c>
      <c r="D88" s="464" t="str">
        <f>'Risk Log'!V93 &amp; " &gt; " &amp; 'Risk Log'!W93</f>
        <v>3.6 Content of GP Summaries &gt; GPS.271 SCR Inclusion Set</v>
      </c>
      <c r="E88" s="464" t="str">
        <f>'Risk Log'!S93</f>
        <v>Test data:
1. System Admin with appropriate permissions
2. Updates to SCR Inclusion Set</v>
      </c>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c r="BA88" s="46"/>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c r="BZ88" s="46"/>
      <c r="CA88" s="46"/>
      <c r="CB88" s="46"/>
      <c r="CC88" s="46"/>
      <c r="CD88" s="46"/>
      <c r="CE88" s="46"/>
      <c r="CF88" s="46"/>
    </row>
    <row r="89" spans="1:84" ht="77.45">
      <c r="A89" s="46"/>
      <c r="B89" s="463" t="str">
        <f>'Risk Log'!A94</f>
        <v>NME-SCR-081</v>
      </c>
      <c r="C89" s="463" t="str">
        <f>'Risk Log'!B94</f>
        <v>Content of GP Summaries</v>
      </c>
      <c r="D89" s="464" t="str">
        <f>'Risk Log'!V94 &amp; " &gt; " &amp; 'Risk Log'!W94</f>
        <v>3.6 Content of GP Summaries &gt; GPS.271 SCR Inclusion Set</v>
      </c>
      <c r="E89" s="464" t="str">
        <f>'Risk Log'!S94</f>
        <v xml:space="preserve">Test data:
1. System Admin with appropriate permissions
2. A Patient with multiple 'SCR Inclusion Set' Items
</v>
      </c>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c r="AE89" s="46"/>
      <c r="AF89" s="46"/>
      <c r="AG89" s="46"/>
      <c r="AH89" s="46"/>
      <c r="AI89" s="46"/>
      <c r="AJ89" s="46"/>
      <c r="AK89" s="46"/>
      <c r="AL89" s="46"/>
      <c r="AM89" s="46"/>
      <c r="AN89" s="46"/>
      <c r="AO89" s="46"/>
      <c r="AP89" s="46"/>
      <c r="AQ89" s="46"/>
      <c r="AR89" s="46"/>
      <c r="AS89" s="46"/>
      <c r="AT89" s="46"/>
      <c r="AU89" s="46"/>
      <c r="AV89" s="46"/>
      <c r="AW89" s="46"/>
      <c r="AX89" s="46"/>
      <c r="AY89" s="46"/>
      <c r="AZ89" s="46"/>
      <c r="BA89" s="46"/>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c r="BZ89" s="46"/>
      <c r="CA89" s="46"/>
      <c r="CB89" s="46"/>
      <c r="CC89" s="46"/>
      <c r="CD89" s="46"/>
      <c r="CE89" s="46"/>
      <c r="CF89" s="46"/>
    </row>
    <row r="90" spans="1:84" ht="62.1">
      <c r="A90" s="46"/>
      <c r="B90" s="463" t="str">
        <f>'Risk Log'!A95</f>
        <v>NME-SCR-082</v>
      </c>
      <c r="C90" s="463" t="str">
        <f>'Risk Log'!B95</f>
        <v>Content of GP Summaries</v>
      </c>
      <c r="D90" s="464" t="str">
        <f>'Risk Log'!V95 &amp; " &gt; " &amp; 'Risk Log'!W95</f>
        <v>3.6 Content of GP Summaries &gt; GPS.271 SCR Inclusion Set</v>
      </c>
      <c r="E90" s="464" t="str">
        <f>'Risk Log'!S95</f>
        <v xml:space="preserve">Test Data:
Make updates to SCR Inclusion Set Item
</v>
      </c>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c r="BZ90" s="46"/>
      <c r="CA90" s="46"/>
      <c r="CB90" s="46"/>
      <c r="CC90" s="46"/>
      <c r="CD90" s="46"/>
      <c r="CE90" s="46"/>
      <c r="CF90" s="46"/>
    </row>
    <row r="91" spans="1:84" ht="139.5">
      <c r="A91" s="46"/>
      <c r="B91" s="463" t="str">
        <f>'Risk Log'!A96</f>
        <v>NME-SCR-083</v>
      </c>
      <c r="C91" s="463" t="str">
        <f>'Risk Log'!B96</f>
        <v>Content of GP Summaries</v>
      </c>
      <c r="D91" s="464" t="str">
        <f>'Risk Log'!V96 &amp; " &gt; " &amp; 'Risk Log'!W96</f>
        <v>3.6 Content of GP Summaries &gt; GPS.270 SCR Exclusion  Set</v>
      </c>
      <c r="E91" s="464" t="str">
        <f>'Risk Log'!S96</f>
        <v>Test data:
1. A patient with 'SCR Exclusion Set' contains multiple non-core data items that are manually marked as included
2. A patient with 'SCR Exclusion Set' contains multiple non-core data items that are manually marked as excluded</v>
      </c>
      <c r="F91" s="46"/>
      <c r="G91" s="46"/>
      <c r="H91" s="46"/>
      <c r="I91" s="46"/>
      <c r="J91" s="46"/>
      <c r="K91" s="46"/>
      <c r="L91" s="46"/>
      <c r="M91" s="46"/>
      <c r="N91" s="46"/>
      <c r="O91" s="46"/>
      <c r="P91" s="46"/>
      <c r="Q91" s="46"/>
      <c r="R91" s="46"/>
      <c r="S91" s="46"/>
      <c r="T91" s="46"/>
      <c r="U91" s="46"/>
      <c r="V91" s="46"/>
      <c r="W91" s="46"/>
      <c r="X91" s="46"/>
      <c r="Y91" s="46"/>
      <c r="Z91" s="46"/>
      <c r="AA91" s="46"/>
      <c r="AB91" s="46"/>
      <c r="AC91" s="46"/>
      <c r="AD91" s="46"/>
      <c r="AE91" s="46"/>
      <c r="AF91" s="46"/>
      <c r="AG91" s="46"/>
      <c r="AH91" s="46"/>
      <c r="AI91" s="46"/>
      <c r="AJ91" s="46"/>
      <c r="AK91" s="46"/>
      <c r="AL91" s="46"/>
      <c r="AM91" s="46"/>
      <c r="AN91" s="46"/>
      <c r="AO91" s="46"/>
      <c r="AP91" s="46"/>
      <c r="AQ91" s="46"/>
      <c r="AR91" s="46"/>
      <c r="AS91" s="46"/>
      <c r="AT91" s="46"/>
      <c r="AU91" s="46"/>
      <c r="AV91" s="46"/>
      <c r="AW91" s="46"/>
      <c r="AX91" s="46"/>
      <c r="AY91" s="46"/>
      <c r="AZ91" s="46"/>
      <c r="BA91" s="46"/>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c r="BZ91" s="46"/>
      <c r="CA91" s="46"/>
      <c r="CB91" s="46"/>
      <c r="CC91" s="46"/>
      <c r="CD91" s="46"/>
      <c r="CE91" s="46"/>
      <c r="CF91" s="46"/>
    </row>
    <row r="92" spans="1:84" ht="62.1">
      <c r="A92" s="46"/>
      <c r="B92" s="463" t="str">
        <f>'Risk Log'!A97</f>
        <v>NME-SCR-084</v>
      </c>
      <c r="C92" s="463" t="str">
        <f>'Risk Log'!B97</f>
        <v>Content of GP Summaries</v>
      </c>
      <c r="D92" s="464" t="str">
        <f>'Risk Log'!V97 &amp; " &gt; " &amp; 'Risk Log'!W97</f>
        <v>3.6 Content of GP Summaries &gt; GPS.270 SCR Exclusion  Set</v>
      </c>
      <c r="E92" s="464" t="str">
        <f>'Risk Log'!S97</f>
        <v xml:space="preserve">Test Data:
Make update to SCR Exclusion Set Item
</v>
      </c>
      <c r="F92" s="46"/>
      <c r="G92" s="46"/>
      <c r="H92" s="46"/>
      <c r="I92" s="46"/>
      <c r="J92" s="46"/>
      <c r="K92" s="46"/>
      <c r="L92" s="46"/>
      <c r="M92" s="46"/>
      <c r="N92" s="46"/>
      <c r="O92" s="46"/>
      <c r="P92" s="46"/>
      <c r="Q92" s="46"/>
      <c r="R92" s="46"/>
      <c r="S92" s="46"/>
      <c r="T92" s="46"/>
      <c r="U92" s="46"/>
      <c r="V92" s="46"/>
      <c r="W92" s="46"/>
      <c r="X92" s="46"/>
      <c r="Y92" s="46"/>
      <c r="Z92" s="46"/>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c r="BA92" s="46"/>
      <c r="BB92" s="46"/>
      <c r="BC92" s="46"/>
      <c r="BD92" s="46"/>
      <c r="BE92" s="46"/>
      <c r="BF92" s="46"/>
      <c r="BG92" s="46"/>
      <c r="BH92" s="46"/>
      <c r="BI92" s="46"/>
      <c r="BJ92" s="46"/>
      <c r="BK92" s="46"/>
      <c r="BL92" s="46"/>
      <c r="BM92" s="46"/>
      <c r="BN92" s="46"/>
      <c r="BO92" s="46"/>
      <c r="BP92" s="46"/>
      <c r="BQ92" s="46"/>
      <c r="BR92" s="46"/>
      <c r="BS92" s="46"/>
      <c r="BT92" s="46"/>
      <c r="BU92" s="46"/>
      <c r="BV92" s="46"/>
      <c r="BW92" s="46"/>
      <c r="BX92" s="46"/>
      <c r="BY92" s="46"/>
      <c r="BZ92" s="46"/>
      <c r="CA92" s="46"/>
      <c r="CB92" s="46"/>
      <c r="CC92" s="46"/>
      <c r="CD92" s="46"/>
      <c r="CE92" s="46"/>
      <c r="CF92" s="46"/>
    </row>
    <row r="93" spans="1:84" ht="62.1">
      <c r="A93" s="46"/>
      <c r="B93" s="463" t="str">
        <f>'Risk Log'!A98</f>
        <v>NME-SCR-085</v>
      </c>
      <c r="C93" s="463" t="str">
        <f>'Risk Log'!B98</f>
        <v>Content of GP Summaries</v>
      </c>
      <c r="D93" s="464" t="str">
        <f>'Risk Log'!V98 &amp; " &gt; " &amp; 'Risk Log'!W98</f>
        <v>3.6 Content of GP Summaries &gt; GPS.270 SCR Exclusion  Set</v>
      </c>
      <c r="E93" s="464" t="str">
        <f>'Risk Log'!S98</f>
        <v xml:space="preserve">Test Data:
Make update to SCR Exclusion Set Item
</v>
      </c>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46"/>
      <c r="AS93" s="46"/>
      <c r="AT93" s="46"/>
      <c r="AU93" s="46"/>
      <c r="AV93" s="46"/>
      <c r="AW93" s="46"/>
      <c r="AX93" s="46"/>
      <c r="AY93" s="46"/>
      <c r="AZ93" s="46"/>
      <c r="BA93" s="46"/>
      <c r="BB93" s="46"/>
      <c r="BC93" s="46"/>
      <c r="BD93" s="46"/>
      <c r="BE93" s="46"/>
      <c r="BF93" s="46"/>
      <c r="BG93" s="46"/>
      <c r="BH93" s="46"/>
      <c r="BI93" s="46"/>
      <c r="BJ93" s="46"/>
      <c r="BK93" s="46"/>
      <c r="BL93" s="46"/>
      <c r="BM93" s="46"/>
      <c r="BN93" s="46"/>
      <c r="BO93" s="46"/>
      <c r="BP93" s="46"/>
      <c r="BQ93" s="46"/>
      <c r="BR93" s="46"/>
      <c r="BS93" s="46"/>
      <c r="BT93" s="46"/>
      <c r="BU93" s="46"/>
      <c r="BV93" s="46"/>
      <c r="BW93" s="46"/>
      <c r="BX93" s="46"/>
      <c r="BY93" s="46"/>
      <c r="BZ93" s="46"/>
      <c r="CA93" s="46"/>
      <c r="CB93" s="46"/>
      <c r="CC93" s="46"/>
      <c r="CD93" s="46"/>
      <c r="CE93" s="46"/>
      <c r="CF93" s="46"/>
    </row>
    <row r="94" spans="1:84" ht="93">
      <c r="A94" s="46"/>
      <c r="B94" s="463" t="str">
        <f>'Risk Log'!A99</f>
        <v>NME-SCR-086</v>
      </c>
      <c r="C94" s="463" t="str">
        <f>'Risk Log'!B99</f>
        <v>Content of GP Summaries</v>
      </c>
      <c r="D94" s="464" t="str">
        <f>'Risk Log'!V99 &amp; " &gt; " &amp; 'Risk Log'!W99</f>
        <v>3.6 Content of GP Summaries &gt; GPS.270 SCR Exclusion  Set</v>
      </c>
      <c r="E94" s="464" t="str">
        <f>'Risk Log'!S99</f>
        <v xml:space="preserve">Test data:
1. System Admin with appropriate permissions
2. Patient with multiple 'SCR Exclusion Set' Items
3. Make updates to SCR Exclusion Set
</v>
      </c>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c r="BA94" s="46"/>
      <c r="BB94" s="46"/>
      <c r="BC94" s="46"/>
      <c r="BD94" s="46"/>
      <c r="BE94" s="46"/>
      <c r="BF94" s="46"/>
      <c r="BG94" s="46"/>
      <c r="BH94" s="46"/>
      <c r="BI94" s="46"/>
      <c r="BJ94" s="46"/>
      <c r="BK94" s="46"/>
      <c r="BL94" s="46"/>
      <c r="BM94" s="46"/>
      <c r="BN94" s="46"/>
      <c r="BO94" s="46"/>
      <c r="BP94" s="46"/>
      <c r="BQ94" s="46"/>
      <c r="BR94" s="46"/>
      <c r="BS94" s="46"/>
      <c r="BT94" s="46"/>
      <c r="BU94" s="46"/>
      <c r="BV94" s="46"/>
      <c r="BW94" s="46"/>
      <c r="BX94" s="46"/>
      <c r="BY94" s="46"/>
      <c r="BZ94" s="46"/>
      <c r="CA94" s="46"/>
      <c r="CB94" s="46"/>
      <c r="CC94" s="46"/>
      <c r="CD94" s="46"/>
      <c r="CE94" s="46"/>
      <c r="CF94" s="46"/>
    </row>
    <row r="95" spans="1:84" ht="62.1">
      <c r="A95" s="46"/>
      <c r="B95" s="463" t="str">
        <f>'Risk Log'!A100</f>
        <v>NME-SCR-087</v>
      </c>
      <c r="C95" s="463" t="str">
        <f>'Risk Log'!B100</f>
        <v>Content of GP Summaries</v>
      </c>
      <c r="D95" s="464" t="str">
        <f>'Risk Log'!V100 &amp; " &gt; " &amp; 'Risk Log'!W100</f>
        <v>3.6 Content of GP Summaries &gt; GPS.270 SCR Exclusion  Set</v>
      </c>
      <c r="E95" s="464" t="str">
        <f>'Risk Log'!S100</f>
        <v xml:space="preserve">Test Data:
Make updates to SCR Exclusion Set Item
</v>
      </c>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c r="BB95" s="46"/>
      <c r="BC95" s="46"/>
      <c r="BD95" s="46"/>
      <c r="BE95" s="46"/>
      <c r="BF95" s="46"/>
      <c r="BG95" s="46"/>
      <c r="BH95" s="46"/>
      <c r="BI95" s="46"/>
      <c r="BJ95" s="46"/>
      <c r="BK95" s="46"/>
      <c r="BL95" s="46"/>
      <c r="BM95" s="46"/>
      <c r="BN95" s="46"/>
      <c r="BO95" s="46"/>
      <c r="BP95" s="46"/>
      <c r="BQ95" s="46"/>
      <c r="BR95" s="46"/>
      <c r="BS95" s="46"/>
      <c r="BT95" s="46"/>
      <c r="BU95" s="46"/>
      <c r="BV95" s="46"/>
      <c r="BW95" s="46"/>
      <c r="BX95" s="46"/>
      <c r="BY95" s="46"/>
      <c r="BZ95" s="46"/>
      <c r="CA95" s="46"/>
      <c r="CB95" s="46"/>
      <c r="CC95" s="46"/>
      <c r="CD95" s="46"/>
      <c r="CE95" s="46"/>
      <c r="CF95" s="46"/>
    </row>
    <row r="96" spans="1:84" ht="77.45">
      <c r="A96" s="46"/>
      <c r="B96" s="463" t="str">
        <f>'Risk Log'!A101</f>
        <v>NME-SCR-088</v>
      </c>
      <c r="C96" s="463" t="str">
        <f>'Risk Log'!B101</f>
        <v>Content of GP Summaries</v>
      </c>
      <c r="D96" s="464" t="str">
        <f>'Risk Log'!V101 &amp; " &gt; " &amp; 'Risk Log'!W101</f>
        <v>3.6 Content of GP Summaries &gt; GPS.272 Marking Non-Core Data Items for Inclusion</v>
      </c>
      <c r="E96" s="464" t="str">
        <f>'Risk Log'!S101</f>
        <v>Test data:
1. A patient with 'SCR Inclusion Set' contains multiple non-core data items that are marked as included</v>
      </c>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c r="AG96" s="46"/>
      <c r="AH96" s="46"/>
      <c r="AI96" s="46"/>
      <c r="AJ96" s="46"/>
      <c r="AK96" s="46"/>
      <c r="AL96" s="46"/>
      <c r="AM96" s="46"/>
      <c r="AN96" s="46"/>
      <c r="AO96" s="46"/>
      <c r="AP96" s="46"/>
      <c r="AQ96" s="46"/>
      <c r="AR96" s="46"/>
      <c r="AS96" s="46"/>
      <c r="AT96" s="46"/>
      <c r="AU96" s="46"/>
      <c r="AV96" s="46"/>
      <c r="AW96" s="46"/>
      <c r="AX96" s="46"/>
      <c r="AY96" s="46"/>
      <c r="AZ96" s="46"/>
      <c r="BA96" s="46"/>
      <c r="BB96" s="46"/>
      <c r="BC96" s="46"/>
      <c r="BD96" s="46"/>
      <c r="BE96" s="46"/>
      <c r="BF96" s="46"/>
      <c r="BG96" s="46"/>
      <c r="BH96" s="46"/>
      <c r="BI96" s="46"/>
      <c r="BJ96" s="46"/>
      <c r="BK96" s="46"/>
      <c r="BL96" s="46"/>
      <c r="BM96" s="46"/>
      <c r="BN96" s="46"/>
      <c r="BO96" s="46"/>
      <c r="BP96" s="46"/>
      <c r="BQ96" s="46"/>
      <c r="BR96" s="46"/>
      <c r="BS96" s="46"/>
      <c r="BT96" s="46"/>
      <c r="BU96" s="46"/>
      <c r="BV96" s="46"/>
      <c r="BW96" s="46"/>
      <c r="BX96" s="46"/>
      <c r="BY96" s="46"/>
      <c r="BZ96" s="46"/>
      <c r="CA96" s="46"/>
      <c r="CB96" s="46"/>
      <c r="CC96" s="46"/>
      <c r="CD96" s="46"/>
      <c r="CE96" s="46"/>
      <c r="CF96" s="46"/>
    </row>
    <row r="97" spans="1:84" ht="409.5">
      <c r="A97" s="46"/>
      <c r="B97" s="463" t="str">
        <f>'Risk Log'!A102</f>
        <v>NME-SCR-089</v>
      </c>
      <c r="C97" s="463" t="str">
        <f>'Risk Log'!B102</f>
        <v>Content of GP Summaries</v>
      </c>
      <c r="D97" s="464" t="str">
        <f>'Risk Log'!V102 &amp; " &gt; " &amp; 'Risk Log'!W102</f>
        <v>3.6 Content of GP Summaries &gt; GPS.272 Marking Non-Core Data Items for Inclusion</v>
      </c>
      <c r="E97" s="464" t="str">
        <f>'Risk Log'!S102</f>
        <v xml:space="preserve">From the approved approach document  by the SCR Team find the list of items that will be marked as inclusion,
1. Patient1: should have SCR consent preference for core and additional information
2. Patient2 :should have SCR consent preference as 'The patient wants to have a Summary Care Record'
3. Patient3 :should have SCR consent preference as  Implied consent for core Summary Care Record dataset upload
For the above, each of the patients should have non-core data items marked for inclusion in their local records by all possible methods.
e.g.:
1. Item in the SCR Inclusion data set
2. Item is active problem(See Supplier design documentation for further details)
3. by other means as described in the approach document
- Enter some items, the read codes for which are mapped to the Risks to Care Professional with some free text supporting information.
- Enter some items, the read codes for which are mapped to the Diagnoses CRE type with some free text supporting information
- Enter some items, the read codes for which are mapped to the Clinical Observations and Findings CRE type with some free text supporting information.
- Enter some items, the read codes for which are mapped to the Lifestyle CRE type with some free text supporting information.
- Enter a Smoking item
- Enter a Alcohol item
</v>
      </c>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c r="AZ97" s="46"/>
      <c r="BA97" s="46"/>
      <c r="BB97" s="46"/>
      <c r="BC97" s="46"/>
      <c r="BD97" s="46"/>
      <c r="BE97" s="46"/>
      <c r="BF97" s="46"/>
      <c r="BG97" s="46"/>
      <c r="BH97" s="46"/>
      <c r="BI97" s="46"/>
      <c r="BJ97" s="46"/>
      <c r="BK97" s="46"/>
      <c r="BL97" s="46"/>
      <c r="BM97" s="46"/>
      <c r="BN97" s="46"/>
      <c r="BO97" s="46"/>
      <c r="BP97" s="46"/>
      <c r="BQ97" s="46"/>
      <c r="BR97" s="46"/>
      <c r="BS97" s="46"/>
      <c r="BT97" s="46"/>
      <c r="BU97" s="46"/>
      <c r="BV97" s="46"/>
      <c r="BW97" s="46"/>
      <c r="BX97" s="46"/>
      <c r="BY97" s="46"/>
      <c r="BZ97" s="46"/>
      <c r="CA97" s="46"/>
      <c r="CB97" s="46"/>
      <c r="CC97" s="46"/>
      <c r="CD97" s="46"/>
      <c r="CE97" s="46"/>
      <c r="CF97" s="46"/>
    </row>
    <row r="98" spans="1:84" ht="123.95">
      <c r="A98" s="46"/>
      <c r="B98" s="463" t="str">
        <f>'Risk Log'!A103</f>
        <v>NME-SCR-090</v>
      </c>
      <c r="C98" s="463" t="str">
        <f>'Risk Log'!B103</f>
        <v>Content of GP Summaries</v>
      </c>
      <c r="D98" s="464" t="str">
        <f>'Risk Log'!V103 &amp; " &gt; " &amp; 'Risk Log'!W103</f>
        <v>3.6 Content of GP Summaries &gt; GPS.201 Do Not Prompt to Include Non-Core Data Items</v>
      </c>
      <c r="E98" s="464" t="str">
        <f>'Risk Log'!S103</f>
        <v>Test data:
1. System Admin with appropriate permissions
2.1 A Patient with no non-core data items ready to send for GP Summary Update
3. Enter a few non-core data items and close the patient record. Do not select to include or exclude any of these items.</v>
      </c>
      <c r="F98" s="46"/>
      <c r="G98" s="46"/>
      <c r="H98" s="46"/>
      <c r="I98" s="46"/>
      <c r="J98" s="46"/>
      <c r="K98" s="46"/>
      <c r="L98" s="46"/>
      <c r="M98" s="46"/>
      <c r="N98" s="46"/>
      <c r="O98" s="46"/>
      <c r="P98" s="46"/>
      <c r="Q98" s="46"/>
      <c r="R98" s="46"/>
      <c r="S98" s="46"/>
      <c r="T98" s="46"/>
      <c r="U98" s="46"/>
      <c r="V98" s="46"/>
      <c r="W98" s="46"/>
      <c r="X98" s="46"/>
      <c r="Y98" s="46"/>
      <c r="Z98" s="46"/>
      <c r="AA98" s="46"/>
      <c r="AB98" s="46"/>
      <c r="AC98" s="46"/>
      <c r="AD98" s="46"/>
      <c r="AE98" s="46"/>
      <c r="AF98" s="46"/>
      <c r="AG98" s="46"/>
      <c r="AH98" s="46"/>
      <c r="AI98" s="46"/>
      <c r="AJ98" s="46"/>
      <c r="AK98" s="46"/>
      <c r="AL98" s="46"/>
      <c r="AM98" s="46"/>
      <c r="AN98" s="46"/>
      <c r="AO98" s="46"/>
      <c r="AP98" s="46"/>
      <c r="AQ98" s="46"/>
      <c r="AR98" s="46"/>
      <c r="AS98" s="46"/>
      <c r="AT98" s="46"/>
      <c r="AU98" s="46"/>
      <c r="AV98" s="46"/>
      <c r="AW98" s="46"/>
      <c r="AX98" s="46"/>
      <c r="AY98" s="46"/>
      <c r="AZ98" s="46"/>
      <c r="BA98" s="46"/>
      <c r="BB98" s="46"/>
      <c r="BC98" s="46"/>
      <c r="BD98" s="46"/>
      <c r="BE98" s="46"/>
      <c r="BF98" s="46"/>
      <c r="BG98" s="46"/>
      <c r="BH98" s="46"/>
      <c r="BI98" s="46"/>
      <c r="BJ98" s="46"/>
      <c r="BK98" s="46"/>
      <c r="BL98" s="46"/>
      <c r="BM98" s="46"/>
      <c r="BN98" s="46"/>
      <c r="BO98" s="46"/>
      <c r="BP98" s="46"/>
      <c r="BQ98" s="46"/>
      <c r="BR98" s="46"/>
      <c r="BS98" s="46"/>
      <c r="BT98" s="46"/>
      <c r="BU98" s="46"/>
      <c r="BV98" s="46"/>
      <c r="BW98" s="46"/>
      <c r="BX98" s="46"/>
      <c r="BY98" s="46"/>
      <c r="BZ98" s="46"/>
      <c r="CA98" s="46"/>
      <c r="CB98" s="46"/>
      <c r="CC98" s="46"/>
      <c r="CD98" s="46"/>
      <c r="CE98" s="46"/>
      <c r="CF98" s="46"/>
    </row>
    <row r="99" spans="1:84" ht="409.5">
      <c r="A99" s="46"/>
      <c r="B99" s="463" t="str">
        <f>'Risk Log'!A104</f>
        <v>NME-SCR-091</v>
      </c>
      <c r="C99" s="463" t="str">
        <f>'Risk Log'!B104</f>
        <v>Content of GP Summaries</v>
      </c>
      <c r="D99" s="464" t="str">
        <f>'Risk Log'!V104 &amp; " &gt; " &amp; 'Risk Log'!W104</f>
        <v>3.6 Content of GP Summaries &gt; GPS.31 Use of Care Record Elements</v>
      </c>
      <c r="E99" s="464" t="str">
        <f>'Risk Log'!S104</f>
        <v>Test data:
a)
1. System Admin with appropriate permissions
2. A Patient with non-core data items marked as included (when a SNOMED code is mapped to a CRE Type that is not stated in the GP Summary Present at
b)
1. System Admin with appropriate permissions
2. A Patient with non-core data items not marked as included (when a SNOMED code is mapped to a CRE Type that is not stated in the GP Summary Presentation Text Specification)
Additional test data configurations:
1. Enter a Clinical Observations and Findings item with a value/reference range, for e.g.
• Respiratory rate 22
• Temperature 36.8
• BMI 25
• Water low pressure sore risk score Xa0t1
• Peak expiratory flow rate XE2wr, FT: 240
• Pulse 72
• Sys and Dia BP 180/100
• Peak flow 240
• Height 140
• Weight 75
• BMI 38.3
2. Enter multiple items, the read codes for which are mapped to the Administrative Procedures CRE type with free text supporting information.
3. Enter multiple items, the read codes for which are mapped to the Personal Preferences CRE type with free text supporting information.
4. Enter multiple items, the read codes for which are mapped to the Services, Care Professionals and Carers CRE type with free text supporting information.
5. Enter multiple items, the read codes for which are mapped to the Care Professional Documentation CRE type with free text supporting information.
6. Enter multiple items, the read codes for which are mapped to the Patient/Carer Correspondence CRE type with free text supporting information.
7) Enter multiple items, the read codes for which are mapped to the Third Party Correspondence CRE type with free text supporting information.
8) Enter multiple items, the read codes for which are mapped to the Social and Personal Circumstances CRE type with free text supporting information.</v>
      </c>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c r="AZ99" s="46"/>
      <c r="BA99" s="46"/>
      <c r="BB99" s="46"/>
      <c r="BC99" s="46"/>
      <c r="BD99" s="46"/>
      <c r="BE99" s="46"/>
      <c r="BF99" s="46"/>
      <c r="BG99" s="46"/>
      <c r="BH99" s="46"/>
      <c r="BI99" s="46"/>
      <c r="BJ99" s="46"/>
      <c r="BK99" s="46"/>
      <c r="BL99" s="46"/>
      <c r="BM99" s="46"/>
      <c r="BN99" s="46"/>
      <c r="BO99" s="46"/>
      <c r="BP99" s="46"/>
      <c r="BQ99" s="46"/>
      <c r="BR99" s="46"/>
      <c r="BS99" s="46"/>
      <c r="BT99" s="46"/>
      <c r="BU99" s="46"/>
      <c r="BV99" s="46"/>
      <c r="BW99" s="46"/>
      <c r="BX99" s="46"/>
      <c r="BY99" s="46"/>
      <c r="BZ99" s="46"/>
      <c r="CA99" s="46"/>
      <c r="CB99" s="46"/>
      <c r="CC99" s="46"/>
      <c r="CD99" s="46"/>
      <c r="CE99" s="46"/>
      <c r="CF99" s="46"/>
    </row>
    <row r="100" spans="1:84" ht="155.1">
      <c r="A100" s="46"/>
      <c r="B100" s="463" t="str">
        <f>'Risk Log'!A105</f>
        <v>NME-SCR-092</v>
      </c>
      <c r="C100" s="463" t="str">
        <f>'Risk Log'!B105</f>
        <v>Content of GP Summaries</v>
      </c>
      <c r="D100" s="464" t="str">
        <f>'Risk Log'!V105 &amp; " &gt; " &amp; 'Risk Log'!W105</f>
        <v>GP Summary Presentation Text Specification Refactored for SCR FHIR API v4.0 &gt; GPS.31 Use of Care Record Elements</v>
      </c>
      <c r="E100" s="464" t="str">
        <f>'Risk Log'!S105</f>
        <v>Test Data
a &amp; b) 
Patient record having an item recorded in the GP Record or that will map to each CRE Heading for Core and Other CRE Headings
Note: 23(4 core + 19 non core) Items in the Record - each mapping to a different CRE Heading - needs to be addressed</v>
      </c>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c r="AX100" s="46"/>
      <c r="AY100" s="46"/>
      <c r="AZ100" s="46"/>
      <c r="BA100" s="46"/>
      <c r="BB100" s="46"/>
      <c r="BC100" s="46"/>
      <c r="BD100" s="46"/>
      <c r="BE100" s="46"/>
      <c r="BF100" s="46"/>
      <c r="BG100" s="46"/>
      <c r="BH100" s="46"/>
      <c r="BI100" s="46"/>
      <c r="BJ100" s="46"/>
      <c r="BK100" s="46"/>
      <c r="BL100" s="46"/>
      <c r="BM100" s="46"/>
      <c r="BN100" s="46"/>
      <c r="BO100" s="46"/>
      <c r="BP100" s="46"/>
      <c r="BQ100" s="46"/>
      <c r="BR100" s="46"/>
      <c r="BS100" s="46"/>
      <c r="BT100" s="46"/>
      <c r="BU100" s="46"/>
      <c r="BV100" s="46"/>
      <c r="BW100" s="46"/>
      <c r="BX100" s="46"/>
      <c r="BY100" s="46"/>
      <c r="BZ100" s="46"/>
      <c r="CA100" s="46"/>
      <c r="CB100" s="46"/>
      <c r="CC100" s="46"/>
      <c r="CD100" s="46"/>
      <c r="CE100" s="46"/>
      <c r="CF100" s="46"/>
    </row>
    <row r="101" spans="1:84" ht="170.45">
      <c r="A101" s="46"/>
      <c r="B101" s="463" t="str">
        <f>'Risk Log'!A106</f>
        <v>NME-SCR-093</v>
      </c>
      <c r="C101" s="463" t="str">
        <f>'Risk Log'!B106</f>
        <v>Content of GP Summaries</v>
      </c>
      <c r="D101" s="464" t="str">
        <f>'Risk Log'!V106 &amp; " &gt; " &amp; 'Risk Log'!W106</f>
        <v xml:space="preserve">COVID-19 SCR Additional Information requirements_1.2 &gt; 4. Use of specified COVID-19 SNOMED CT codes </v>
      </c>
      <c r="E101" s="464" t="str">
        <f>'Risk Log'!S106</f>
        <v>Test Data:
Patient record having COVID-19 SCR Additional Information such as
1. COVID-19 confirmed by laboratory test
2. COVID-19 confirmed using clinical diagnostic criteria
3. SARS-CoV-2 (severe acute respiratory syndrome coronavirus 2) RNA (ribonucleic acid) detection result positive
4. Suspected COVID-19</v>
      </c>
      <c r="F101" s="46"/>
      <c r="G101" s="46"/>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c r="BC101" s="46"/>
      <c r="BD101" s="46"/>
      <c r="BE101" s="46"/>
      <c r="BF101" s="46"/>
      <c r="BG101" s="46"/>
      <c r="BH101" s="46"/>
      <c r="BI101" s="46"/>
      <c r="BJ101" s="46"/>
      <c r="BK101" s="46"/>
      <c r="BL101" s="46"/>
      <c r="BM101" s="46"/>
      <c r="BN101" s="46"/>
      <c r="BO101" s="46"/>
      <c r="BP101" s="46"/>
      <c r="BQ101" s="46"/>
      <c r="BR101" s="46"/>
      <c r="BS101" s="46"/>
      <c r="BT101" s="46"/>
      <c r="BU101" s="46"/>
      <c r="BV101" s="46"/>
      <c r="BW101" s="46"/>
      <c r="BX101" s="46"/>
      <c r="BY101" s="46"/>
      <c r="BZ101" s="46"/>
      <c r="CA101" s="46"/>
      <c r="CB101" s="46"/>
      <c r="CC101" s="46"/>
      <c r="CD101" s="46"/>
      <c r="CE101" s="46"/>
      <c r="CF101" s="46"/>
    </row>
    <row r="102" spans="1:84" ht="170.45">
      <c r="A102" s="46"/>
      <c r="B102" s="463" t="str">
        <f>'Risk Log'!A107</f>
        <v>NME-SCR-094</v>
      </c>
      <c r="C102" s="463" t="str">
        <f>'Risk Log'!B107</f>
        <v>COVID-19 Additional Information</v>
      </c>
      <c r="D102" s="464" t="str">
        <f>'Risk Log'!V107 &amp; " &gt; " &amp; 'Risk Log'!W107</f>
        <v>COVID-19 SCR Additional Information requirements_1.2 &gt; 6.	COVID-19 test results data</v>
      </c>
      <c r="E102" s="464" t="str">
        <f>'Risk Log'!S107</f>
        <v>Test Data:
Patient record having COVID-19 SCR Additional Information such as
1. COVID-19 confirmed by laboratory test
2. COVID-19 confirmed using clinical diagnostic criteria
3. SARS-CoV-2 (severe acute respiratory syndrome coronavirus 2) RNA (ribonucleic acid) detection result positive
4. Suspected COVID-19</v>
      </c>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c r="BB102" s="46"/>
      <c r="BC102" s="46"/>
      <c r="BD102" s="46"/>
      <c r="BE102" s="46"/>
      <c r="BF102" s="46"/>
      <c r="BG102" s="46"/>
      <c r="BH102" s="46"/>
      <c r="BI102" s="46"/>
      <c r="BJ102" s="46"/>
      <c r="BK102" s="46"/>
      <c r="BL102" s="46"/>
      <c r="BM102" s="46"/>
      <c r="BN102" s="46"/>
      <c r="BO102" s="46"/>
      <c r="BP102" s="46"/>
      <c r="BQ102" s="46"/>
      <c r="BR102" s="46"/>
      <c r="BS102" s="46"/>
      <c r="BT102" s="46"/>
      <c r="BU102" s="46"/>
      <c r="BV102" s="46"/>
      <c r="BW102" s="46"/>
      <c r="BX102" s="46"/>
      <c r="BY102" s="46"/>
      <c r="BZ102" s="46"/>
      <c r="CA102" s="46"/>
      <c r="CB102" s="46"/>
      <c r="CC102" s="46"/>
      <c r="CD102" s="46"/>
      <c r="CE102" s="46"/>
      <c r="CF102" s="46"/>
    </row>
    <row r="103" spans="1:84" ht="409.5">
      <c r="A103" s="46"/>
      <c r="B103" s="463" t="str">
        <f>'Risk Log'!A108</f>
        <v>NME-SCR-095</v>
      </c>
      <c r="C103" s="463" t="str">
        <f>'Risk Log'!B108</f>
        <v>COVID-19 Additional Information</v>
      </c>
      <c r="D103" s="464" t="str">
        <f>'Risk Log'!V108 &amp; " &gt; " &amp; 'Risk Log'!W108</f>
        <v>COVID-19 SCR Additional Information requirements_1.2 &gt; 5.	COVID-19 vaccination data</v>
      </c>
      <c r="E103" s="464" t="str">
        <f>'Risk Log'!S108</f>
        <v>Test Data:
Patient record having COVID-19 vaccination such as
1. Covaxin
2. Covid Shield
Note: should be checked for various vaccination manufactures
Others input data:
1. Enter some items, the read codes for which are mapped to the Treatments CRE type with some free text supporting information
2. Enter some items, the read codes for which are mapped to the Investigations CRE type with some free text supporting information..
3. Enter some items, the read codes for which are mapped to the Investigation Results CRE type with some free text supporting information.
4. Enter an Investigation Results item with a reference range.
5. Enter some items, the read codes for which are mapped to the Family History CRE type with some free text supporting information
6. Enter some items, the read codes for which are mapped to the Care Events CRE type with some free text supporting information.
7. .Enter a Care Event item with a location.</v>
      </c>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c r="AG103" s="46"/>
      <c r="AH103" s="46"/>
      <c r="AI103" s="46"/>
      <c r="AJ103" s="46"/>
      <c r="AK103" s="46"/>
      <c r="AL103" s="46"/>
      <c r="AM103" s="46"/>
      <c r="AN103" s="46"/>
      <c r="AO103" s="46"/>
      <c r="AP103" s="46"/>
      <c r="AQ103" s="46"/>
      <c r="AR103" s="46"/>
      <c r="AS103" s="46"/>
      <c r="AT103" s="46"/>
      <c r="AU103" s="46"/>
      <c r="AV103" s="46"/>
      <c r="AW103" s="46"/>
      <c r="AX103" s="46"/>
      <c r="AY103" s="46"/>
      <c r="AZ103" s="46"/>
      <c r="BA103" s="46"/>
      <c r="BB103" s="46"/>
      <c r="BC103" s="46"/>
      <c r="BD103" s="46"/>
      <c r="BE103" s="46"/>
      <c r="BF103" s="46"/>
      <c r="BG103" s="46"/>
      <c r="BH103" s="46"/>
      <c r="BI103" s="46"/>
      <c r="BJ103" s="46"/>
      <c r="BK103" s="46"/>
      <c r="BL103" s="46"/>
      <c r="BM103" s="46"/>
      <c r="BN103" s="46"/>
      <c r="BO103" s="46"/>
      <c r="BP103" s="46"/>
      <c r="BQ103" s="46"/>
      <c r="BR103" s="46"/>
      <c r="BS103" s="46"/>
      <c r="BT103" s="46"/>
      <c r="BU103" s="46"/>
      <c r="BV103" s="46"/>
      <c r="BW103" s="46"/>
      <c r="BX103" s="46"/>
      <c r="BY103" s="46"/>
      <c r="BZ103" s="46"/>
      <c r="CA103" s="46"/>
      <c r="CB103" s="46"/>
      <c r="CC103" s="46"/>
      <c r="CD103" s="46"/>
      <c r="CE103" s="46"/>
      <c r="CF103" s="46"/>
    </row>
    <row r="104" spans="1:84" ht="93">
      <c r="A104" s="46"/>
      <c r="B104" s="463" t="str">
        <f>'Risk Log'!A109</f>
        <v>NME-SCR-096</v>
      </c>
      <c r="C104" s="463" t="str">
        <f>'Risk Log'!B109</f>
        <v>COVID-19 Additional Information</v>
      </c>
      <c r="D104" s="464" t="str">
        <f>'Risk Log'!V109 &amp; " &gt; " &amp; 'Risk Log'!W109</f>
        <v>COVID-19 SCR Additional Information requirements_1.2 &gt; 2.	Latest instance only of COVID-19 risk category codes 
Prerequisite</v>
      </c>
      <c r="E104" s="464" t="str">
        <f>'Risk Log'!S109</f>
        <v xml:space="preserve">Test Data:
1. Patient record having COVID-19 risk category data as High
2. Change the COVID-19 risk category to Low
</v>
      </c>
      <c r="F104" s="46"/>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c r="AG104" s="46"/>
      <c r="AH104" s="46"/>
      <c r="AI104" s="46"/>
      <c r="AJ104" s="46"/>
      <c r="AK104" s="46"/>
      <c r="AL104" s="46"/>
      <c r="AM104" s="46"/>
      <c r="AN104" s="46"/>
      <c r="AO104" s="46"/>
      <c r="AP104" s="46"/>
      <c r="AQ104" s="46"/>
      <c r="AR104" s="46"/>
      <c r="AS104" s="46"/>
      <c r="AT104" s="46"/>
      <c r="AU104" s="46"/>
      <c r="AV104" s="46"/>
      <c r="AW104" s="46"/>
      <c r="AX104" s="46"/>
      <c r="AY104" s="46"/>
      <c r="AZ104" s="46"/>
      <c r="BA104" s="46"/>
      <c r="BB104" s="46"/>
      <c r="BC104" s="46"/>
      <c r="BD104" s="46"/>
      <c r="BE104" s="46"/>
      <c r="BF104" s="46"/>
      <c r="BG104" s="46"/>
      <c r="BH104" s="46"/>
      <c r="BI104" s="46"/>
      <c r="BJ104" s="46"/>
      <c r="BK104" s="46"/>
      <c r="BL104" s="46"/>
      <c r="BM104" s="46"/>
      <c r="BN104" s="46"/>
      <c r="BO104" s="46"/>
      <c r="BP104" s="46"/>
      <c r="BQ104" s="46"/>
      <c r="BR104" s="46"/>
      <c r="BS104" s="46"/>
      <c r="BT104" s="46"/>
      <c r="BU104" s="46"/>
      <c r="BV104" s="46"/>
      <c r="BW104" s="46"/>
      <c r="BX104" s="46"/>
      <c r="BY104" s="46"/>
      <c r="BZ104" s="46"/>
      <c r="CA104" s="46"/>
      <c r="CB104" s="46"/>
      <c r="CC104" s="46"/>
      <c r="CD104" s="46"/>
      <c r="CE104" s="46"/>
      <c r="CF104" s="46"/>
    </row>
    <row r="105" spans="1:84" ht="93">
      <c r="A105" s="46"/>
      <c r="B105" s="463" t="str">
        <f>'Risk Log'!A110</f>
        <v>NME-SCR-097</v>
      </c>
      <c r="C105" s="463" t="str">
        <f>'Risk Log'!B110</f>
        <v>COVID-19 Additional Information</v>
      </c>
      <c r="D105" s="464" t="str">
        <f>'Risk Log'!V110 &amp; " &gt; " &amp; 'Risk Log'!W110</f>
        <v>COVID-19 SCR Additional Information requirements_1.2 &gt; 2.	Latest instance only of COVID-19 risk category codes 
Prerequisite</v>
      </c>
      <c r="E105" s="464" t="str">
        <f>'Risk Log'!S110</f>
        <v xml:space="preserve">Test Data:
1. Patient record having COVID-19 risk category data as High
2. Change the COVID-19 risk category to Low
</v>
      </c>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46"/>
      <c r="AI105" s="46"/>
      <c r="AJ105" s="46"/>
      <c r="AK105" s="46"/>
      <c r="AL105" s="46"/>
      <c r="AM105" s="46"/>
      <c r="AN105" s="46"/>
      <c r="AO105" s="46"/>
      <c r="AP105" s="46"/>
      <c r="AQ105" s="46"/>
      <c r="AR105" s="46"/>
      <c r="AS105" s="46"/>
      <c r="AT105" s="46"/>
      <c r="AU105" s="46"/>
      <c r="AV105" s="46"/>
      <c r="AW105" s="46"/>
      <c r="AX105" s="46"/>
      <c r="AY105" s="46"/>
      <c r="AZ105" s="46"/>
      <c r="BA105" s="46"/>
      <c r="BB105" s="46"/>
      <c r="BC105" s="46"/>
      <c r="BD105" s="46"/>
      <c r="BE105" s="46"/>
      <c r="BF105" s="46"/>
      <c r="BG105" s="46"/>
      <c r="BH105" s="46"/>
      <c r="BI105" s="46"/>
      <c r="BJ105" s="46"/>
      <c r="BK105" s="46"/>
      <c r="BL105" s="46"/>
      <c r="BM105" s="46"/>
      <c r="BN105" s="46"/>
      <c r="BO105" s="46"/>
      <c r="BP105" s="46"/>
      <c r="BQ105" s="46"/>
      <c r="BR105" s="46"/>
      <c r="BS105" s="46"/>
      <c r="BT105" s="46"/>
      <c r="BU105" s="46"/>
      <c r="BV105" s="46"/>
      <c r="BW105" s="46"/>
      <c r="BX105" s="46"/>
      <c r="BY105" s="46"/>
      <c r="BZ105" s="46"/>
      <c r="CA105" s="46"/>
      <c r="CB105" s="46"/>
      <c r="CC105" s="46"/>
      <c r="CD105" s="46"/>
      <c r="CE105" s="46"/>
      <c r="CF105" s="46"/>
    </row>
    <row r="106" spans="1:84" ht="201.6">
      <c r="A106" s="46"/>
      <c r="B106" s="463" t="str">
        <f>'Risk Log'!A111</f>
        <v>NME-SCR-098</v>
      </c>
      <c r="C106" s="463" t="str">
        <f>'Risk Log'!B111</f>
        <v>COVID-19 Additional Information</v>
      </c>
      <c r="D106" s="464" t="str">
        <f>'Risk Log'!V111 &amp; " &gt; " &amp; 'Risk Log'!W111</f>
        <v>COVID-19 SCR Additional Information requirements_1.2 &gt; 5.	COVID-19 vaccination data</v>
      </c>
      <c r="E106" s="464" t="str">
        <f>'Risk Log'!S111</f>
        <v>Test Data:
Patient record having COVID-19 vaccination data such as
1. COVID-19 confirmed by laboratory test
2. COVID-19 confirmed using clinical diagnostic criteria
3. SARS-CoV-2 (severe acute respiratory syndrome coronavirus 2) RNA (ribonucleic acid) detection result positive
4. Suspected COVID-19
for the past 2 years</v>
      </c>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c r="AG106" s="46"/>
      <c r="AH106" s="46"/>
      <c r="AI106" s="46"/>
      <c r="AJ106" s="46"/>
      <c r="AK106" s="46"/>
      <c r="AL106" s="46"/>
      <c r="AM106" s="46"/>
      <c r="AN106" s="46"/>
      <c r="AO106" s="46"/>
      <c r="AP106" s="46"/>
      <c r="AQ106" s="46"/>
      <c r="AR106" s="46"/>
      <c r="AS106" s="46"/>
      <c r="AT106" s="46"/>
      <c r="AU106" s="46"/>
      <c r="AV106" s="46"/>
      <c r="AW106" s="46"/>
      <c r="AX106" s="46"/>
      <c r="AY106" s="46"/>
      <c r="AZ106" s="46"/>
      <c r="BA106" s="46"/>
      <c r="BB106" s="46"/>
      <c r="BC106" s="46"/>
      <c r="BD106" s="46"/>
      <c r="BE106" s="46"/>
      <c r="BF106" s="46"/>
      <c r="BG106" s="46"/>
      <c r="BH106" s="46"/>
      <c r="BI106" s="46"/>
      <c r="BJ106" s="46"/>
      <c r="BK106" s="46"/>
      <c r="BL106" s="46"/>
      <c r="BM106" s="46"/>
      <c r="BN106" s="46"/>
      <c r="BO106" s="46"/>
      <c r="BP106" s="46"/>
      <c r="BQ106" s="46"/>
      <c r="BR106" s="46"/>
      <c r="BS106" s="46"/>
      <c r="BT106" s="46"/>
      <c r="BU106" s="46"/>
      <c r="BV106" s="46"/>
      <c r="BW106" s="46"/>
      <c r="BX106" s="46"/>
      <c r="BY106" s="46"/>
      <c r="BZ106" s="46"/>
      <c r="CA106" s="46"/>
      <c r="CB106" s="46"/>
      <c r="CC106" s="46"/>
      <c r="CD106" s="46"/>
      <c r="CE106" s="46"/>
      <c r="CF106" s="46"/>
    </row>
    <row r="107" spans="1:84" ht="62.1">
      <c r="A107" s="46"/>
      <c r="B107" s="463" t="str">
        <f>'Risk Log'!A112</f>
        <v>NME-SCR-099</v>
      </c>
      <c r="C107" s="463" t="str">
        <f>'Risk Log'!B112</f>
        <v>SCRa</v>
      </c>
      <c r="D107" s="464" t="str">
        <f>'Risk Log'!V112 &amp; " &gt; " &amp; 'Risk Log'!W112</f>
        <v>COVID-19 SCR Additional Information requirements_1.2 &gt; General</v>
      </c>
      <c r="E107" s="464" t="str">
        <f>'Risk Log'!S112</f>
        <v>Test Data:
Patient record having COVID-19 vaccination data, Test result data for the past 2 years</v>
      </c>
      <c r="F107" s="46"/>
      <c r="G107" s="46"/>
      <c r="H107" s="46"/>
      <c r="I107" s="46"/>
      <c r="J107" s="46"/>
      <c r="K107" s="46"/>
      <c r="L107" s="46"/>
      <c r="M107" s="46"/>
      <c r="N107" s="46"/>
      <c r="O107" s="46"/>
      <c r="P107" s="46"/>
      <c r="Q107" s="46"/>
      <c r="R107" s="46"/>
      <c r="S107" s="46"/>
      <c r="T107" s="46"/>
      <c r="U107" s="46"/>
      <c r="V107" s="46"/>
      <c r="W107" s="46"/>
      <c r="X107" s="46"/>
      <c r="Y107" s="46"/>
      <c r="Z107" s="46"/>
      <c r="AA107" s="46"/>
      <c r="AB107" s="46"/>
      <c r="AC107" s="46"/>
      <c r="AD107" s="46"/>
      <c r="AE107" s="46"/>
      <c r="AF107" s="46"/>
      <c r="AG107" s="46"/>
      <c r="AH107" s="46"/>
      <c r="AI107" s="46"/>
      <c r="AJ107" s="46"/>
      <c r="AK107" s="46"/>
      <c r="AL107" s="46"/>
      <c r="AM107" s="46"/>
      <c r="AN107" s="46"/>
      <c r="AO107" s="46"/>
      <c r="AP107" s="46"/>
      <c r="AQ107" s="46"/>
      <c r="AR107" s="46"/>
      <c r="AS107" s="46"/>
      <c r="AT107" s="46"/>
      <c r="AU107" s="46"/>
      <c r="AV107" s="46"/>
      <c r="AW107" s="46"/>
      <c r="AX107" s="46"/>
      <c r="AY107" s="46"/>
      <c r="AZ107" s="46"/>
      <c r="BA107" s="46"/>
      <c r="BB107" s="46"/>
      <c r="BC107" s="46"/>
      <c r="BD107" s="46"/>
      <c r="BE107" s="46"/>
      <c r="BF107" s="46"/>
      <c r="BG107" s="46"/>
      <c r="BH107" s="46"/>
      <c r="BI107" s="46"/>
      <c r="BJ107" s="46"/>
      <c r="BK107" s="46"/>
      <c r="BL107" s="46"/>
      <c r="BM107" s="46"/>
      <c r="BN107" s="46"/>
      <c r="BO107" s="46"/>
      <c r="BP107" s="46"/>
      <c r="BQ107" s="46"/>
      <c r="BR107" s="46"/>
      <c r="BS107" s="46"/>
      <c r="BT107" s="46"/>
      <c r="BU107" s="46"/>
      <c r="BV107" s="46"/>
      <c r="BW107" s="46"/>
      <c r="BX107" s="46"/>
      <c r="BY107" s="46"/>
      <c r="BZ107" s="46"/>
      <c r="CA107" s="46"/>
      <c r="CB107" s="46"/>
      <c r="CC107" s="46"/>
      <c r="CD107" s="46"/>
      <c r="CE107" s="46"/>
      <c r="CF107" s="46"/>
    </row>
    <row r="108" spans="1:84" ht="62.1">
      <c r="A108" s="46"/>
      <c r="B108" s="463" t="str">
        <f>'Risk Log'!A113</f>
        <v>NME-SCR-100</v>
      </c>
      <c r="C108" s="463" t="str">
        <f>'Risk Log'!B113</f>
        <v>COVID-19 Additional Information</v>
      </c>
      <c r="D108" s="464" t="str">
        <f>'Risk Log'!V113 &amp; " &gt; " &amp; 'Risk Log'!W113</f>
        <v xml:space="preserve">COVID-19 SCR Additional Information requirements_1.2 &gt; 7.	Management of COVID-19 test results and vaccinations </v>
      </c>
      <c r="E108" s="464" t="str">
        <f>'Risk Log'!S113</f>
        <v>Test Data:
Patient record having Test result data ready to sent for GP Summary Update</v>
      </c>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c r="AG108" s="46"/>
      <c r="AH108" s="46"/>
      <c r="AI108" s="46"/>
      <c r="AJ108" s="46"/>
      <c r="AK108" s="46"/>
      <c r="AL108" s="46"/>
      <c r="AM108" s="46"/>
      <c r="AN108" s="46"/>
      <c r="AO108" s="46"/>
      <c r="AP108" s="46"/>
      <c r="AQ108" s="46"/>
      <c r="AR108" s="46"/>
      <c r="AS108" s="46"/>
      <c r="AT108" s="46"/>
      <c r="AU108" s="46"/>
      <c r="AV108" s="46"/>
      <c r="AW108" s="46"/>
      <c r="AX108" s="46"/>
      <c r="AY108" s="46"/>
      <c r="AZ108" s="46"/>
      <c r="BA108" s="46"/>
      <c r="BB108" s="46"/>
      <c r="BC108" s="46"/>
      <c r="BD108" s="46"/>
      <c r="BE108" s="46"/>
      <c r="BF108" s="46"/>
      <c r="BG108" s="46"/>
      <c r="BH108" s="46"/>
      <c r="BI108" s="46"/>
      <c r="BJ108" s="46"/>
      <c r="BK108" s="46"/>
      <c r="BL108" s="46"/>
      <c r="BM108" s="46"/>
      <c r="BN108" s="46"/>
      <c r="BO108" s="46"/>
      <c r="BP108" s="46"/>
      <c r="BQ108" s="46"/>
      <c r="BR108" s="46"/>
      <c r="BS108" s="46"/>
      <c r="BT108" s="46"/>
      <c r="BU108" s="46"/>
      <c r="BV108" s="46"/>
      <c r="BW108" s="46"/>
      <c r="BX108" s="46"/>
      <c r="BY108" s="46"/>
      <c r="BZ108" s="46"/>
      <c r="CA108" s="46"/>
      <c r="CB108" s="46"/>
      <c r="CC108" s="46"/>
      <c r="CD108" s="46"/>
      <c r="CE108" s="46"/>
      <c r="CF108" s="46"/>
    </row>
    <row r="109" spans="1:84" ht="62.1">
      <c r="A109" s="46"/>
      <c r="B109" s="463" t="str">
        <f>'Risk Log'!A114</f>
        <v>NME-SCR-101</v>
      </c>
      <c r="C109" s="463" t="str">
        <f>'Risk Log'!B114</f>
        <v>COVID-19 Additional Information</v>
      </c>
      <c r="D109" s="464" t="str">
        <f>'Risk Log'!V114 &amp; " &gt; " &amp; 'Risk Log'!W114</f>
        <v xml:space="preserve">COVID-19 SCR Additional Information requirements_1.2 &gt; 7.	Management of COVID-19 test results and vaccinations </v>
      </c>
      <c r="E109" s="464" t="str">
        <f>'Risk Log'!S114</f>
        <v>Test Data:
Patient record having Test result data ready to sent for GP Summary Update</v>
      </c>
      <c r="F109" s="46"/>
      <c r="G109" s="46"/>
      <c r="H109" s="46"/>
      <c r="I109" s="46"/>
      <c r="J109" s="46"/>
      <c r="K109" s="46"/>
      <c r="L109" s="46"/>
      <c r="M109" s="46"/>
      <c r="N109" s="46"/>
      <c r="O109" s="46"/>
      <c r="P109" s="46"/>
      <c r="Q109" s="46"/>
      <c r="R109" s="46"/>
      <c r="S109" s="46"/>
      <c r="T109" s="46"/>
      <c r="U109" s="46"/>
      <c r="V109" s="46"/>
      <c r="W109" s="46"/>
      <c r="X109" s="46"/>
      <c r="Y109" s="46"/>
      <c r="Z109" s="46"/>
      <c r="AA109" s="46"/>
      <c r="AB109" s="46"/>
      <c r="AC109" s="46"/>
      <c r="AD109" s="46"/>
      <c r="AE109" s="46"/>
      <c r="AF109" s="46"/>
      <c r="AG109" s="46"/>
      <c r="AH109" s="46"/>
      <c r="AI109" s="46"/>
      <c r="AJ109" s="46"/>
      <c r="AK109" s="46"/>
      <c r="AL109" s="46"/>
      <c r="AM109" s="46"/>
      <c r="AN109" s="46"/>
      <c r="AO109" s="46"/>
      <c r="AP109" s="46"/>
      <c r="AQ109" s="46"/>
      <c r="AR109" s="46"/>
      <c r="AS109" s="46"/>
      <c r="AT109" s="46"/>
      <c r="AU109" s="46"/>
      <c r="AV109" s="46"/>
      <c r="AW109" s="46"/>
      <c r="AX109" s="46"/>
      <c r="AY109" s="46"/>
      <c r="AZ109" s="46"/>
      <c r="BA109" s="46"/>
      <c r="BB109" s="46"/>
      <c r="BC109" s="46"/>
      <c r="BD109" s="46"/>
      <c r="BE109" s="46"/>
      <c r="BF109" s="46"/>
      <c r="BG109" s="46"/>
      <c r="BH109" s="46"/>
      <c r="BI109" s="46"/>
      <c r="BJ109" s="46"/>
      <c r="BK109" s="46"/>
      <c r="BL109" s="46"/>
      <c r="BM109" s="46"/>
      <c r="BN109" s="46"/>
      <c r="BO109" s="46"/>
      <c r="BP109" s="46"/>
      <c r="BQ109" s="46"/>
      <c r="BR109" s="46"/>
      <c r="BS109" s="46"/>
      <c r="BT109" s="46"/>
      <c r="BU109" s="46"/>
      <c r="BV109" s="46"/>
      <c r="BW109" s="46"/>
      <c r="BX109" s="46"/>
      <c r="BY109" s="46"/>
      <c r="BZ109" s="46"/>
      <c r="CA109" s="46"/>
      <c r="CB109" s="46"/>
      <c r="CC109" s="46"/>
      <c r="CD109" s="46"/>
      <c r="CE109" s="46"/>
      <c r="CF109" s="46"/>
    </row>
    <row r="110" spans="1:84" ht="93">
      <c r="A110" s="46"/>
      <c r="B110" s="463" t="str">
        <f>'Risk Log'!A115</f>
        <v>NME-SCR-102</v>
      </c>
      <c r="C110" s="463" t="str">
        <f>'Risk Log'!B115</f>
        <v>Viewing and Printing GP Summaries - GP System</v>
      </c>
      <c r="D110" s="464" t="str">
        <f>'Risk Log'!V115 &amp; " &gt; " &amp; 'Risk Log'!W115</f>
        <v>3.4 Viewing and Printing GP Summaries &gt; GPS.47 Previewing and Printing GP Summaries</v>
      </c>
      <c r="E110" s="464" t="str">
        <f>'Risk Log'!S115</f>
        <v xml:space="preserve">a) &amp; b)
1. User with appropriate permissions 
2. Makes an update to SCR
3. Set the GP Summary Switch to ON
</v>
      </c>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c r="AW110" s="46"/>
      <c r="AX110" s="46"/>
      <c r="AY110" s="46"/>
      <c r="AZ110" s="46"/>
      <c r="BA110" s="46"/>
      <c r="BB110" s="46"/>
      <c r="BC110" s="46"/>
      <c r="BD110" s="46"/>
      <c r="BE110" s="46"/>
      <c r="BF110" s="46"/>
      <c r="BG110" s="46"/>
      <c r="BH110" s="46"/>
      <c r="BI110" s="46"/>
      <c r="BJ110" s="46"/>
      <c r="BK110" s="46"/>
      <c r="BL110" s="46"/>
      <c r="BM110" s="46"/>
      <c r="BN110" s="46"/>
      <c r="BO110" s="46"/>
      <c r="BP110" s="46"/>
      <c r="BQ110" s="46"/>
      <c r="BR110" s="46"/>
      <c r="BS110" s="46"/>
      <c r="BT110" s="46"/>
      <c r="BU110" s="46"/>
      <c r="BV110" s="46"/>
      <c r="BW110" s="46"/>
      <c r="BX110" s="46"/>
      <c r="BY110" s="46"/>
      <c r="BZ110" s="46"/>
      <c r="CA110" s="46"/>
      <c r="CB110" s="46"/>
      <c r="CC110" s="46"/>
      <c r="CD110" s="46"/>
      <c r="CE110" s="46"/>
      <c r="CF110" s="46"/>
    </row>
    <row r="111" spans="1:84" ht="77.45">
      <c r="A111" s="46"/>
      <c r="B111" s="463" t="str">
        <f>'Risk Log'!A116</f>
        <v>NME-SCR-103</v>
      </c>
      <c r="C111" s="463" t="str">
        <f>'Risk Log'!B116</f>
        <v>Viewing and Printing GP Summaries - GP System</v>
      </c>
      <c r="D111" s="464" t="str">
        <f>'Risk Log'!V116 &amp; " &gt; " &amp; 'Risk Log'!W116</f>
        <v>3.4 Viewing and Printing GP Summaries &gt; GPS.47 Previewing and Printing GP Summaries</v>
      </c>
      <c r="E111" s="464" t="str">
        <f>'Risk Log'!S116</f>
        <v>a, b)
1. System Administrator with Appropriate permissions
1. Patient with Pending GP Summary Update to be sent</v>
      </c>
      <c r="F111" s="46"/>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6"/>
      <c r="AN111" s="46"/>
      <c r="AO111" s="46"/>
      <c r="AP111" s="46"/>
      <c r="AQ111" s="46"/>
      <c r="AR111" s="46"/>
      <c r="AS111" s="46"/>
      <c r="AT111" s="46"/>
      <c r="AU111" s="46"/>
      <c r="AV111" s="46"/>
      <c r="AW111" s="46"/>
      <c r="AX111" s="46"/>
      <c r="AY111" s="46"/>
      <c r="AZ111" s="46"/>
      <c r="BA111" s="46"/>
      <c r="BB111" s="46"/>
      <c r="BC111" s="46"/>
      <c r="BD111" s="46"/>
      <c r="BE111" s="46"/>
      <c r="BF111" s="46"/>
      <c r="BG111" s="46"/>
      <c r="BH111" s="46"/>
      <c r="BI111" s="46"/>
      <c r="BJ111" s="46"/>
      <c r="BK111" s="46"/>
      <c r="BL111" s="46"/>
      <c r="BM111" s="46"/>
      <c r="BN111" s="46"/>
      <c r="BO111" s="46"/>
      <c r="BP111" s="46"/>
      <c r="BQ111" s="46"/>
      <c r="BR111" s="46"/>
      <c r="BS111" s="46"/>
      <c r="BT111" s="46"/>
      <c r="BU111" s="46"/>
      <c r="BV111" s="46"/>
      <c r="BW111" s="46"/>
      <c r="BX111" s="46"/>
      <c r="BY111" s="46"/>
      <c r="BZ111" s="46"/>
      <c r="CA111" s="46"/>
      <c r="CB111" s="46"/>
      <c r="CC111" s="46"/>
      <c r="CD111" s="46"/>
      <c r="CE111" s="46"/>
      <c r="CF111" s="46"/>
    </row>
    <row r="112" spans="1:84" ht="155.1">
      <c r="A112" s="46"/>
      <c r="B112" s="463" t="str">
        <f>'Risk Log'!A117</f>
        <v>NME-SCR-104</v>
      </c>
      <c r="C112" s="463" t="str">
        <f>'Risk Log'!B117</f>
        <v>Viewing and Printing GP Summaries - GP System</v>
      </c>
      <c r="D112" s="464" t="str">
        <f>'Risk Log'!V117 &amp; " &gt; " &amp; 'Risk Log'!W117</f>
        <v>3.4 Viewing and Printing GP Summaries &gt; GPS.169 Compare Preview With GP Summary on Spine</v>
      </c>
      <c r="E112" s="464" t="str">
        <f>'Risk Log'!S117</f>
        <v>Test Data:
a, b) 
Patient record already having the non-core, core, included SCR Inclusion set Items, Marked SCR Exclusion Set Item for Inclusion in Spine
b) Same patient have multiple changes in local GP IT System for  non-core, core, included SCR Inclusion set Items, Marked SCR Exclusion Set Item for Inclusion</v>
      </c>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c r="AG112" s="46"/>
      <c r="AH112" s="46"/>
      <c r="AI112" s="46"/>
      <c r="AJ112" s="46"/>
      <c r="AK112" s="46"/>
      <c r="AL112" s="46"/>
      <c r="AM112" s="46"/>
      <c r="AN112" s="46"/>
      <c r="AO112" s="46"/>
      <c r="AP112" s="46"/>
      <c r="AQ112" s="46"/>
      <c r="AR112" s="46"/>
      <c r="AS112" s="46"/>
      <c r="AT112" s="46"/>
      <c r="AU112" s="46"/>
      <c r="AV112" s="46"/>
      <c r="AW112" s="46"/>
      <c r="AX112" s="46"/>
      <c r="AY112" s="46"/>
      <c r="AZ112" s="46"/>
      <c r="BA112" s="46"/>
      <c r="BB112" s="46"/>
      <c r="BC112" s="46"/>
      <c r="BD112" s="46"/>
      <c r="BE112" s="46"/>
      <c r="BF112" s="46"/>
      <c r="BG112" s="46"/>
      <c r="BH112" s="46"/>
      <c r="BI112" s="46"/>
      <c r="BJ112" s="46"/>
      <c r="BK112" s="46"/>
      <c r="BL112" s="46"/>
      <c r="BM112" s="46"/>
      <c r="BN112" s="46"/>
      <c r="BO112" s="46"/>
      <c r="BP112" s="46"/>
      <c r="BQ112" s="46"/>
      <c r="BR112" s="46"/>
      <c r="BS112" s="46"/>
      <c r="BT112" s="46"/>
      <c r="BU112" s="46"/>
      <c r="BV112" s="46"/>
      <c r="BW112" s="46"/>
      <c r="BX112" s="46"/>
      <c r="BY112" s="46"/>
      <c r="BZ112" s="46"/>
      <c r="CA112" s="46"/>
      <c r="CB112" s="46"/>
      <c r="CC112" s="46"/>
      <c r="CD112" s="46"/>
      <c r="CE112" s="46"/>
      <c r="CF112" s="46"/>
    </row>
    <row r="113" spans="1:84" ht="93">
      <c r="A113" s="46"/>
      <c r="B113" s="463" t="str">
        <f>'Risk Log'!A118</f>
        <v>NME-SCR-105</v>
      </c>
      <c r="C113" s="463" t="str">
        <f>'Risk Log'!B118</f>
        <v>Viewing and Printing GP Summaries - GP System</v>
      </c>
      <c r="D113" s="464" t="str">
        <f>'Risk Log'!V118 &amp; " &gt; " &amp; 'Risk Log'!W118</f>
        <v>3.4 Viewing and Printing GP Summaries &gt; GPS.169 Compare Preview With GP Summary on Spine</v>
      </c>
      <c r="E113" s="464" t="str">
        <f>'Risk Log'!S118</f>
        <v>Test Data:
Patient record already having the non-core, core, included SCR Inclusion set Items, Marked SCR Exclusion Set Item for Inclusion, Marked SCR Inclusion Set Item for Exclusion in Spine</v>
      </c>
      <c r="F113" s="46"/>
      <c r="G113" s="46"/>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c r="BC113" s="46"/>
      <c r="BD113" s="46"/>
      <c r="BE113" s="46"/>
      <c r="BF113" s="46"/>
      <c r="BG113" s="46"/>
      <c r="BH113" s="46"/>
      <c r="BI113" s="46"/>
      <c r="BJ113" s="46"/>
      <c r="BK113" s="46"/>
      <c r="BL113" s="46"/>
      <c r="BM113" s="46"/>
      <c r="BN113" s="46"/>
      <c r="BO113" s="46"/>
      <c r="BP113" s="46"/>
      <c r="BQ113" s="46"/>
      <c r="BR113" s="46"/>
      <c r="BS113" s="46"/>
      <c r="BT113" s="46"/>
      <c r="BU113" s="46"/>
      <c r="BV113" s="46"/>
      <c r="BW113" s="46"/>
      <c r="BX113" s="46"/>
      <c r="BY113" s="46"/>
      <c r="BZ113" s="46"/>
      <c r="CA113" s="46"/>
      <c r="CB113" s="46"/>
      <c r="CC113" s="46"/>
      <c r="CD113" s="46"/>
      <c r="CE113" s="46"/>
      <c r="CF113" s="46"/>
    </row>
    <row r="114" spans="1:84" ht="279">
      <c r="A114" s="46"/>
      <c r="B114" s="463" t="str">
        <f>'Risk Log'!A119</f>
        <v>NME-SCR-106</v>
      </c>
      <c r="C114" s="463" t="str">
        <f>'Risk Log'!B119</f>
        <v>Viewing and Printing GP Summaries - GP System</v>
      </c>
      <c r="D114" s="464" t="str">
        <f>'Risk Log'!V119 &amp; " &gt; " &amp; 'Risk Log'!W119</f>
        <v>3.4 Viewing and Printing GP Summaries &gt; GPS.209 Viewing and Printing GP Summaries</v>
      </c>
      <c r="E114" s="464" t="str">
        <f>'Risk Log'!S119</f>
        <v>Test data:
a) 
1. Make an update to the patient's core item -&gt; send to GP Summary update
2. again make an update to the same patient's core or any item -&gt; send to GP Summary update
3. view the patient's  GP Summary on the spine and ensure that the 2nd update is displayed on the SCR
b) 
Take a patient's status as Withdrawn(created using an incumbent system)
1. Register the patient as Non-GMS on the NME system
2. view the patient's  SCR on the spine and ensure that no SCR is present to view(Not Blank SCR)</v>
      </c>
      <c r="F114" s="46"/>
      <c r="G114" s="46"/>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46"/>
      <c r="AQ114" s="46"/>
      <c r="AR114" s="46"/>
      <c r="AS114" s="46"/>
      <c r="AT114" s="46"/>
      <c r="AU114" s="46"/>
      <c r="AV114" s="46"/>
      <c r="AW114" s="46"/>
      <c r="AX114" s="46"/>
      <c r="AY114" s="46"/>
      <c r="AZ114" s="46"/>
      <c r="BA114" s="46"/>
      <c r="BB114" s="46"/>
      <c r="BC114" s="46"/>
      <c r="BD114" s="46"/>
      <c r="BE114" s="46"/>
      <c r="BF114" s="46"/>
      <c r="BG114" s="46"/>
      <c r="BH114" s="46"/>
      <c r="BI114" s="46"/>
      <c r="BJ114" s="46"/>
      <c r="BK114" s="46"/>
      <c r="BL114" s="46"/>
      <c r="BM114" s="46"/>
      <c r="BN114" s="46"/>
      <c r="BO114" s="46"/>
      <c r="BP114" s="46"/>
      <c r="BQ114" s="46"/>
      <c r="BR114" s="46"/>
      <c r="BS114" s="46"/>
      <c r="BT114" s="46"/>
      <c r="BU114" s="46"/>
      <c r="BV114" s="46"/>
      <c r="BW114" s="46"/>
      <c r="BX114" s="46"/>
      <c r="BY114" s="46"/>
      <c r="BZ114" s="46"/>
      <c r="CA114" s="46"/>
      <c r="CB114" s="46"/>
      <c r="CC114" s="46"/>
      <c r="CD114" s="46"/>
      <c r="CE114" s="46"/>
      <c r="CF114" s="46"/>
    </row>
    <row r="115" spans="1:84" ht="93">
      <c r="A115" s="46"/>
      <c r="B115" s="463" t="str">
        <f>'Risk Log'!A120</f>
        <v>NME-SCR-107</v>
      </c>
      <c r="C115" s="463" t="str">
        <f>'Risk Log'!B120</f>
        <v>Viewing and Printing GP Summaries - GP System</v>
      </c>
      <c r="D115" s="464" t="str">
        <f>'Risk Log'!V120 &amp; " &gt; " &amp; 'Risk Log'!W120</f>
        <v>SCR Viewing Requirements 5.0 draft - Non GMS Patients Only &gt; 2.5.	Rendering the Summary Care Record</v>
      </c>
      <c r="E115" s="464" t="str">
        <f>'Risk Log'!S120</f>
        <v>Test data:
1. System admin with appropriate local permissions
2. Patients who consented to have SCR with maximum details added to 23 care data items with each item, with at least 5 rows</v>
      </c>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c r="AG115" s="46"/>
      <c r="AH115" s="46"/>
      <c r="AI115" s="46"/>
      <c r="AJ115" s="46"/>
      <c r="AK115" s="46"/>
      <c r="AL115" s="46"/>
      <c r="AM115" s="46"/>
      <c r="AN115" s="46"/>
      <c r="AO115" s="46"/>
      <c r="AP115" s="46"/>
      <c r="AQ115" s="46"/>
      <c r="AR115" s="46"/>
      <c r="AS115" s="46"/>
      <c r="AT115" s="46"/>
      <c r="AU115" s="46"/>
      <c r="AV115" s="46"/>
      <c r="AW115" s="46"/>
      <c r="AX115" s="46"/>
      <c r="AY115" s="46"/>
      <c r="AZ115" s="46"/>
      <c r="BA115" s="46"/>
      <c r="BB115" s="46"/>
      <c r="BC115" s="46"/>
      <c r="BD115" s="46"/>
      <c r="BE115" s="46"/>
      <c r="BF115" s="46"/>
      <c r="BG115" s="46"/>
      <c r="BH115" s="46"/>
      <c r="BI115" s="46"/>
      <c r="BJ115" s="46"/>
      <c r="BK115" s="46"/>
      <c r="BL115" s="46"/>
      <c r="BM115" s="46"/>
      <c r="BN115" s="46"/>
      <c r="BO115" s="46"/>
      <c r="BP115" s="46"/>
      <c r="BQ115" s="46"/>
      <c r="BR115" s="46"/>
      <c r="BS115" s="46"/>
      <c r="BT115" s="46"/>
      <c r="BU115" s="46"/>
      <c r="BV115" s="46"/>
      <c r="BW115" s="46"/>
      <c r="BX115" s="46"/>
      <c r="BY115" s="46"/>
      <c r="BZ115" s="46"/>
      <c r="CA115" s="46"/>
      <c r="CB115" s="46"/>
      <c r="CC115" s="46"/>
      <c r="CD115" s="46"/>
      <c r="CE115" s="46"/>
      <c r="CF115" s="46"/>
    </row>
    <row r="116" spans="1:84" ht="139.5">
      <c r="A116" s="46"/>
      <c r="B116" s="463" t="str">
        <f>'Risk Log'!A121</f>
        <v>NME-SCR-107-1</v>
      </c>
      <c r="C116" s="463" t="str">
        <f>'Risk Log'!B121</f>
        <v>Viewing and Printing GP Summaries - GP System</v>
      </c>
      <c r="D116" s="464" t="str">
        <f>'Risk Log'!V121 &amp; " &gt; " &amp; 'Risk Log'!W121</f>
        <v>SCR Viewing Requirements 5.0 draft - Non GMS Patients Only &gt; Hazard Log</v>
      </c>
      <c r="E116" s="464" t="str">
        <f>'Risk Log'!S121</f>
        <v>Test data:
23 CREs, with at least each having 5 items with different dates - Today, yesterday, last week, last month, 3 months ago, 6 months ago, 9 months ago, 11 months ago, = 12 months, 13 months (Covid), 2 Years(for Other CRE Heading - any item in SCR Inclusion Set) and containing the special characters in SCR</v>
      </c>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c r="AZ116" s="46"/>
      <c r="BA116" s="46"/>
      <c r="BB116" s="46"/>
      <c r="BC116" s="46"/>
      <c r="BD116" s="46"/>
      <c r="BE116" s="46"/>
      <c r="BF116" s="46"/>
      <c r="BG116" s="46"/>
      <c r="BH116" s="46"/>
      <c r="BI116" s="46"/>
      <c r="BJ116" s="46"/>
      <c r="BK116" s="46"/>
      <c r="BL116" s="46"/>
      <c r="BM116" s="46"/>
      <c r="BN116" s="46"/>
      <c r="BO116" s="46"/>
      <c r="BP116" s="46"/>
      <c r="BQ116" s="46"/>
      <c r="BR116" s="46"/>
      <c r="BS116" s="46"/>
      <c r="BT116" s="46"/>
      <c r="BU116" s="46"/>
      <c r="BV116" s="46"/>
      <c r="BW116" s="46"/>
      <c r="BX116" s="46"/>
      <c r="BY116" s="46"/>
      <c r="BZ116" s="46"/>
      <c r="CA116" s="46"/>
      <c r="CB116" s="46"/>
      <c r="CC116" s="46"/>
      <c r="CD116" s="46"/>
      <c r="CE116" s="46"/>
      <c r="CF116" s="46"/>
    </row>
    <row r="117" spans="1:84" ht="309.95">
      <c r="A117" s="46"/>
      <c r="B117" s="463" t="str">
        <f>'Risk Log'!A122</f>
        <v>NME-SCR-107-2</v>
      </c>
      <c r="C117" s="463" t="str">
        <f>'Risk Log'!B122</f>
        <v>Viewing and Printing GP Summaries - GP System</v>
      </c>
      <c r="D117" s="464" t="str">
        <f>'Risk Log'!V122 &amp; " &gt; " &amp; 'Risk Log'!W122</f>
        <v>SCR Viewing Requirements 5.0 draft - Non GMS Patients Only &gt; Hazard Log</v>
      </c>
      <c r="E117" s="464" t="str">
        <f>'Risk Log'!S122</f>
        <v>Test data:
a, b: 
1. Incumbent SCR(23 CREs, with at least each having 5 items with different dates of Today, yesterday, last week, last month, 3 months ago, 6 months ago, 9 months ago, 11 months ago, = 12 months, 13 months (Covid), 2 Years(for Other CRE Heading - any item in SCR Inclusion Set) and containing the special characters in SCR)
2. Supplier SCR(23 CREs, with at least each having 5 items with different dates of Today, yesterday, last week, last month, 3 months ago, 6 months ago, 9 months ago, 11 months ago, = 12 months, 13 months (Covid), 2 Years(for Other CRE Heading - any item in SCR Inclusion Set) and containing the special characters in SCR)
Other input data:
Enter an acute/repeat medication or allergy with a missing/blank date (--/--/--)</v>
      </c>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c r="AU117" s="46"/>
      <c r="AV117" s="46"/>
      <c r="AW117" s="46"/>
      <c r="AX117" s="46"/>
      <c r="AY117" s="46"/>
      <c r="AZ117" s="46"/>
      <c r="BA117" s="46"/>
      <c r="BB117" s="46"/>
      <c r="BC117" s="46"/>
      <c r="BD117" s="46"/>
      <c r="BE117" s="46"/>
      <c r="BF117" s="46"/>
      <c r="BG117" s="46"/>
      <c r="BH117" s="46"/>
      <c r="BI117" s="46"/>
      <c r="BJ117" s="46"/>
      <c r="BK117" s="46"/>
      <c r="BL117" s="46"/>
      <c r="BM117" s="46"/>
      <c r="BN117" s="46"/>
      <c r="BO117" s="46"/>
      <c r="BP117" s="46"/>
      <c r="BQ117" s="46"/>
      <c r="BR117" s="46"/>
      <c r="BS117" s="46"/>
      <c r="BT117" s="46"/>
      <c r="BU117" s="46"/>
      <c r="BV117" s="46"/>
      <c r="BW117" s="46"/>
      <c r="BX117" s="46"/>
      <c r="BY117" s="46"/>
      <c r="BZ117" s="46"/>
      <c r="CA117" s="46"/>
      <c r="CB117" s="46"/>
      <c r="CC117" s="46"/>
      <c r="CD117" s="46"/>
      <c r="CE117" s="46"/>
      <c r="CF117" s="46"/>
    </row>
    <row r="118" spans="1:84" ht="108.6">
      <c r="A118" s="46"/>
      <c r="B118" s="463" t="str">
        <f>'Risk Log'!A123</f>
        <v>NME-SCR-108</v>
      </c>
      <c r="C118" s="463" t="str">
        <f>'Risk Log'!B123</f>
        <v>Viewing and Printing GP Summaries
Non-Functional</v>
      </c>
      <c r="D118" s="464" t="str">
        <f>'Risk Log'!V123 &amp; " &gt; " &amp; 'Risk Log'!W123</f>
        <v>3.4 Viewing and Printing GP Summaries &gt; General</v>
      </c>
      <c r="E118" s="464" t="str">
        <f>'Risk Log'!S123</f>
        <v>Test Data:
Patient record already having the SCR with the following items - 
non-core, core, included SCR Inclusion set Items, Marked SCR Exclusion Set Item for Inclusion, Marked SCR Inclusion Set Item for Exclusion</v>
      </c>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c r="AZ118" s="46"/>
      <c r="BA118" s="46"/>
      <c r="BB118" s="46"/>
      <c r="BC118" s="46"/>
      <c r="BD118" s="46"/>
      <c r="BE118" s="46"/>
      <c r="BF118" s="46"/>
      <c r="BG118" s="46"/>
      <c r="BH118" s="46"/>
      <c r="BI118" s="46"/>
      <c r="BJ118" s="46"/>
      <c r="BK118" s="46"/>
      <c r="BL118" s="46"/>
      <c r="BM118" s="46"/>
      <c r="BN118" s="46"/>
      <c r="BO118" s="46"/>
      <c r="BP118" s="46"/>
      <c r="BQ118" s="46"/>
      <c r="BR118" s="46"/>
      <c r="BS118" s="46"/>
      <c r="BT118" s="46"/>
      <c r="BU118" s="46"/>
      <c r="BV118" s="46"/>
      <c r="BW118" s="46"/>
      <c r="BX118" s="46"/>
      <c r="BY118" s="46"/>
      <c r="BZ118" s="46"/>
      <c r="CA118" s="46"/>
      <c r="CB118" s="46"/>
      <c r="CC118" s="46"/>
      <c r="CD118" s="46"/>
      <c r="CE118" s="46"/>
      <c r="CF118" s="46"/>
    </row>
    <row r="119" spans="1:84" ht="279">
      <c r="A119" s="46"/>
      <c r="B119" s="463" t="str">
        <f>'Risk Log'!A124</f>
        <v>NME-SCR-109</v>
      </c>
      <c r="C119" s="463" t="str">
        <f>'Risk Log'!B124</f>
        <v>Sending GP Summary updates</v>
      </c>
      <c r="D119" s="464" t="str">
        <f>'Risk Log'!V124 &amp; " &gt; " &amp; 'Risk Log'!W124</f>
        <v>3.3 Patient Eligibility Criteria &gt; GPS.12 Fully Registered Patients at a Practice</v>
      </c>
      <c r="E119" s="464" t="str">
        <f>'Risk Log'!S124</f>
        <v>Test Data:
a) 
1. Patient registered as Temporary residents have the following items
multiple non-core, multiple core, multiple SCR Inclusion set Items,  SCR Exclusion Set Item for Inclusion, SCR Inclusion Set Item for Exclusion
2. Patients registered with 'Certain Services only' have the following items
multiple non-core, multiple core, multiple SCR Inclusion set Items,  SCR Exclusion Set Item for Inclusion, SCR Inclusion Set Item for Exclusion
3. Patients 'Registration Accepted but not approved' have the following items
multiple non-core, multiple core, multiple SCR Inclusion set Items,  SCR Exclusion Set Item for Inclusion, SCR Inclusion Set Item for Exclusion</v>
      </c>
      <c r="F119" s="46"/>
      <c r="G119" s="46"/>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c r="AZ119" s="46"/>
      <c r="BA119" s="46"/>
      <c r="BB119" s="46"/>
      <c r="BC119" s="46"/>
      <c r="BD119" s="46"/>
      <c r="BE119" s="46"/>
      <c r="BF119" s="46"/>
      <c r="BG119" s="46"/>
      <c r="BH119" s="46"/>
      <c r="BI119" s="46"/>
      <c r="BJ119" s="46"/>
      <c r="BK119" s="46"/>
      <c r="BL119" s="46"/>
      <c r="BM119" s="46"/>
      <c r="BN119" s="46"/>
      <c r="BO119" s="46"/>
      <c r="BP119" s="46"/>
      <c r="BQ119" s="46"/>
      <c r="BR119" s="46"/>
      <c r="BS119" s="46"/>
      <c r="BT119" s="46"/>
      <c r="BU119" s="46"/>
      <c r="BV119" s="46"/>
      <c r="BW119" s="46"/>
      <c r="BX119" s="46"/>
      <c r="BY119" s="46"/>
      <c r="BZ119" s="46"/>
      <c r="CA119" s="46"/>
      <c r="CB119" s="46"/>
      <c r="CC119" s="46"/>
      <c r="CD119" s="46"/>
      <c r="CE119" s="46"/>
      <c r="CF119" s="46"/>
    </row>
    <row r="120" spans="1:84" ht="93">
      <c r="A120" s="46"/>
      <c r="B120" s="463" t="str">
        <f>'Risk Log'!A125</f>
        <v>NME-SCR-110</v>
      </c>
      <c r="C120" s="463" t="str">
        <f>'Risk Log'!B125</f>
        <v>Sending GP Summary updates</v>
      </c>
      <c r="D120" s="464" t="str">
        <f>'Risk Log'!V125 &amp; " &gt; " &amp; 'Risk Log'!W125</f>
        <v>3.3 Patient Eligibility Criteria &gt; GPS.12 Fully Registered Patients at a Practice</v>
      </c>
      <c r="E120" s="464" t="str">
        <f>'Risk Log'!S125</f>
        <v>Test Data:
Fully GMS Registered Patients with the following items - non-core, core, included SCR Inclusion set Items, Marked SCR Exclusion Set Item for Inclusion, Marked SCR Inclusion Set Item for Exclusion</v>
      </c>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c r="AZ120" s="46"/>
      <c r="BA120" s="46"/>
      <c r="BB120" s="46"/>
      <c r="BC120" s="46"/>
      <c r="BD120" s="46"/>
      <c r="BE120" s="46"/>
      <c r="BF120" s="46"/>
      <c r="BG120" s="46"/>
      <c r="BH120" s="46"/>
      <c r="BI120" s="46"/>
      <c r="BJ120" s="46"/>
      <c r="BK120" s="46"/>
      <c r="BL120" s="46"/>
      <c r="BM120" s="46"/>
      <c r="BN120" s="46"/>
      <c r="BO120" s="46"/>
      <c r="BP120" s="46"/>
      <c r="BQ120" s="46"/>
      <c r="BR120" s="46"/>
      <c r="BS120" s="46"/>
      <c r="BT120" s="46"/>
      <c r="BU120" s="46"/>
      <c r="BV120" s="46"/>
      <c r="BW120" s="46"/>
      <c r="BX120" s="46"/>
      <c r="BY120" s="46"/>
      <c r="BZ120" s="46"/>
      <c r="CA120" s="46"/>
      <c r="CB120" s="46"/>
      <c r="CC120" s="46"/>
      <c r="CD120" s="46"/>
      <c r="CE120" s="46"/>
      <c r="CF120" s="46"/>
    </row>
    <row r="121" spans="1:84" ht="248.1">
      <c r="A121" s="46"/>
      <c r="B121" s="463" t="str">
        <f>'Risk Log'!A126</f>
        <v>NME-SCR-111</v>
      </c>
      <c r="C121" s="463" t="str">
        <f>'Risk Log'!B126</f>
        <v>Sending GP Summary updates</v>
      </c>
      <c r="D121" s="464" t="str">
        <f>'Risk Log'!V126 &amp; " &gt; " &amp; 'Risk Log'!W126</f>
        <v>3.3 Patient Eligibility Criteria &gt; GPS.177 Patients With Verified Demographic Details</v>
      </c>
      <c r="E121" s="464" t="str">
        <f>'Risk Log'!S126</f>
        <v>Test Data:
Condition 2:
1. Have details matching
2. have a couple of details not matching
e.g.: NHS is wrong, Surname is wrong likewise
Condition 3: 
1) Patient forename and postcode mismatch
2) Patient Surname mismatch
3) Patient NHS Number mismatch
4) Patient GP Practice Code mismatch
5) Patient Gender mismatch
6) Patient Date of Birth mismatch
7) Patient Date of Death(Unusual scenario) mismatch</v>
      </c>
      <c r="F121" s="46"/>
      <c r="G121" s="46"/>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c r="AZ121" s="46"/>
      <c r="BA121" s="46"/>
      <c r="BB121" s="46"/>
      <c r="BC121" s="46"/>
      <c r="BD121" s="46"/>
      <c r="BE121" s="46"/>
      <c r="BF121" s="46"/>
      <c r="BG121" s="46"/>
      <c r="BH121" s="46"/>
      <c r="BI121" s="46"/>
      <c r="BJ121" s="46"/>
      <c r="BK121" s="46"/>
      <c r="BL121" s="46"/>
      <c r="BM121" s="46"/>
      <c r="BN121" s="46"/>
      <c r="BO121" s="46"/>
      <c r="BP121" s="46"/>
      <c r="BQ121" s="46"/>
      <c r="BR121" s="46"/>
      <c r="BS121" s="46"/>
      <c r="BT121" s="46"/>
      <c r="BU121" s="46"/>
      <c r="BV121" s="46"/>
      <c r="BW121" s="46"/>
      <c r="BX121" s="46"/>
      <c r="BY121" s="46"/>
      <c r="BZ121" s="46"/>
      <c r="CA121" s="46"/>
      <c r="CB121" s="46"/>
      <c r="CC121" s="46"/>
      <c r="CD121" s="46"/>
      <c r="CE121" s="46"/>
      <c r="CF121" s="46"/>
    </row>
    <row r="122" spans="1:84" ht="46.5">
      <c r="A122" s="46"/>
      <c r="B122" s="463" t="str">
        <f>'Risk Log'!A127</f>
        <v>NME-SCR-112</v>
      </c>
      <c r="C122" s="463" t="str">
        <f>'Risk Log'!B127</f>
        <v>Sending GP Summary updates</v>
      </c>
      <c r="D122" s="464" t="str">
        <f>'Risk Log'!V127 &amp; " &gt; " &amp; 'Risk Log'!W127</f>
        <v>3.3 Patient Eligibility Criteria &gt; GPS.177 Patients With Verified Demographic Details</v>
      </c>
      <c r="E122" s="464" t="str">
        <f>'Risk Log'!S127</f>
        <v>Test Data:
1. Patients with demographic details mismatch</v>
      </c>
      <c r="F122" s="46"/>
      <c r="G122" s="46"/>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c r="AZ122" s="46"/>
      <c r="BA122" s="46"/>
      <c r="BB122" s="46"/>
      <c r="BC122" s="46"/>
      <c r="BD122" s="46"/>
      <c r="BE122" s="46"/>
      <c r="BF122" s="46"/>
      <c r="BG122" s="46"/>
      <c r="BH122" s="46"/>
      <c r="BI122" s="46"/>
      <c r="BJ122" s="46"/>
      <c r="BK122" s="46"/>
      <c r="BL122" s="46"/>
      <c r="BM122" s="46"/>
      <c r="BN122" s="46"/>
      <c r="BO122" s="46"/>
      <c r="BP122" s="46"/>
      <c r="BQ122" s="46"/>
      <c r="BR122" s="46"/>
      <c r="BS122" s="46"/>
      <c r="BT122" s="46"/>
      <c r="BU122" s="46"/>
      <c r="BV122" s="46"/>
      <c r="BW122" s="46"/>
      <c r="BX122" s="46"/>
      <c r="BY122" s="46"/>
      <c r="BZ122" s="46"/>
      <c r="CA122" s="46"/>
      <c r="CB122" s="46"/>
      <c r="CC122" s="46"/>
      <c r="CD122" s="46"/>
      <c r="CE122" s="46"/>
      <c r="CF122" s="46"/>
    </row>
    <row r="123" spans="1:84" ht="46.5">
      <c r="A123" s="46"/>
      <c r="B123" s="463" t="str">
        <f>'Risk Log'!A128</f>
        <v>NME-SCR-113</v>
      </c>
      <c r="C123" s="463" t="str">
        <f>'Risk Log'!B128</f>
        <v>Sending GP Summary updates</v>
      </c>
      <c r="D123" s="464" t="str">
        <f>'Risk Log'!V128 &amp; " &gt; " &amp; 'Risk Log'!W128</f>
        <v>3.3 Patient Eligibility Criteria &gt; GPS.177 Patients With Verified Demographic Details</v>
      </c>
      <c r="E123" s="464" t="str">
        <f>'Risk Log'!S128</f>
        <v>Test Data:
1. Patients with demographic details mismatch</v>
      </c>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6"/>
      <c r="BN123" s="46"/>
      <c r="BO123" s="46"/>
      <c r="BP123" s="46"/>
      <c r="BQ123" s="46"/>
      <c r="BR123" s="46"/>
      <c r="BS123" s="46"/>
      <c r="BT123" s="46"/>
      <c r="BU123" s="46"/>
      <c r="BV123" s="46"/>
      <c r="BW123" s="46"/>
      <c r="BX123" s="46"/>
      <c r="BY123" s="46"/>
      <c r="BZ123" s="46"/>
      <c r="CA123" s="46"/>
      <c r="CB123" s="46"/>
      <c r="CC123" s="46"/>
      <c r="CD123" s="46"/>
      <c r="CE123" s="46"/>
      <c r="CF123" s="46"/>
    </row>
    <row r="124" spans="1:84" ht="77.45">
      <c r="A124" s="46"/>
      <c r="B124" s="463" t="str">
        <f>'Risk Log'!A129</f>
        <v>NME-SCR-114</v>
      </c>
      <c r="C124" s="463" t="str">
        <f>'Risk Log'!B129</f>
        <v>Sending GP Summary updates</v>
      </c>
      <c r="D124" s="464" t="str">
        <f>'Risk Log'!V129 &amp; " &gt; " &amp; 'Risk Log'!W129</f>
        <v>3.3 Patient Eligibility Criteria &gt; GPS.12 Fully Registered Patients at a Practice</v>
      </c>
      <c r="E124" s="464" t="str">
        <f>'Risk Log'!S129</f>
        <v>Test Data:
1. Patient with confidentiality code as 'S' (Sensitive)
2. Make an update to that patient's core item -&gt; send to GP Summary update</v>
      </c>
      <c r="F124" s="46"/>
      <c r="G124" s="46"/>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c r="AU124" s="46"/>
      <c r="AV124" s="46"/>
      <c r="AW124" s="46"/>
      <c r="AX124" s="46"/>
      <c r="AY124" s="46"/>
      <c r="AZ124" s="46"/>
      <c r="BA124" s="46"/>
      <c r="BB124" s="46"/>
      <c r="BC124" s="46"/>
      <c r="BD124" s="46"/>
      <c r="BE124" s="46"/>
      <c r="BF124" s="46"/>
      <c r="BG124" s="46"/>
      <c r="BH124" s="46"/>
      <c r="BI124" s="46"/>
      <c r="BJ124" s="46"/>
      <c r="BK124" s="46"/>
      <c r="BL124" s="46"/>
      <c r="BM124" s="46"/>
      <c r="BN124" s="46"/>
      <c r="BO124" s="46"/>
      <c r="BP124" s="46"/>
      <c r="BQ124" s="46"/>
      <c r="BR124" s="46"/>
      <c r="BS124" s="46"/>
      <c r="BT124" s="46"/>
      <c r="BU124" s="46"/>
      <c r="BV124" s="46"/>
      <c r="BW124" s="46"/>
      <c r="BX124" s="46"/>
      <c r="BY124" s="46"/>
      <c r="BZ124" s="46"/>
      <c r="CA124" s="46"/>
      <c r="CB124" s="46"/>
      <c r="CC124" s="46"/>
      <c r="CD124" s="46"/>
      <c r="CE124" s="46"/>
      <c r="CF124" s="46"/>
    </row>
    <row r="125" spans="1:84" ht="77.45">
      <c r="A125" s="46"/>
      <c r="B125" s="463" t="str">
        <f>'Risk Log'!A130</f>
        <v>NME-SCR-115</v>
      </c>
      <c r="C125" s="463" t="str">
        <f>'Risk Log'!B130</f>
        <v>Sending GP Summary updates</v>
      </c>
      <c r="D125" s="464" t="str">
        <f>'Risk Log'!V130 &amp; " &gt; " &amp; 'Risk Log'!W130</f>
        <v>3.3 Patient Eligibility Criteria &gt; GPS.12 Fully Registered Patients at a Practice</v>
      </c>
      <c r="E125" s="464" t="str">
        <f>'Risk Log'!S130</f>
        <v>Test Data:
1. Patient with confidentiality code as 'I' (Invalid)
2. Make an update to that patient's core item -&gt; send to GP Summary update</v>
      </c>
      <c r="F125" s="46"/>
      <c r="G125" s="46"/>
      <c r="H125" s="46"/>
      <c r="I125" s="46"/>
      <c r="J125" s="46"/>
      <c r="K125" s="46"/>
      <c r="L125" s="46"/>
      <c r="M125" s="46"/>
      <c r="N125" s="46"/>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c r="AU125" s="46"/>
      <c r="AV125" s="46"/>
      <c r="AW125" s="46"/>
      <c r="AX125" s="46"/>
      <c r="AY125" s="46"/>
      <c r="AZ125" s="46"/>
      <c r="BA125" s="46"/>
      <c r="BB125" s="46"/>
      <c r="BC125" s="46"/>
      <c r="BD125" s="46"/>
      <c r="BE125" s="46"/>
      <c r="BF125" s="46"/>
      <c r="BG125" s="46"/>
      <c r="BH125" s="46"/>
      <c r="BI125" s="46"/>
      <c r="BJ125" s="46"/>
      <c r="BK125" s="46"/>
      <c r="BL125" s="46"/>
      <c r="BM125" s="46"/>
      <c r="BN125" s="46"/>
      <c r="BO125" s="46"/>
      <c r="BP125" s="46"/>
      <c r="BQ125" s="46"/>
      <c r="BR125" s="46"/>
      <c r="BS125" s="46"/>
      <c r="BT125" s="46"/>
      <c r="BU125" s="46"/>
      <c r="BV125" s="46"/>
      <c r="BW125" s="46"/>
      <c r="BX125" s="46"/>
      <c r="BY125" s="46"/>
      <c r="BZ125" s="46"/>
      <c r="CA125" s="46"/>
      <c r="CB125" s="46"/>
      <c r="CC125" s="46"/>
      <c r="CD125" s="46"/>
      <c r="CE125" s="46"/>
      <c r="CF125" s="46"/>
    </row>
    <row r="126" spans="1:84" ht="46.5">
      <c r="A126" s="46"/>
      <c r="B126" s="463" t="str">
        <f>'Risk Log'!A131</f>
        <v>NME-SCR-116</v>
      </c>
      <c r="C126" s="463" t="str">
        <f>'Risk Log'!B131</f>
        <v>Sending GP Summary updates</v>
      </c>
      <c r="D126" s="464" t="str">
        <f>'Risk Log'!V131 &amp; " &gt; " &amp; 'Risk Log'!W131</f>
        <v>3.9 Sending GP Summary Updates &gt; GPS.212 When to Send a GP Summary Update</v>
      </c>
      <c r="E126" s="464" t="str">
        <f>'Risk Log'!S131</f>
        <v>Test Data:
1. Patient with confidentiality code as 'I' (Invalid)</v>
      </c>
      <c r="F126" s="46"/>
      <c r="G126" s="46"/>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c r="AX126" s="46"/>
      <c r="AY126" s="46"/>
      <c r="AZ126" s="46"/>
      <c r="BA126" s="46"/>
      <c r="BB126" s="46"/>
      <c r="BC126" s="46"/>
      <c r="BD126" s="46"/>
      <c r="BE126" s="46"/>
      <c r="BF126" s="46"/>
      <c r="BG126" s="46"/>
      <c r="BH126" s="46"/>
      <c r="BI126" s="46"/>
      <c r="BJ126" s="46"/>
      <c r="BK126" s="46"/>
      <c r="BL126" s="46"/>
      <c r="BM126" s="46"/>
      <c r="BN126" s="46"/>
      <c r="BO126" s="46"/>
      <c r="BP126" s="46"/>
      <c r="BQ126" s="46"/>
      <c r="BR126" s="46"/>
      <c r="BS126" s="46"/>
      <c r="BT126" s="46"/>
      <c r="BU126" s="46"/>
      <c r="BV126" s="46"/>
      <c r="BW126" s="46"/>
      <c r="BX126" s="46"/>
      <c r="BY126" s="46"/>
      <c r="BZ126" s="46"/>
      <c r="CA126" s="46"/>
      <c r="CB126" s="46"/>
      <c r="CC126" s="46"/>
      <c r="CD126" s="46"/>
      <c r="CE126" s="46"/>
      <c r="CF126" s="46"/>
    </row>
    <row r="127" spans="1:84" ht="108.6">
      <c r="A127" s="46"/>
      <c r="B127" s="463" t="str">
        <f>'Risk Log'!A132</f>
        <v>NME-SCR-117</v>
      </c>
      <c r="C127" s="463" t="str">
        <f>'Risk Log'!B132</f>
        <v>Sending GP Summary updates</v>
      </c>
      <c r="D127" s="464" t="str">
        <f>'Risk Log'!V132 &amp; " &gt; " &amp; 'Risk Log'!W132</f>
        <v>3.9 Sending GP Summary Updates &gt; GPS.212 When to Send a GP Summary Update</v>
      </c>
      <c r="E127" s="464" t="str">
        <f>'Risk Log'!S132</f>
        <v>Test data:
1. System Admin with appropriate permissions
2. Patients who do not have already an initial GP summary or a GP summary update status with the status as "normal" after following the completion of registration.</v>
      </c>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c r="AZ127" s="46"/>
      <c r="BA127" s="46"/>
      <c r="BB127" s="46"/>
      <c r="BC127" s="46"/>
      <c r="BD127" s="46"/>
      <c r="BE127" s="46"/>
      <c r="BF127" s="46"/>
      <c r="BG127" s="46"/>
      <c r="BH127" s="46"/>
      <c r="BI127" s="46"/>
      <c r="BJ127" s="46"/>
      <c r="BK127" s="46"/>
      <c r="BL127" s="46"/>
      <c r="BM127" s="46"/>
      <c r="BN127" s="46"/>
      <c r="BO127" s="46"/>
      <c r="BP127" s="46"/>
      <c r="BQ127" s="46"/>
      <c r="BR127" s="46"/>
      <c r="BS127" s="46"/>
      <c r="BT127" s="46"/>
      <c r="BU127" s="46"/>
      <c r="BV127" s="46"/>
      <c r="BW127" s="46"/>
      <c r="BX127" s="46"/>
      <c r="BY127" s="46"/>
      <c r="BZ127" s="46"/>
      <c r="CA127" s="46"/>
      <c r="CB127" s="46"/>
      <c r="CC127" s="46"/>
      <c r="CD127" s="46"/>
      <c r="CE127" s="46"/>
      <c r="CF127" s="46"/>
    </row>
    <row r="128" spans="1:84" ht="62.1">
      <c r="A128" s="46"/>
      <c r="B128" s="463" t="str">
        <f>'Risk Log'!A133</f>
        <v>NME-SCR-118</v>
      </c>
      <c r="C128" s="463" t="str">
        <f>'Risk Log'!B133</f>
        <v>Sending GP Summary updates</v>
      </c>
      <c r="D128" s="464" t="str">
        <f>'Risk Log'!V133 &amp; " &gt; " &amp; 'Risk Log'!W133</f>
        <v>3.9 Sending GP Summary Updates &gt; GPS.199 Local Record Restrictions</v>
      </c>
      <c r="E128" s="464" t="str">
        <f>'Risk Log'!S133</f>
        <v xml:space="preserve">Test data:
1. System Admin with appropriate permissions
2. Make local restrictions to Patients local records </v>
      </c>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c r="AZ128" s="46"/>
      <c r="BA128" s="46"/>
      <c r="BB128" s="46"/>
      <c r="BC128" s="46"/>
      <c r="BD128" s="46"/>
      <c r="BE128" s="46"/>
      <c r="BF128" s="46"/>
      <c r="BG128" s="46"/>
      <c r="BH128" s="46"/>
      <c r="BI128" s="46"/>
      <c r="BJ128" s="46"/>
      <c r="BK128" s="46"/>
      <c r="BL128" s="46"/>
      <c r="BM128" s="46"/>
      <c r="BN128" s="46"/>
      <c r="BO128" s="46"/>
      <c r="BP128" s="46"/>
      <c r="BQ128" s="46"/>
      <c r="BR128" s="46"/>
      <c r="BS128" s="46"/>
      <c r="BT128" s="46"/>
      <c r="BU128" s="46"/>
      <c r="BV128" s="46"/>
      <c r="BW128" s="46"/>
      <c r="BX128" s="46"/>
      <c r="BY128" s="46"/>
      <c r="BZ128" s="46"/>
      <c r="CA128" s="46"/>
      <c r="CB128" s="46"/>
      <c r="CC128" s="46"/>
      <c r="CD128" s="46"/>
      <c r="CE128" s="46"/>
      <c r="CF128" s="46"/>
    </row>
    <row r="129" spans="1:84" ht="77.45">
      <c r="A129" s="46"/>
      <c r="B129" s="463" t="str">
        <f>'Risk Log'!A134</f>
        <v>NME-SCR-119</v>
      </c>
      <c r="C129" s="463" t="str">
        <f>'Risk Log'!B134</f>
        <v>Sending GP Summary updates</v>
      </c>
      <c r="D129" s="464" t="str">
        <f>'Risk Log'!V134 &amp; " &gt; " &amp; 'Risk Log'!W134</f>
        <v>3.9 Sending GP Summary Updates &gt; GPS.222 GP Summary Switch behaviour &amp; 195</v>
      </c>
      <c r="E129" s="464" t="str">
        <f>'Risk Log'!S134</f>
        <v>Test data:
1. System Admin with appropriate permissions
2. Eligible live patients with Switch status is ON
3. Eligible live patients with Switch status is OFF</v>
      </c>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c r="AZ129" s="46"/>
      <c r="BA129" s="46"/>
      <c r="BB129" s="46"/>
      <c r="BC129" s="46"/>
      <c r="BD129" s="46"/>
      <c r="BE129" s="46"/>
      <c r="BF129" s="46"/>
      <c r="BG129" s="46"/>
      <c r="BH129" s="46"/>
      <c r="BI129" s="46"/>
      <c r="BJ129" s="46"/>
      <c r="BK129" s="46"/>
      <c r="BL129" s="46"/>
      <c r="BM129" s="46"/>
      <c r="BN129" s="46"/>
      <c r="BO129" s="46"/>
      <c r="BP129" s="46"/>
      <c r="BQ129" s="46"/>
      <c r="BR129" s="46"/>
      <c r="BS129" s="46"/>
      <c r="BT129" s="46"/>
      <c r="BU129" s="46"/>
      <c r="BV129" s="46"/>
      <c r="BW129" s="46"/>
      <c r="BX129" s="46"/>
      <c r="BY129" s="46"/>
      <c r="BZ129" s="46"/>
      <c r="CA129" s="46"/>
      <c r="CB129" s="46"/>
      <c r="CC129" s="46"/>
      <c r="CD129" s="46"/>
      <c r="CE129" s="46"/>
      <c r="CF129" s="46"/>
    </row>
    <row r="130" spans="1:84" ht="186">
      <c r="A130" s="46"/>
      <c r="B130" s="463" t="str">
        <f>'Risk Log'!A135</f>
        <v>NME-SCR-120</v>
      </c>
      <c r="C130" s="463" t="str">
        <f>'Risk Log'!B135</f>
        <v>Sending GP Summary updates</v>
      </c>
      <c r="D130" s="464" t="str">
        <f>'Risk Log'!V135 &amp; " &gt; " &amp; 'Risk Log'!W135</f>
        <v>3.9 Sending GP Summary Updates &gt; GPS.168 Do Not Prompt Before Sending GP Summary Updates</v>
      </c>
      <c r="E130" s="464" t="str">
        <f>'Risk Log'!S135</f>
        <v>Test data:
1. System Admin with appropriate permissions
2. Make an update to the new patient's core, non-core, additional information item -&gt; send to GP Summary update
3. Make an update to the existing patient's core, non-core, additional information item -&gt; send to GP Summary update
4. Make an update to the GMS Registered patient's core, non-core, additional information item -&gt; send to GP Summary update</v>
      </c>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c r="AG130" s="46"/>
      <c r="AH130" s="46"/>
      <c r="AI130" s="46"/>
      <c r="AJ130" s="46"/>
      <c r="AK130" s="46"/>
      <c r="AL130" s="46"/>
      <c r="AM130" s="46"/>
      <c r="AN130" s="46"/>
      <c r="AO130" s="46"/>
      <c r="AP130" s="46"/>
      <c r="AQ130" s="46"/>
      <c r="AR130" s="46"/>
      <c r="AS130" s="46"/>
      <c r="AT130" s="46"/>
      <c r="AU130" s="46"/>
      <c r="AV130" s="46"/>
      <c r="AW130" s="46"/>
      <c r="AX130" s="46"/>
      <c r="AY130" s="46"/>
      <c r="AZ130" s="46"/>
      <c r="BA130" s="46"/>
      <c r="BB130" s="46"/>
      <c r="BC130" s="46"/>
      <c r="BD130" s="46"/>
      <c r="BE130" s="46"/>
      <c r="BF130" s="46"/>
      <c r="BG130" s="46"/>
      <c r="BH130" s="46"/>
      <c r="BI130" s="46"/>
      <c r="BJ130" s="46"/>
      <c r="BK130" s="46"/>
      <c r="BL130" s="46"/>
      <c r="BM130" s="46"/>
      <c r="BN130" s="46"/>
      <c r="BO130" s="46"/>
      <c r="BP130" s="46"/>
      <c r="BQ130" s="46"/>
      <c r="BR130" s="46"/>
      <c r="BS130" s="46"/>
      <c r="BT130" s="46"/>
      <c r="BU130" s="46"/>
      <c r="BV130" s="46"/>
      <c r="BW130" s="46"/>
      <c r="BX130" s="46"/>
      <c r="BY130" s="46"/>
      <c r="BZ130" s="46"/>
      <c r="CA130" s="46"/>
      <c r="CB130" s="46"/>
      <c r="CC130" s="46"/>
      <c r="CD130" s="46"/>
      <c r="CE130" s="46"/>
      <c r="CF130" s="46"/>
    </row>
    <row r="131" spans="1:84" ht="123.95">
      <c r="A131" s="46"/>
      <c r="B131" s="463" t="str">
        <f>'Risk Log'!A136</f>
        <v>NME-SCR-121</v>
      </c>
      <c r="C131" s="463" t="str">
        <f>'Risk Log'!B136</f>
        <v>Sending GP Summary updates</v>
      </c>
      <c r="D131" s="464" t="str">
        <f>'Risk Log'!V136 &amp; " &gt; " &amp; 'Risk Log'!W136</f>
        <v>3.9 Sending GP Summary Updates &gt; GPS.257 Sending GP Summaries for New Patients</v>
      </c>
      <c r="E131" s="464" t="str">
        <f>'Risk Log'!S136</f>
        <v xml:space="preserve">Test data:
a, b)
1. System Admin with appropriate permissions
2. patient registered at the practice = 60 days
3. patient registered at the practice &gt; 60 days
3. patient registered at the practice &lt; 60 days ago
</v>
      </c>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c r="BC131" s="46"/>
      <c r="BD131" s="46"/>
      <c r="BE131" s="46"/>
      <c r="BF131" s="46"/>
      <c r="BG131" s="46"/>
      <c r="BH131" s="46"/>
      <c r="BI131" s="46"/>
      <c r="BJ131" s="46"/>
      <c r="BK131" s="46"/>
      <c r="BL131" s="46"/>
      <c r="BM131" s="46"/>
      <c r="BN131" s="46"/>
      <c r="BO131" s="46"/>
      <c r="BP131" s="46"/>
      <c r="BQ131" s="46"/>
      <c r="BR131" s="46"/>
      <c r="BS131" s="46"/>
      <c r="BT131" s="46"/>
      <c r="BU131" s="46"/>
      <c r="BV131" s="46"/>
      <c r="BW131" s="46"/>
      <c r="BX131" s="46"/>
      <c r="BY131" s="46"/>
      <c r="BZ131" s="46"/>
      <c r="CA131" s="46"/>
      <c r="CB131" s="46"/>
      <c r="CC131" s="46"/>
      <c r="CD131" s="46"/>
      <c r="CE131" s="46"/>
      <c r="CF131" s="46"/>
    </row>
    <row r="132" spans="1:84" ht="170.45">
      <c r="A132" s="46"/>
      <c r="B132" s="463" t="str">
        <f>'Risk Log'!A137</f>
        <v>NME-SCR-122</v>
      </c>
      <c r="C132" s="463" t="str">
        <f>'Risk Log'!B137</f>
        <v>Sending GP Summary updates</v>
      </c>
      <c r="D132" s="464" t="str">
        <f>'Risk Log'!V137 &amp; " &gt; " &amp; 'Risk Log'!W137</f>
        <v>3.9 Sending GP Summary Updates &gt; GPS.288 Applying SCR Consent Migration Rules when Sending GP Summaries for New Patients</v>
      </c>
      <c r="E132" s="464" t="str">
        <f>'Risk Log'!S137</f>
        <v>Test data:
a)
1. System Admin with appropriate permissions
2. New patients who don’t have the SCR Consent Preference held locally
b)
1. System Admin with appropriate permissions
2. New patients who have a legacy SCR Consent Code locally</v>
      </c>
      <c r="F132" s="46"/>
      <c r="G132" s="46"/>
      <c r="H132" s="46"/>
      <c r="I132" s="46"/>
      <c r="J132" s="46"/>
      <c r="K132" s="46"/>
      <c r="L132" s="46"/>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c r="AV132" s="46"/>
      <c r="AW132" s="46"/>
      <c r="AX132" s="46"/>
      <c r="AY132" s="46"/>
      <c r="AZ132" s="46"/>
      <c r="BA132" s="46"/>
      <c r="BB132" s="46"/>
      <c r="BC132" s="46"/>
      <c r="BD132" s="46"/>
      <c r="BE132" s="46"/>
      <c r="BF132" s="46"/>
      <c r="BG132" s="46"/>
      <c r="BH132" s="46"/>
      <c r="BI132" s="46"/>
      <c r="BJ132" s="46"/>
      <c r="BK132" s="46"/>
      <c r="BL132" s="46"/>
      <c r="BM132" s="46"/>
      <c r="BN132" s="46"/>
      <c r="BO132" s="46"/>
      <c r="BP132" s="46"/>
      <c r="BQ132" s="46"/>
      <c r="BR132" s="46"/>
      <c r="BS132" s="46"/>
      <c r="BT132" s="46"/>
      <c r="BU132" s="46"/>
      <c r="BV132" s="46"/>
      <c r="BW132" s="46"/>
      <c r="BX132" s="46"/>
      <c r="BY132" s="46"/>
      <c r="BZ132" s="46"/>
      <c r="CA132" s="46"/>
      <c r="CB132" s="46"/>
      <c r="CC132" s="46"/>
      <c r="CD132" s="46"/>
      <c r="CE132" s="46"/>
      <c r="CF132" s="46"/>
    </row>
    <row r="133" spans="1:84" ht="77.45">
      <c r="A133" s="46"/>
      <c r="B133" s="463" t="str">
        <f>'Risk Log'!A138</f>
        <v>NME-SCR-123</v>
      </c>
      <c r="C133" s="463" t="str">
        <f>'Risk Log'!B138</f>
        <v>Sending GP Summary updates</v>
      </c>
      <c r="D133" s="464" t="str">
        <f>'Risk Log'!V138 &amp; " &gt; " &amp; 'Risk Log'!W138</f>
        <v>3.9 Sending GP Summary Updates &gt; GPS.213 Sending Blank GP Summary Updates</v>
      </c>
      <c r="E133" s="464" t="str">
        <f>'Risk Log'!S138</f>
        <v>Test data:
1. System Admin with appropriate permissions
2. eligible patient at the practice who do not have core data or non-core data items</v>
      </c>
      <c r="F133" s="46"/>
      <c r="G133" s="46"/>
      <c r="H133" s="46"/>
      <c r="I133" s="46"/>
      <c r="J133" s="46"/>
      <c r="K133" s="46"/>
      <c r="L133" s="46"/>
      <c r="M133" s="46"/>
      <c r="N133" s="46"/>
      <c r="O133" s="46"/>
      <c r="P133" s="46"/>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6"/>
      <c r="AP133" s="46"/>
      <c r="AQ133" s="46"/>
      <c r="AR133" s="46"/>
      <c r="AS133" s="46"/>
      <c r="AT133" s="46"/>
      <c r="AU133" s="46"/>
      <c r="AV133" s="46"/>
      <c r="AW133" s="46"/>
      <c r="AX133" s="46"/>
      <c r="AY133" s="46"/>
      <c r="AZ133" s="46"/>
      <c r="BA133" s="46"/>
      <c r="BB133" s="46"/>
      <c r="BC133" s="46"/>
      <c r="BD133" s="46"/>
      <c r="BE133" s="46"/>
      <c r="BF133" s="46"/>
      <c r="BG133" s="46"/>
      <c r="BH133" s="46"/>
      <c r="BI133" s="46"/>
      <c r="BJ133" s="46"/>
      <c r="BK133" s="46"/>
      <c r="BL133" s="46"/>
      <c r="BM133" s="46"/>
      <c r="BN133" s="46"/>
      <c r="BO133" s="46"/>
      <c r="BP133" s="46"/>
      <c r="BQ133" s="46"/>
      <c r="BR133" s="46"/>
      <c r="BS133" s="46"/>
      <c r="BT133" s="46"/>
      <c r="BU133" s="46"/>
      <c r="BV133" s="46"/>
      <c r="BW133" s="46"/>
      <c r="BX133" s="46"/>
      <c r="BY133" s="46"/>
      <c r="BZ133" s="46"/>
      <c r="CA133" s="46"/>
      <c r="CB133" s="46"/>
      <c r="CC133" s="46"/>
      <c r="CD133" s="46"/>
      <c r="CE133" s="46"/>
      <c r="CF133" s="46"/>
    </row>
    <row r="134" spans="1:84" ht="123.95">
      <c r="A134" s="46"/>
      <c r="B134" s="463" t="str">
        <f>'Risk Log'!A139</f>
        <v>NME-SCR-124</v>
      </c>
      <c r="C134" s="463" t="str">
        <f>'Risk Log'!B139</f>
        <v>Sending GP Summary updates</v>
      </c>
      <c r="D134" s="464" t="str">
        <f>'Risk Log'!V139 &amp; " &gt; " &amp; 'Risk Log'!W139</f>
        <v>3.9 Sending GP Summary Updates &gt; GPS.132 Replacement of GP Summaries</v>
      </c>
      <c r="E134" s="464" t="str">
        <f>'Risk Log'!S139</f>
        <v>Test data:
a)
1. System Admin with appropriate permissions
2. eligible patient at the practice who have initial GP summary
3. eligible patient at the practice who have previous GP summary update.</v>
      </c>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c r="BC134" s="46"/>
      <c r="BD134" s="46"/>
      <c r="BE134" s="46"/>
      <c r="BF134" s="46"/>
      <c r="BG134" s="46"/>
      <c r="BH134" s="46"/>
      <c r="BI134" s="46"/>
      <c r="BJ134" s="46"/>
      <c r="BK134" s="46"/>
      <c r="BL134" s="46"/>
      <c r="BM134" s="46"/>
      <c r="BN134" s="46"/>
      <c r="BO134" s="46"/>
      <c r="BP134" s="46"/>
      <c r="BQ134" s="46"/>
      <c r="BR134" s="46"/>
      <c r="BS134" s="46"/>
      <c r="BT134" s="46"/>
      <c r="BU134" s="46"/>
      <c r="BV134" s="46"/>
      <c r="BW134" s="46"/>
      <c r="BX134" s="46"/>
      <c r="BY134" s="46"/>
      <c r="BZ134" s="46"/>
      <c r="CA134" s="46"/>
      <c r="CB134" s="46"/>
      <c r="CC134" s="46"/>
      <c r="CD134" s="46"/>
      <c r="CE134" s="46"/>
      <c r="CF134" s="46"/>
    </row>
    <row r="135" spans="1:84" ht="93">
      <c r="A135" s="46"/>
      <c r="B135" s="463" t="str">
        <f>'Risk Log'!A140</f>
        <v>NME-SCR-125</v>
      </c>
      <c r="C135" s="463" t="str">
        <f>'Risk Log'!B140</f>
        <v>Sending GP Summary updates</v>
      </c>
      <c r="D135" s="464" t="str">
        <f>'Risk Log'!V140 &amp; " &gt; " &amp; 'Risk Log'!W140</f>
        <v>3.9 Sending GP Summary Updates &gt; GPS.62 GP Summary Updated by Another System</v>
      </c>
      <c r="E135" s="464" t="str">
        <f>'Risk Log'!S140</f>
        <v xml:space="preserve">Test data:
1. System Admin with appropriate permissions
2. Registered patient UUID on the Spine is not the same as the UUID of the last GP summary update sent by the system </v>
      </c>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c r="BC135" s="46"/>
      <c r="BD135" s="46"/>
      <c r="BE135" s="46"/>
      <c r="BF135" s="46"/>
      <c r="BG135" s="46"/>
      <c r="BH135" s="46"/>
      <c r="BI135" s="46"/>
      <c r="BJ135" s="46"/>
      <c r="BK135" s="46"/>
      <c r="BL135" s="46"/>
      <c r="BM135" s="46"/>
      <c r="BN135" s="46"/>
      <c r="BO135" s="46"/>
      <c r="BP135" s="46"/>
      <c r="BQ135" s="46"/>
      <c r="BR135" s="46"/>
      <c r="BS135" s="46"/>
      <c r="BT135" s="46"/>
      <c r="BU135" s="46"/>
      <c r="BV135" s="46"/>
      <c r="BW135" s="46"/>
      <c r="BX135" s="46"/>
      <c r="BY135" s="46"/>
      <c r="BZ135" s="46"/>
      <c r="CA135" s="46"/>
      <c r="CB135" s="46"/>
      <c r="CC135" s="46"/>
      <c r="CD135" s="46"/>
      <c r="CE135" s="46"/>
      <c r="CF135" s="46"/>
    </row>
    <row r="136" spans="1:84" ht="201.6">
      <c r="A136" s="46"/>
      <c r="B136" s="463" t="str">
        <f>'Risk Log'!A141</f>
        <v>NME-SCR-126</v>
      </c>
      <c r="C136" s="463" t="str">
        <f>'Risk Log'!B141</f>
        <v>Sending GP Summary updates</v>
      </c>
      <c r="D136" s="464" t="str">
        <f>'Risk Log'!V141 &amp; " &gt; " &amp; 'Risk Log'!W141</f>
        <v>3.9 Sending GP Summary Updates &gt; GPS.62 GP Summary Updated by Another System</v>
      </c>
      <c r="E136" s="464" t="str">
        <f>'Risk Log'!S141</f>
        <v xml:space="preserve">Test data:
a)
1. System Admin with appropriate permissions
2. Not registered patient UUID on the Spine is not the same as the UUID of the last GP summary update sent by the system
b)
1. System Admin with appropriate permissions
2. Other possible temporary registration patient UUID on the Spine is not the same as the UUID of the last GP summary update sent by the system  </v>
      </c>
      <c r="F136" s="46"/>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c r="AG136" s="46"/>
      <c r="AH136" s="46"/>
      <c r="AI136" s="46"/>
      <c r="AJ136" s="46"/>
      <c r="AK136" s="46"/>
      <c r="AL136" s="46"/>
      <c r="AM136" s="46"/>
      <c r="AN136" s="46"/>
      <c r="AO136" s="46"/>
      <c r="AP136" s="46"/>
      <c r="AQ136" s="46"/>
      <c r="AR136" s="46"/>
      <c r="AS136" s="46"/>
      <c r="AT136" s="46"/>
      <c r="AU136" s="46"/>
      <c r="AV136" s="46"/>
      <c r="AW136" s="46"/>
      <c r="AX136" s="46"/>
      <c r="AY136" s="46"/>
      <c r="AZ136" s="46"/>
      <c r="BA136" s="46"/>
      <c r="BB136" s="46"/>
      <c r="BC136" s="46"/>
      <c r="BD136" s="46"/>
      <c r="BE136" s="46"/>
      <c r="BF136" s="46"/>
      <c r="BG136" s="46"/>
      <c r="BH136" s="46"/>
      <c r="BI136" s="46"/>
      <c r="BJ136" s="46"/>
      <c r="BK136" s="46"/>
      <c r="BL136" s="46"/>
      <c r="BM136" s="46"/>
      <c r="BN136" s="46"/>
      <c r="BO136" s="46"/>
      <c r="BP136" s="46"/>
      <c r="BQ136" s="46"/>
      <c r="BR136" s="46"/>
      <c r="BS136" s="46"/>
      <c r="BT136" s="46"/>
      <c r="BU136" s="46"/>
      <c r="BV136" s="46"/>
      <c r="BW136" s="46"/>
      <c r="BX136" s="46"/>
      <c r="BY136" s="46"/>
      <c r="BZ136" s="46"/>
      <c r="CA136" s="46"/>
      <c r="CB136" s="46"/>
      <c r="CC136" s="46"/>
      <c r="CD136" s="46"/>
      <c r="CE136" s="46"/>
      <c r="CF136" s="46"/>
    </row>
    <row r="137" spans="1:84" ht="108.6">
      <c r="A137" s="46"/>
      <c r="B137" s="463" t="str">
        <f>'Risk Log'!A142</f>
        <v>NME-SCR-127</v>
      </c>
      <c r="C137" s="463" t="str">
        <f>'Risk Log'!B142</f>
        <v>Sending GP Summary updates</v>
      </c>
      <c r="D137" s="464" t="str">
        <f>'Risk Log'!V142 &amp; " &gt; " &amp; 'Risk Log'!W142</f>
        <v>3.9 Sending GP Summary Updates &gt; General</v>
      </c>
      <c r="E137" s="464" t="str">
        <f>'Risk Log'!S142</f>
        <v>Test data:
1. System Admin with appropriate permissions to update the patient record but don’t have permission to send update to GP Summary
2. Make an update to that patient's core item -&gt; send to GP Summary update</v>
      </c>
      <c r="F137" s="46"/>
      <c r="G137" s="46"/>
      <c r="H137" s="46"/>
      <c r="I137" s="46"/>
      <c r="J137" s="46"/>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c r="BC137" s="46"/>
      <c r="BD137" s="46"/>
      <c r="BE137" s="46"/>
      <c r="BF137" s="46"/>
      <c r="BG137" s="46"/>
      <c r="BH137" s="46"/>
      <c r="BI137" s="46"/>
      <c r="BJ137" s="46"/>
      <c r="BK137" s="46"/>
      <c r="BL137" s="46"/>
      <c r="BM137" s="46"/>
      <c r="BN137" s="46"/>
      <c r="BO137" s="46"/>
      <c r="BP137" s="46"/>
      <c r="BQ137" s="46"/>
      <c r="BR137" s="46"/>
      <c r="BS137" s="46"/>
      <c r="BT137" s="46"/>
      <c r="BU137" s="46"/>
      <c r="BV137" s="46"/>
      <c r="BW137" s="46"/>
      <c r="BX137" s="46"/>
      <c r="BY137" s="46"/>
      <c r="BZ137" s="46"/>
      <c r="CA137" s="46"/>
      <c r="CB137" s="46"/>
      <c r="CC137" s="46"/>
      <c r="CD137" s="46"/>
      <c r="CE137" s="46"/>
      <c r="CF137" s="46"/>
    </row>
    <row r="138" spans="1:84" ht="77.45">
      <c r="A138" s="46"/>
      <c r="B138" s="463" t="str">
        <f>'Risk Log'!A143</f>
        <v>NME-SCR-128</v>
      </c>
      <c r="C138" s="463" t="str">
        <f>'Risk Log'!B143</f>
        <v>Sending GP Summary updates</v>
      </c>
      <c r="D138" s="464" t="str">
        <f>'Risk Log'!V143 &amp; " &gt; " &amp; 'Risk Log'!W143</f>
        <v>3.9 Sending GP Summary Updates &gt; General</v>
      </c>
      <c r="E138" s="464" t="str">
        <f>'Risk Log'!S143</f>
        <v>Test data:
1. System Admin with appropriate permissions
2. eligible patient at the practice who have previous GP summary update.</v>
      </c>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c r="BC138" s="46"/>
      <c r="BD138" s="46"/>
      <c r="BE138" s="46"/>
      <c r="BF138" s="46"/>
      <c r="BG138" s="46"/>
      <c r="BH138" s="46"/>
      <c r="BI138" s="46"/>
      <c r="BJ138" s="46"/>
      <c r="BK138" s="46"/>
      <c r="BL138" s="46"/>
      <c r="BM138" s="46"/>
      <c r="BN138" s="46"/>
      <c r="BO138" s="46"/>
      <c r="BP138" s="46"/>
      <c r="BQ138" s="46"/>
      <c r="BR138" s="46"/>
      <c r="BS138" s="46"/>
      <c r="BT138" s="46"/>
      <c r="BU138" s="46"/>
      <c r="BV138" s="46"/>
      <c r="BW138" s="46"/>
      <c r="BX138" s="46"/>
      <c r="BY138" s="46"/>
      <c r="BZ138" s="46"/>
      <c r="CA138" s="46"/>
      <c r="CB138" s="46"/>
      <c r="CC138" s="46"/>
      <c r="CD138" s="46"/>
      <c r="CE138" s="46"/>
      <c r="CF138" s="46"/>
    </row>
    <row r="139" spans="1:84" ht="139.5">
      <c r="A139" s="46"/>
      <c r="B139" s="463" t="str">
        <f>'Risk Log'!A144</f>
        <v>NME-SCR-129</v>
      </c>
      <c r="C139" s="463" t="str">
        <f>'Risk Log'!B144</f>
        <v>Sending GP Summary updates</v>
      </c>
      <c r="D139" s="464" t="str">
        <f>'Risk Log'!V144 &amp; " &gt; " &amp; 'Risk Log'!W144</f>
        <v>General &gt; General</v>
      </c>
      <c r="E139" s="464" t="str">
        <f>'Risk Log'!S144</f>
        <v>Test data:
1. System admin with appropriate local permissions
2. Patient with GP Summary Update sent to the spine where there is a recent change in SCR Consent code related to locally-held SCR Consent Preference 
3. Patient with GP Summary Update sent to the spine where there is a recent change in SCR Consent code related to legacy SCR consent code</v>
      </c>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c r="AW139" s="46"/>
      <c r="AX139" s="46"/>
      <c r="AY139" s="46"/>
      <c r="AZ139" s="46"/>
      <c r="BA139" s="46"/>
      <c r="BB139" s="46"/>
      <c r="BC139" s="46"/>
      <c r="BD139" s="46"/>
      <c r="BE139" s="46"/>
      <c r="BF139" s="46"/>
      <c r="BG139" s="46"/>
      <c r="BH139" s="46"/>
      <c r="BI139" s="46"/>
      <c r="BJ139" s="46"/>
      <c r="BK139" s="46"/>
      <c r="BL139" s="46"/>
      <c r="BM139" s="46"/>
      <c r="BN139" s="46"/>
      <c r="BO139" s="46"/>
      <c r="BP139" s="46"/>
      <c r="BQ139" s="46"/>
      <c r="BR139" s="46"/>
      <c r="BS139" s="46"/>
      <c r="BT139" s="46"/>
      <c r="BU139" s="46"/>
      <c r="BV139" s="46"/>
      <c r="BW139" s="46"/>
      <c r="BX139" s="46"/>
      <c r="BY139" s="46"/>
      <c r="BZ139" s="46"/>
      <c r="CA139" s="46"/>
      <c r="CB139" s="46"/>
      <c r="CC139" s="46"/>
      <c r="CD139" s="46"/>
      <c r="CE139" s="46"/>
      <c r="CF139" s="46"/>
    </row>
    <row r="140" spans="1:84" ht="201.6">
      <c r="A140" s="46"/>
      <c r="B140" s="463" t="str">
        <f>'Risk Log'!A145</f>
        <v>NME-SCR-130</v>
      </c>
      <c r="C140" s="463" t="str">
        <f>'Risk Log'!B145</f>
        <v>Handling Error Situations</v>
      </c>
      <c r="D140" s="464" t="str">
        <f>'Risk Log'!V145 &amp; " &gt; " &amp; 'Risk Log'!W145</f>
        <v>3.11 Handling Error Situations &gt; https://nhsconnect.github.io/FHIR-SpineCore/resources_error_handling.html</v>
      </c>
      <c r="E140" s="464" t="str">
        <f>'Risk Log'!S145</f>
        <v xml:space="preserve">Test data:
a, b)
Supplier to Manipulate all the scenarios, covering all the errors are available at 
https://nhsconnect.github.io/FHIR-SpineCore/resources_error_handling.html
and update the Test results in the
sheet name: 'ErrorHandling(OperationOutcome)' of this workbook.
</v>
      </c>
      <c r="F140" s="46"/>
      <c r="G140" s="46"/>
      <c r="H140" s="46"/>
      <c r="I140" s="46"/>
      <c r="J140" s="46"/>
      <c r="K140" s="46"/>
      <c r="L140" s="46"/>
      <c r="M140" s="46"/>
      <c r="N140" s="46"/>
      <c r="O140" s="46"/>
      <c r="P140" s="46"/>
      <c r="Q140" s="46"/>
      <c r="R140" s="46"/>
      <c r="S140" s="46"/>
      <c r="T140" s="46"/>
      <c r="U140" s="46"/>
      <c r="V140" s="46"/>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c r="AU140" s="46"/>
      <c r="AV140" s="46"/>
      <c r="AW140" s="46"/>
      <c r="AX140" s="46"/>
      <c r="AY140" s="46"/>
      <c r="AZ140" s="46"/>
      <c r="BA140" s="46"/>
      <c r="BB140" s="46"/>
      <c r="BC140" s="46"/>
      <c r="BD140" s="46"/>
      <c r="BE140" s="46"/>
      <c r="BF140" s="46"/>
      <c r="BG140" s="46"/>
      <c r="BH140" s="46"/>
      <c r="BI140" s="46"/>
      <c r="BJ140" s="46"/>
      <c r="BK140" s="46"/>
      <c r="BL140" s="46"/>
      <c r="BM140" s="46"/>
      <c r="BN140" s="46"/>
      <c r="BO140" s="46"/>
      <c r="BP140" s="46"/>
      <c r="BQ140" s="46"/>
      <c r="BR140" s="46"/>
      <c r="BS140" s="46"/>
      <c r="BT140" s="46"/>
      <c r="BU140" s="46"/>
      <c r="BV140" s="46"/>
      <c r="BW140" s="46"/>
      <c r="BX140" s="46"/>
      <c r="BY140" s="46"/>
      <c r="BZ140" s="46"/>
      <c r="CA140" s="46"/>
      <c r="CB140" s="46"/>
      <c r="CC140" s="46"/>
      <c r="CD140" s="46"/>
      <c r="CE140" s="46"/>
      <c r="CF140" s="46"/>
    </row>
    <row r="141" spans="1:84" ht="62.1">
      <c r="A141" s="46"/>
      <c r="B141" s="463" t="str">
        <f>'Risk Log'!A146</f>
        <v>NME-SCR-131</v>
      </c>
      <c r="C141" s="463" t="str">
        <f>'Risk Log'!B146</f>
        <v>Handling Error Situations</v>
      </c>
      <c r="D141" s="464" t="str">
        <f>'Risk Log'!V146 &amp; " &gt; " &amp; 'Risk Log'!W146</f>
        <v>3.11 Handling Error Situations &gt; GPS.176 SCR FHIR API Error  Reporting</v>
      </c>
      <c r="E141" s="464" t="str">
        <f>'Risk Log'!S146</f>
        <v xml:space="preserve">Test data:
1. System Admin with appropriate permissions
2. Generate all possible error reports </v>
      </c>
      <c r="F141" s="46"/>
      <c r="G141" s="46"/>
      <c r="H141" s="46"/>
      <c r="I141" s="46"/>
      <c r="J141" s="46"/>
      <c r="K141" s="46"/>
      <c r="L141" s="46"/>
      <c r="M141" s="46"/>
      <c r="N141" s="46"/>
      <c r="O141" s="46"/>
      <c r="P141" s="46"/>
      <c r="Q141" s="46"/>
      <c r="R141" s="46"/>
      <c r="S141" s="46"/>
      <c r="T141" s="46"/>
      <c r="U141" s="46"/>
      <c r="V141" s="46"/>
      <c r="W141" s="46"/>
      <c r="X141" s="46"/>
      <c r="Y141" s="46"/>
      <c r="Z141" s="46"/>
      <c r="AA141" s="46"/>
      <c r="AB141" s="46"/>
      <c r="AC141" s="46"/>
      <c r="AD141" s="46"/>
      <c r="AE141" s="46"/>
      <c r="AF141" s="46"/>
      <c r="AG141" s="46"/>
      <c r="AH141" s="46"/>
      <c r="AI141" s="46"/>
      <c r="AJ141" s="46"/>
      <c r="AK141" s="46"/>
      <c r="AL141" s="46"/>
      <c r="AM141" s="46"/>
      <c r="AN141" s="46"/>
      <c r="AO141" s="46"/>
      <c r="AP141" s="46"/>
      <c r="AQ141" s="46"/>
      <c r="AR141" s="46"/>
      <c r="AS141" s="46"/>
      <c r="AT141" s="46"/>
      <c r="AU141" s="46"/>
      <c r="AV141" s="46"/>
      <c r="AW141" s="46"/>
      <c r="AX141" s="46"/>
      <c r="AY141" s="46"/>
      <c r="AZ141" s="46"/>
      <c r="BA141" s="46"/>
      <c r="BB141" s="46"/>
      <c r="BC141" s="46"/>
      <c r="BD141" s="46"/>
      <c r="BE141" s="46"/>
      <c r="BF141" s="46"/>
      <c r="BG141" s="46"/>
      <c r="BH141" s="46"/>
      <c r="BI141" s="46"/>
      <c r="BJ141" s="46"/>
      <c r="BK141" s="46"/>
      <c r="BL141" s="46"/>
      <c r="BM141" s="46"/>
      <c r="BN141" s="46"/>
      <c r="BO141" s="46"/>
      <c r="BP141" s="46"/>
      <c r="BQ141" s="46"/>
      <c r="BR141" s="46"/>
      <c r="BS141" s="46"/>
      <c r="BT141" s="46"/>
      <c r="BU141" s="46"/>
      <c r="BV141" s="46"/>
      <c r="BW141" s="46"/>
      <c r="BX141" s="46"/>
      <c r="BY141" s="46"/>
      <c r="BZ141" s="46"/>
      <c r="CA141" s="46"/>
      <c r="CB141" s="46"/>
      <c r="CC141" s="46"/>
      <c r="CD141" s="46"/>
      <c r="CE141" s="46"/>
      <c r="CF141" s="46"/>
    </row>
    <row r="142" spans="1:84" ht="123.95">
      <c r="A142" s="46"/>
      <c r="B142" s="463" t="str">
        <f>'Risk Log'!A147</f>
        <v>NME-SCR-132</v>
      </c>
      <c r="C142" s="463" t="str">
        <f>'Risk Log'!B147</f>
        <v>Handling Error Situations</v>
      </c>
      <c r="D142" s="464" t="str">
        <f>'Risk Log'!V147 &amp; " &gt; " &amp; 'Risk Log'!W147</f>
        <v>3.11 Handling Error Situations &gt; GPS.176 SCR FHIR API Error  Reporting</v>
      </c>
      <c r="E142" s="464" t="str">
        <f>'Risk Log'!S147</f>
        <v>Test data:
a, b)
1. System Admin with appropriate permissions
2. Multiple ineligible patients having changes in Summary care
3. Multiple eligible patients having changes pending GP Summary update</v>
      </c>
      <c r="F142" s="46"/>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c r="AP142" s="46"/>
      <c r="AQ142" s="46"/>
      <c r="AR142" s="46"/>
      <c r="AS142" s="46"/>
      <c r="AT142" s="46"/>
      <c r="AU142" s="46"/>
      <c r="AV142" s="46"/>
      <c r="AW142" s="46"/>
      <c r="AX142" s="46"/>
      <c r="AY142" s="46"/>
      <c r="AZ142" s="46"/>
      <c r="BA142" s="46"/>
      <c r="BB142" s="46"/>
      <c r="BC142" s="46"/>
      <c r="BD142" s="46"/>
      <c r="BE142" s="46"/>
      <c r="BF142" s="46"/>
      <c r="BG142" s="46"/>
      <c r="BH142" s="46"/>
      <c r="BI142" s="46"/>
      <c r="BJ142" s="46"/>
      <c r="BK142" s="46"/>
      <c r="BL142" s="46"/>
      <c r="BM142" s="46"/>
      <c r="BN142" s="46"/>
      <c r="BO142" s="46"/>
      <c r="BP142" s="46"/>
      <c r="BQ142" s="46"/>
      <c r="BR142" s="46"/>
      <c r="BS142" s="46"/>
      <c r="BT142" s="46"/>
      <c r="BU142" s="46"/>
      <c r="BV142" s="46"/>
      <c r="BW142" s="46"/>
      <c r="BX142" s="46"/>
      <c r="BY142" s="46"/>
      <c r="BZ142" s="46"/>
      <c r="CA142" s="46"/>
      <c r="CB142" s="46"/>
      <c r="CC142" s="46"/>
      <c r="CD142" s="46"/>
      <c r="CE142" s="46"/>
      <c r="CF142" s="46"/>
    </row>
    <row r="143" spans="1:84" ht="155.1">
      <c r="A143" s="46"/>
      <c r="B143" s="463" t="str">
        <f>'Risk Log'!A148</f>
        <v>NME-SCR-133</v>
      </c>
      <c r="C143" s="463" t="str">
        <f>'Risk Log'!B148</f>
        <v>Handling Error Situations</v>
      </c>
      <c r="D143" s="464" t="str">
        <f>'Risk Log'!V148 &amp; " &gt; " &amp; 'Risk Log'!W148</f>
        <v>3.11 Handling Error Situations &gt; GPS.145 Handling of Transient and Persistent Errors</v>
      </c>
      <c r="E143" s="464" t="str">
        <f>'Risk Log'!S148</f>
        <v>Test data:
a, b)
1. System Admin with appropriate permissions
2. Unsuccessful GP Summary update with Status code 429
3. Unsuccessful GP Summary update with Status code 500
4. Unsuccessful GP Summary update with Status code 504</v>
      </c>
      <c r="F143" s="46"/>
      <c r="G143" s="46"/>
      <c r="H143" s="46"/>
      <c r="I143" s="46"/>
      <c r="J143" s="46"/>
      <c r="K143" s="46"/>
      <c r="L143" s="46"/>
      <c r="M143" s="46"/>
      <c r="N143" s="46"/>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c r="AU143" s="46"/>
      <c r="AV143" s="46"/>
      <c r="AW143" s="46"/>
      <c r="AX143" s="46"/>
      <c r="AY143" s="46"/>
      <c r="AZ143" s="46"/>
      <c r="BA143" s="46"/>
      <c r="BB143" s="46"/>
      <c r="BC143" s="46"/>
      <c r="BD143" s="46"/>
      <c r="BE143" s="46"/>
      <c r="BF143" s="46"/>
      <c r="BG143" s="46"/>
      <c r="BH143" s="46"/>
      <c r="BI143" s="46"/>
      <c r="BJ143" s="46"/>
      <c r="BK143" s="46"/>
      <c r="BL143" s="46"/>
      <c r="BM143" s="46"/>
      <c r="BN143" s="46"/>
      <c r="BO143" s="46"/>
      <c r="BP143" s="46"/>
      <c r="BQ143" s="46"/>
      <c r="BR143" s="46"/>
      <c r="BS143" s="46"/>
      <c r="BT143" s="46"/>
      <c r="BU143" s="46"/>
      <c r="BV143" s="46"/>
      <c r="BW143" s="46"/>
      <c r="BX143" s="46"/>
      <c r="BY143" s="46"/>
      <c r="BZ143" s="46"/>
      <c r="CA143" s="46"/>
      <c r="CB143" s="46"/>
      <c r="CC143" s="46"/>
      <c r="CD143" s="46"/>
      <c r="CE143" s="46"/>
      <c r="CF143" s="46"/>
    </row>
    <row r="144" spans="1:84" ht="186">
      <c r="A144" s="46"/>
      <c r="B144" s="463" t="str">
        <f>'Risk Log'!A149</f>
        <v>NME-SCR-134</v>
      </c>
      <c r="C144" s="463" t="str">
        <f>'Risk Log'!B149</f>
        <v>Handling Error Situations</v>
      </c>
      <c r="D144" s="464" t="str">
        <f>'Risk Log'!V149 &amp; " &gt; " &amp; 'Risk Log'!W149</f>
        <v>3.11 Handling Error Situations &gt; GPS.145 Handling of Transient and Persistent Errors</v>
      </c>
      <c r="E144" s="464" t="str">
        <f>'Risk Log'!S149</f>
        <v>Test data:
a, b)
1. System Admin with appropriate permissions
2. Unsuccessful GP Summary update with Status code 400
3. Unsuccessful GP Summary update with Status code 401
4. Unsuccessful GP Summary update with Status code 403
5. Unsuccessful GP Summary update with Status code 405</v>
      </c>
      <c r="F144" s="46"/>
      <c r="G144" s="46"/>
      <c r="H144" s="46"/>
      <c r="I144" s="46"/>
      <c r="J144" s="46"/>
      <c r="K144" s="46"/>
      <c r="L144" s="46"/>
      <c r="M144" s="46"/>
      <c r="N144" s="46"/>
      <c r="O144" s="46"/>
      <c r="P144" s="46"/>
      <c r="Q144" s="46"/>
      <c r="R144" s="46"/>
      <c r="S144" s="46"/>
      <c r="T144" s="46"/>
      <c r="U144" s="46"/>
      <c r="V144" s="46"/>
      <c r="W144" s="46"/>
      <c r="X144" s="46"/>
      <c r="Y144" s="46"/>
      <c r="Z144" s="46"/>
      <c r="AA144" s="46"/>
      <c r="AB144" s="46"/>
      <c r="AC144" s="46"/>
      <c r="AD144" s="46"/>
      <c r="AE144" s="46"/>
      <c r="AF144" s="46"/>
      <c r="AG144" s="46"/>
      <c r="AH144" s="46"/>
      <c r="AI144" s="46"/>
      <c r="AJ144" s="46"/>
      <c r="AK144" s="46"/>
      <c r="AL144" s="46"/>
      <c r="AM144" s="46"/>
      <c r="AN144" s="46"/>
      <c r="AO144" s="46"/>
      <c r="AP144" s="46"/>
      <c r="AQ144" s="46"/>
      <c r="AR144" s="46"/>
      <c r="AS144" s="46"/>
      <c r="AT144" s="46"/>
      <c r="AU144" s="46"/>
      <c r="AV144" s="46"/>
      <c r="AW144" s="46"/>
      <c r="AX144" s="46"/>
      <c r="AY144" s="46"/>
      <c r="AZ144" s="46"/>
      <c r="BA144" s="46"/>
      <c r="BB144" s="46"/>
      <c r="BC144" s="46"/>
      <c r="BD144" s="46"/>
      <c r="BE144" s="46"/>
      <c r="BF144" s="46"/>
      <c r="BG144" s="46"/>
      <c r="BH144" s="46"/>
      <c r="BI144" s="46"/>
      <c r="BJ144" s="46"/>
      <c r="BK144" s="46"/>
      <c r="BL144" s="46"/>
      <c r="BM144" s="46"/>
      <c r="BN144" s="46"/>
      <c r="BO144" s="46"/>
      <c r="BP144" s="46"/>
      <c r="BQ144" s="46"/>
      <c r="BR144" s="46"/>
      <c r="BS144" s="46"/>
      <c r="BT144" s="46"/>
      <c r="BU144" s="46"/>
      <c r="BV144" s="46"/>
      <c r="BW144" s="46"/>
      <c r="BX144" s="46"/>
      <c r="BY144" s="46"/>
      <c r="BZ144" s="46"/>
      <c r="CA144" s="46"/>
      <c r="CB144" s="46"/>
      <c r="CC144" s="46"/>
      <c r="CD144" s="46"/>
      <c r="CE144" s="46"/>
      <c r="CF144" s="46"/>
    </row>
    <row r="145" spans="1:84" ht="46.5">
      <c r="A145" s="46"/>
      <c r="B145" s="463" t="str">
        <f>'Risk Log'!A150</f>
        <v>NME-SCR-135</v>
      </c>
      <c r="C145" s="463" t="str">
        <f>'Risk Log'!B150</f>
        <v>Handling Error Situations</v>
      </c>
      <c r="D145" s="464" t="str">
        <f>'Risk Log'!V150 &amp; " &gt; " &amp; 'Risk Log'!W150</f>
        <v>3.11 Handling Error Situations &gt; GPS.155 System Should Not Keep Users Waiting</v>
      </c>
      <c r="E145" s="464" t="str">
        <f>'Risk Log'!S150</f>
        <v>Test data:
1. System Admin with appropriate permissions</v>
      </c>
      <c r="F145" s="46"/>
      <c r="G145" s="46"/>
      <c r="H145" s="46"/>
      <c r="I145" s="46"/>
      <c r="J145" s="46"/>
      <c r="K145" s="46"/>
      <c r="L145" s="46"/>
      <c r="M145" s="46"/>
      <c r="N145" s="46"/>
      <c r="O145" s="46"/>
      <c r="P145" s="46"/>
      <c r="Q145" s="46"/>
      <c r="R145" s="46"/>
      <c r="S145" s="46"/>
      <c r="T145" s="46"/>
      <c r="U145" s="46"/>
      <c r="V145" s="46"/>
      <c r="W145" s="46"/>
      <c r="X145" s="46"/>
      <c r="Y145" s="46"/>
      <c r="Z145" s="46"/>
      <c r="AA145" s="46"/>
      <c r="AB145" s="46"/>
      <c r="AC145" s="46"/>
      <c r="AD145" s="46"/>
      <c r="AE145" s="46"/>
      <c r="AF145" s="46"/>
      <c r="AG145" s="46"/>
      <c r="AH145" s="46"/>
      <c r="AI145" s="46"/>
      <c r="AJ145" s="46"/>
      <c r="AK145" s="46"/>
      <c r="AL145" s="46"/>
      <c r="AM145" s="46"/>
      <c r="AN145" s="46"/>
      <c r="AO145" s="46"/>
      <c r="AP145" s="46"/>
      <c r="AQ145" s="46"/>
      <c r="AR145" s="46"/>
      <c r="AS145" s="46"/>
      <c r="AT145" s="46"/>
      <c r="AU145" s="46"/>
      <c r="AV145" s="46"/>
      <c r="AW145" s="46"/>
      <c r="AX145" s="46"/>
      <c r="AY145" s="46"/>
      <c r="AZ145" s="46"/>
      <c r="BA145" s="46"/>
      <c r="BB145" s="46"/>
      <c r="BC145" s="46"/>
      <c r="BD145" s="46"/>
      <c r="BE145" s="46"/>
      <c r="BF145" s="46"/>
      <c r="BG145" s="46"/>
      <c r="BH145" s="46"/>
      <c r="BI145" s="46"/>
      <c r="BJ145" s="46"/>
      <c r="BK145" s="46"/>
      <c r="BL145" s="46"/>
      <c r="BM145" s="46"/>
      <c r="BN145" s="46"/>
      <c r="BO145" s="46"/>
      <c r="BP145" s="46"/>
      <c r="BQ145" s="46"/>
      <c r="BR145" s="46"/>
      <c r="BS145" s="46"/>
      <c r="BT145" s="46"/>
      <c r="BU145" s="46"/>
      <c r="BV145" s="46"/>
      <c r="BW145" s="46"/>
      <c r="BX145" s="46"/>
      <c r="BY145" s="46"/>
      <c r="BZ145" s="46"/>
      <c r="CA145" s="46"/>
      <c r="CB145" s="46"/>
      <c r="CC145" s="46"/>
      <c r="CD145" s="46"/>
      <c r="CE145" s="46"/>
      <c r="CF145" s="46"/>
    </row>
    <row r="146" spans="1:84" ht="46.5">
      <c r="A146" s="46"/>
      <c r="B146" s="463" t="str">
        <f>'Risk Log'!A151</f>
        <v>NME-SCR-136</v>
      </c>
      <c r="C146" s="463" t="str">
        <f>'Risk Log'!B151</f>
        <v>Handling Error Situations</v>
      </c>
      <c r="D146" s="464" t="str">
        <f>'Risk Log'!V151 &amp; " &gt; " &amp; 'Risk Log'!W151</f>
        <v>3.11 Handling Error Situations &gt; GPS.146 User Interaction in Error Situations</v>
      </c>
      <c r="E146" s="464" t="str">
        <f>'Risk Log'!S151</f>
        <v>Test data:
1. System Admin with appropriate permissions</v>
      </c>
      <c r="F146" s="46"/>
      <c r="G146" s="46"/>
      <c r="H146" s="46"/>
      <c r="I146" s="46"/>
      <c r="J146" s="46"/>
      <c r="K146" s="46"/>
      <c r="L146" s="46"/>
      <c r="M146" s="46"/>
      <c r="N146" s="46"/>
      <c r="O146" s="46"/>
      <c r="P146" s="46"/>
      <c r="Q146" s="46"/>
      <c r="R146" s="46"/>
      <c r="S146" s="46"/>
      <c r="T146" s="46"/>
      <c r="U146" s="46"/>
      <c r="V146" s="46"/>
      <c r="W146" s="46"/>
      <c r="X146" s="46"/>
      <c r="Y146" s="46"/>
      <c r="Z146" s="46"/>
      <c r="AA146" s="46"/>
      <c r="AB146" s="46"/>
      <c r="AC146" s="46"/>
      <c r="AD146" s="46"/>
      <c r="AE146" s="46"/>
      <c r="AF146" s="46"/>
      <c r="AG146" s="46"/>
      <c r="AH146" s="46"/>
      <c r="AI146" s="46"/>
      <c r="AJ146" s="46"/>
      <c r="AK146" s="46"/>
      <c r="AL146" s="46"/>
      <c r="AM146" s="46"/>
      <c r="AN146" s="46"/>
      <c r="AO146" s="46"/>
      <c r="AP146" s="46"/>
      <c r="AQ146" s="46"/>
      <c r="AR146" s="46"/>
      <c r="AS146" s="46"/>
      <c r="AT146" s="46"/>
      <c r="AU146" s="46"/>
      <c r="AV146" s="46"/>
      <c r="AW146" s="46"/>
      <c r="AX146" s="46"/>
      <c r="AY146" s="46"/>
      <c r="AZ146" s="46"/>
      <c r="BA146" s="46"/>
      <c r="BB146" s="46"/>
      <c r="BC146" s="46"/>
      <c r="BD146" s="46"/>
      <c r="BE146" s="46"/>
      <c r="BF146" s="46"/>
      <c r="BG146" s="46"/>
      <c r="BH146" s="46"/>
      <c r="BI146" s="46"/>
      <c r="BJ146" s="46"/>
      <c r="BK146" s="46"/>
      <c r="BL146" s="46"/>
      <c r="BM146" s="46"/>
      <c r="BN146" s="46"/>
      <c r="BO146" s="46"/>
      <c r="BP146" s="46"/>
      <c r="BQ146" s="46"/>
      <c r="BR146" s="46"/>
      <c r="BS146" s="46"/>
      <c r="BT146" s="46"/>
      <c r="BU146" s="46"/>
      <c r="BV146" s="46"/>
      <c r="BW146" s="46"/>
      <c r="BX146" s="46"/>
      <c r="BY146" s="46"/>
      <c r="BZ146" s="46"/>
      <c r="CA146" s="46"/>
      <c r="CB146" s="46"/>
      <c r="CC146" s="46"/>
      <c r="CD146" s="46"/>
      <c r="CE146" s="46"/>
      <c r="CF146" s="46"/>
    </row>
    <row r="147" spans="1:84" ht="62.1">
      <c r="A147" s="46"/>
      <c r="B147" s="463" t="str">
        <f>'Risk Log'!A152</f>
        <v>NME-SCR-137</v>
      </c>
      <c r="C147" s="463" t="str">
        <f>'Risk Log'!B152</f>
        <v>Handling Error Situations / Viewing and Printing GP Summaries - GP System</v>
      </c>
      <c r="D147" s="464" t="str">
        <f>'Risk Log'!V152 &amp; " &gt; " &amp; 'Risk Log'!W152</f>
        <v>2.6. Handling Error Situations &gt; MSCA-SCR-026</v>
      </c>
      <c r="E147" s="464" t="str">
        <f>'Risk Log'!S152</f>
        <v>Test data:
1. System Admin with appropriate permissions
2. GP summary with malformed data</v>
      </c>
      <c r="F147" s="46"/>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46"/>
      <c r="AF147" s="46"/>
      <c r="AG147" s="46"/>
      <c r="AH147" s="46"/>
      <c r="AI147" s="46"/>
      <c r="AJ147" s="46"/>
      <c r="AK147" s="46"/>
      <c r="AL147" s="46"/>
      <c r="AM147" s="46"/>
      <c r="AN147" s="46"/>
      <c r="AO147" s="46"/>
      <c r="AP147" s="46"/>
      <c r="AQ147" s="46"/>
      <c r="AR147" s="46"/>
      <c r="AS147" s="46"/>
      <c r="AT147" s="46"/>
      <c r="AU147" s="46"/>
      <c r="AV147" s="46"/>
      <c r="AW147" s="46"/>
      <c r="AX147" s="46"/>
      <c r="AY147" s="46"/>
      <c r="AZ147" s="46"/>
      <c r="BA147" s="46"/>
      <c r="BB147" s="46"/>
      <c r="BC147" s="46"/>
      <c r="BD147" s="46"/>
      <c r="BE147" s="46"/>
      <c r="BF147" s="46"/>
      <c r="BG147" s="46"/>
      <c r="BH147" s="46"/>
      <c r="BI147" s="46"/>
      <c r="BJ147" s="46"/>
      <c r="BK147" s="46"/>
      <c r="BL147" s="46"/>
      <c r="BM147" s="46"/>
      <c r="BN147" s="46"/>
      <c r="BO147" s="46"/>
      <c r="BP147" s="46"/>
      <c r="BQ147" s="46"/>
      <c r="BR147" s="46"/>
      <c r="BS147" s="46"/>
      <c r="BT147" s="46"/>
      <c r="BU147" s="46"/>
      <c r="BV147" s="46"/>
      <c r="BW147" s="46"/>
      <c r="BX147" s="46"/>
      <c r="BY147" s="46"/>
      <c r="BZ147" s="46"/>
      <c r="CA147" s="46"/>
      <c r="CB147" s="46"/>
      <c r="CC147" s="46"/>
      <c r="CD147" s="46"/>
      <c r="CE147" s="46"/>
      <c r="CF147" s="46"/>
    </row>
    <row r="148" spans="1:84" ht="77.45">
      <c r="A148" s="46"/>
      <c r="B148" s="463" t="str">
        <f>'Risk Log'!A153</f>
        <v>NME-SCR-138</v>
      </c>
      <c r="C148" s="463" t="str">
        <f>'Risk Log'!B153</f>
        <v>SCR Alerts</v>
      </c>
      <c r="D148" s="464" t="str">
        <f>'Risk Log'!V153 &amp; " &gt; " &amp; 'Risk Log'!W153</f>
        <v>2.2.3. Permission to View Process &gt; Legal Access</v>
      </c>
      <c r="E148" s="464" t="str">
        <f>'Risk Log'!S153</f>
        <v>Test data:
1. System Admin with appropriate permissions
2. Care Professional has accessed a selected patient's SCR for legal reasons</v>
      </c>
      <c r="F148" s="46"/>
      <c r="G148" s="46"/>
      <c r="H148" s="46"/>
      <c r="I148" s="46"/>
      <c r="J148" s="46"/>
      <c r="K148" s="46"/>
      <c r="L148" s="46"/>
      <c r="M148" s="46"/>
      <c r="N148" s="46"/>
      <c r="O148" s="46"/>
      <c r="P148" s="46"/>
      <c r="Q148" s="46"/>
      <c r="R148" s="46"/>
      <c r="S148" s="46"/>
      <c r="T148" s="46"/>
      <c r="U148" s="46"/>
      <c r="V148" s="46"/>
      <c r="W148" s="46"/>
      <c r="X148" s="46"/>
      <c r="Y148" s="46"/>
      <c r="Z148" s="46"/>
      <c r="AA148" s="46"/>
      <c r="AB148" s="46"/>
      <c r="AC148" s="46"/>
      <c r="AD148" s="46"/>
      <c r="AE148" s="46"/>
      <c r="AF148" s="46"/>
      <c r="AG148" s="46"/>
      <c r="AH148" s="46"/>
      <c r="AI148" s="46"/>
      <c r="AJ148" s="46"/>
      <c r="AK148" s="46"/>
      <c r="AL148" s="46"/>
      <c r="AM148" s="46"/>
      <c r="AN148" s="46"/>
      <c r="AO148" s="46"/>
      <c r="AP148" s="46"/>
      <c r="AQ148" s="46"/>
      <c r="AR148" s="46"/>
      <c r="AS148" s="46"/>
      <c r="AT148" s="46"/>
      <c r="AU148" s="46"/>
      <c r="AV148" s="46"/>
      <c r="AW148" s="46"/>
      <c r="AX148" s="46"/>
      <c r="AY148" s="46"/>
      <c r="AZ148" s="46"/>
      <c r="BA148" s="46"/>
      <c r="BB148" s="46"/>
      <c r="BC148" s="46"/>
      <c r="BD148" s="46"/>
      <c r="BE148" s="46"/>
      <c r="BF148" s="46"/>
      <c r="BG148" s="46"/>
      <c r="BH148" s="46"/>
      <c r="BI148" s="46"/>
      <c r="BJ148" s="46"/>
      <c r="BK148" s="46"/>
      <c r="BL148" s="46"/>
      <c r="BM148" s="46"/>
      <c r="BN148" s="46"/>
      <c r="BO148" s="46"/>
      <c r="BP148" s="46"/>
      <c r="BQ148" s="46"/>
      <c r="BR148" s="46"/>
      <c r="BS148" s="46"/>
      <c r="BT148" s="46"/>
      <c r="BU148" s="46"/>
      <c r="BV148" s="46"/>
      <c r="BW148" s="46"/>
      <c r="BX148" s="46"/>
      <c r="BY148" s="46"/>
      <c r="BZ148" s="46"/>
      <c r="CA148" s="46"/>
      <c r="CB148" s="46"/>
      <c r="CC148" s="46"/>
      <c r="CD148" s="46"/>
      <c r="CE148" s="46"/>
      <c r="CF148" s="46"/>
    </row>
    <row r="149" spans="1:84" ht="77.45">
      <c r="A149" s="46"/>
      <c r="B149" s="463" t="str">
        <f>'Risk Log'!A154</f>
        <v>NME-SCR-139</v>
      </c>
      <c r="C149" s="463" t="str">
        <f>'Risk Log'!B154</f>
        <v>SCR Alerts</v>
      </c>
      <c r="D149" s="464" t="str">
        <f>'Risk Log'!V154 &amp; " &gt; " &amp; 'Risk Log'!W154</f>
        <v>2.2.3. Permission to View Process &gt; Emergency</v>
      </c>
      <c r="E149" s="464" t="str">
        <f>'Risk Log'!S154</f>
        <v>Test data:
1. System Admin with appropriate permissions
2. Care Professional has accessed a selected patient's SCR for emergency reasons</v>
      </c>
      <c r="F149" s="46"/>
      <c r="G149" s="46"/>
      <c r="H149" s="46"/>
      <c r="I149" s="46"/>
      <c r="J149" s="46"/>
      <c r="K149" s="46"/>
      <c r="L149" s="46"/>
      <c r="M149" s="46"/>
      <c r="N149" s="46"/>
      <c r="O149" s="46"/>
      <c r="P149" s="46"/>
      <c r="Q149" s="46"/>
      <c r="R149" s="46"/>
      <c r="S149" s="46"/>
      <c r="T149" s="46"/>
      <c r="U149" s="46"/>
      <c r="V149" s="46"/>
      <c r="W149" s="46"/>
      <c r="X149" s="46"/>
      <c r="Y149" s="46"/>
      <c r="Z149" s="46"/>
      <c r="AA149" s="46"/>
      <c r="AB149" s="46"/>
      <c r="AC149" s="46"/>
      <c r="AD149" s="46"/>
      <c r="AE149" s="46"/>
      <c r="AF149" s="46"/>
      <c r="AG149" s="46"/>
      <c r="AH149" s="46"/>
      <c r="AI149" s="46"/>
      <c r="AJ149" s="46"/>
      <c r="AK149" s="46"/>
      <c r="AL149" s="46"/>
      <c r="AM149" s="46"/>
      <c r="AN149" s="46"/>
      <c r="AO149" s="46"/>
      <c r="AP149" s="46"/>
      <c r="AQ149" s="46"/>
      <c r="AR149" s="46"/>
      <c r="AS149" s="46"/>
      <c r="AT149" s="46"/>
      <c r="AU149" s="46"/>
      <c r="AV149" s="46"/>
      <c r="AW149" s="46"/>
      <c r="AX149" s="46"/>
      <c r="AY149" s="46"/>
      <c r="AZ149" s="46"/>
      <c r="BA149" s="46"/>
      <c r="BB149" s="46"/>
      <c r="BC149" s="46"/>
      <c r="BD149" s="46"/>
      <c r="BE149" s="46"/>
      <c r="BF149" s="46"/>
      <c r="BG149" s="46"/>
      <c r="BH149" s="46"/>
      <c r="BI149" s="46"/>
      <c r="BJ149" s="46"/>
      <c r="BK149" s="46"/>
      <c r="BL149" s="46"/>
      <c r="BM149" s="46"/>
      <c r="BN149" s="46"/>
      <c r="BO149" s="46"/>
      <c r="BP149" s="46"/>
      <c r="BQ149" s="46"/>
      <c r="BR149" s="46"/>
      <c r="BS149" s="46"/>
      <c r="BT149" s="46"/>
      <c r="BU149" s="46"/>
      <c r="BV149" s="46"/>
      <c r="BW149" s="46"/>
      <c r="BX149" s="46"/>
      <c r="BY149" s="46"/>
      <c r="BZ149" s="46"/>
      <c r="CA149" s="46"/>
      <c r="CB149" s="46"/>
      <c r="CC149" s="46"/>
      <c r="CD149" s="46"/>
      <c r="CE149" s="46"/>
      <c r="CF149" s="46"/>
    </row>
    <row r="150" spans="1:84" ht="93">
      <c r="A150" s="46"/>
      <c r="B150" s="463" t="str">
        <f>'Risk Log'!A155</f>
        <v>NME-SCR-140</v>
      </c>
      <c r="C150" s="463" t="str">
        <f>'Risk Log'!B155</f>
        <v>SCR Alerts</v>
      </c>
      <c r="D150" s="464" t="str">
        <f>'Risk Log'!V155 &amp; " &gt; " &amp; 'Risk Log'!W155</f>
        <v>2.2.3.	Permission to View Process &gt; Emergency Access</v>
      </c>
      <c r="E150" s="464" t="str">
        <f>'Risk Log'!S155</f>
        <v>Test data:
1. System Admin(Privacy Officer) with appropriate permissions
2. Care Professional for accessing the Patient's SCR for emergency reasons</v>
      </c>
      <c r="F150" s="46"/>
      <c r="G150" s="46"/>
      <c r="H150" s="46"/>
      <c r="I150" s="46"/>
      <c r="J150" s="46"/>
      <c r="K150" s="46"/>
      <c r="L150" s="46"/>
      <c r="M150" s="46"/>
      <c r="N150" s="46"/>
      <c r="O150" s="46"/>
      <c r="P150" s="46"/>
      <c r="Q150" s="46"/>
      <c r="R150" s="46"/>
      <c r="S150" s="46"/>
      <c r="T150" s="46"/>
      <c r="U150" s="46"/>
      <c r="V150" s="46"/>
      <c r="W150" s="46"/>
      <c r="X150" s="46"/>
      <c r="Y150" s="46"/>
      <c r="Z150" s="46"/>
      <c r="AA150" s="46"/>
      <c r="AB150" s="46"/>
      <c r="AC150" s="46"/>
      <c r="AD150" s="46"/>
      <c r="AE150" s="46"/>
      <c r="AF150" s="46"/>
      <c r="AG150" s="46"/>
      <c r="AH150" s="46"/>
      <c r="AI150" s="46"/>
      <c r="AJ150" s="46"/>
      <c r="AK150" s="46"/>
      <c r="AL150" s="46"/>
      <c r="AM150" s="46"/>
      <c r="AN150" s="46"/>
      <c r="AO150" s="46"/>
      <c r="AP150" s="46"/>
      <c r="AQ150" s="46"/>
      <c r="AR150" s="46"/>
      <c r="AS150" s="46"/>
      <c r="AT150" s="46"/>
      <c r="AU150" s="46"/>
      <c r="AV150" s="46"/>
      <c r="AW150" s="46"/>
      <c r="AX150" s="46"/>
      <c r="AY150" s="46"/>
      <c r="AZ150" s="46"/>
      <c r="BA150" s="46"/>
      <c r="BB150" s="46"/>
      <c r="BC150" s="46"/>
      <c r="BD150" s="46"/>
      <c r="BE150" s="46"/>
      <c r="BF150" s="46"/>
      <c r="BG150" s="46"/>
      <c r="BH150" s="46"/>
      <c r="BI150" s="46"/>
      <c r="BJ150" s="46"/>
      <c r="BK150" s="46"/>
      <c r="BL150" s="46"/>
      <c r="BM150" s="46"/>
      <c r="BN150" s="46"/>
      <c r="BO150" s="46"/>
      <c r="BP150" s="46"/>
      <c r="BQ150" s="46"/>
      <c r="BR150" s="46"/>
      <c r="BS150" s="46"/>
      <c r="BT150" s="46"/>
      <c r="BU150" s="46"/>
      <c r="BV150" s="46"/>
      <c r="BW150" s="46"/>
      <c r="BX150" s="46"/>
      <c r="BY150" s="46"/>
      <c r="BZ150" s="46"/>
      <c r="CA150" s="46"/>
      <c r="CB150" s="46"/>
      <c r="CC150" s="46"/>
      <c r="CD150" s="46"/>
      <c r="CE150" s="46"/>
      <c r="CF150" s="46"/>
    </row>
    <row r="151" spans="1:84" ht="170.45">
      <c r="A151" s="46"/>
      <c r="B151" s="463" t="str">
        <f>'Risk Log'!A156</f>
        <v>NME-SCR-141</v>
      </c>
      <c r="C151" s="463" t="str">
        <f>'Risk Log'!B156</f>
        <v>SCR Alerts</v>
      </c>
      <c r="D151" s="464" t="str">
        <f>'Risk Log'!V156 &amp; " &gt; " &amp; 'Risk Log'!W156</f>
        <v>2.2.3.	Permission to View Process &gt; Legal Access</v>
      </c>
      <c r="E151" s="464" t="str">
        <f>'Risk Log'!S156</f>
        <v>Test data:
a)
1. System Admin with appropriate permissions
2. Reason for access: Court Order
b)
3. Reason for access: Statute
c)
4. Reason for access: Public</v>
      </c>
      <c r="F151" s="46"/>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c r="AU151" s="46"/>
      <c r="AV151" s="46"/>
      <c r="AW151" s="46"/>
      <c r="AX151" s="46"/>
      <c r="AY151" s="46"/>
      <c r="AZ151" s="46"/>
      <c r="BA151" s="46"/>
      <c r="BB151" s="46"/>
      <c r="BC151" s="46"/>
      <c r="BD151" s="46"/>
      <c r="BE151" s="46"/>
      <c r="BF151" s="46"/>
      <c r="BG151" s="46"/>
      <c r="BH151" s="46"/>
      <c r="BI151" s="46"/>
      <c r="BJ151" s="46"/>
      <c r="BK151" s="46"/>
      <c r="BL151" s="46"/>
      <c r="BM151" s="46"/>
      <c r="BN151" s="46"/>
      <c r="BO151" s="46"/>
      <c r="BP151" s="46"/>
      <c r="BQ151" s="46"/>
      <c r="BR151" s="46"/>
      <c r="BS151" s="46"/>
      <c r="BT151" s="46"/>
      <c r="BU151" s="46"/>
      <c r="BV151" s="46"/>
      <c r="BW151" s="46"/>
      <c r="BX151" s="46"/>
      <c r="BY151" s="46"/>
      <c r="BZ151" s="46"/>
      <c r="CA151" s="46"/>
      <c r="CB151" s="46"/>
      <c r="CC151" s="46"/>
      <c r="CD151" s="46"/>
      <c r="CE151" s="46"/>
      <c r="CF151" s="46"/>
    </row>
    <row r="152" spans="1:84" ht="108.6">
      <c r="A152" s="46"/>
      <c r="B152" s="463" t="str">
        <f>'Risk Log'!A157</f>
        <v>NME-SCR-142</v>
      </c>
      <c r="C152" s="463" t="str">
        <f>'Risk Log'!B157</f>
        <v>SCR Alerts</v>
      </c>
      <c r="D152" s="464" t="str">
        <f>'Risk Log'!V157 &amp; " &gt; " &amp; 'Risk Log'!W157</f>
        <v>2.4. Alerting &gt; MSCA-SCR-100: Spine and Local Alerts</v>
      </c>
      <c r="E152" s="464" t="str">
        <f>'Risk Log'!S157</f>
        <v>Test data:
1. Access Alerts using the SCR FHIR AP
2. Access Alerts using the Audit Event endpoint 
3. Access Alerts using the local system functionality
4. Access Alerts using the equivalent local system functionality</v>
      </c>
      <c r="F152" s="46"/>
      <c r="G152" s="46"/>
      <c r="H152" s="46"/>
      <c r="I152" s="46"/>
      <c r="J152" s="46"/>
      <c r="K152" s="46"/>
      <c r="L152" s="46"/>
      <c r="M152" s="46"/>
      <c r="N152" s="46"/>
      <c r="O152" s="46"/>
      <c r="P152" s="46"/>
      <c r="Q152" s="46"/>
      <c r="R152" s="46"/>
      <c r="S152" s="46"/>
      <c r="T152" s="46"/>
      <c r="U152" s="46"/>
      <c r="V152" s="46"/>
      <c r="W152" s="46"/>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c r="AU152" s="46"/>
      <c r="AV152" s="46"/>
      <c r="AW152" s="46"/>
      <c r="AX152" s="46"/>
      <c r="AY152" s="46"/>
      <c r="AZ152" s="46"/>
      <c r="BA152" s="46"/>
      <c r="BB152" s="46"/>
      <c r="BC152" s="46"/>
      <c r="BD152" s="46"/>
      <c r="BE152" s="46"/>
      <c r="BF152" s="46"/>
      <c r="BG152" s="46"/>
      <c r="BH152" s="46"/>
      <c r="BI152" s="46"/>
      <c r="BJ152" s="46"/>
      <c r="BK152" s="46"/>
      <c r="BL152" s="46"/>
      <c r="BM152" s="46"/>
      <c r="BN152" s="46"/>
      <c r="BO152" s="46"/>
      <c r="BP152" s="46"/>
      <c r="BQ152" s="46"/>
      <c r="BR152" s="46"/>
      <c r="BS152" s="46"/>
      <c r="BT152" s="46"/>
      <c r="BU152" s="46"/>
      <c r="BV152" s="46"/>
      <c r="BW152" s="46"/>
      <c r="BX152" s="46"/>
      <c r="BY152" s="46"/>
      <c r="BZ152" s="46"/>
      <c r="CA152" s="46"/>
      <c r="CB152" s="46"/>
      <c r="CC152" s="46"/>
      <c r="CD152" s="46"/>
      <c r="CE152" s="46"/>
      <c r="CF152" s="46"/>
    </row>
    <row r="153" spans="1:84" ht="108.6">
      <c r="A153" s="46"/>
      <c r="B153" s="463" t="str">
        <f>'Risk Log'!A158</f>
        <v>NME-SCR-143</v>
      </c>
      <c r="C153" s="463" t="str">
        <f>'Risk Log'!B158</f>
        <v>SCR Alerts</v>
      </c>
      <c r="D153" s="464" t="str">
        <f>'Risk Log'!V158 &amp; " &gt; " &amp; 'Risk Log'!W158</f>
        <v>2.4. Alerting &gt; MSCA-SCR-100: Spine and Local Alerts</v>
      </c>
      <c r="E153" s="464" t="str">
        <f>'Risk Log'!S158</f>
        <v>Test data:
1. Self-Claim using the SCR FHIR AP
2. Self-Claim Alerts using the AuditEvent endpoint 
3. Self-Claim using the local system functionality
4. Self-Claim using the equivalent local system functionality</v>
      </c>
      <c r="F153" s="46"/>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46"/>
      <c r="AF153" s="46"/>
      <c r="AG153" s="46"/>
      <c r="AH153" s="46"/>
      <c r="AI153" s="46"/>
      <c r="AJ153" s="46"/>
      <c r="AK153" s="46"/>
      <c r="AL153" s="46"/>
      <c r="AM153" s="46"/>
      <c r="AN153" s="46"/>
      <c r="AO153" s="46"/>
      <c r="AP153" s="46"/>
      <c r="AQ153" s="46"/>
      <c r="AR153" s="46"/>
      <c r="AS153" s="46"/>
      <c r="AT153" s="46"/>
      <c r="AU153" s="46"/>
      <c r="AV153" s="46"/>
      <c r="AW153" s="46"/>
      <c r="AX153" s="46"/>
      <c r="AY153" s="46"/>
      <c r="AZ153" s="46"/>
      <c r="BA153" s="46"/>
      <c r="BB153" s="46"/>
      <c r="BC153" s="46"/>
      <c r="BD153" s="46"/>
      <c r="BE153" s="46"/>
      <c r="BF153" s="46"/>
      <c r="BG153" s="46"/>
      <c r="BH153" s="46"/>
      <c r="BI153" s="46"/>
      <c r="BJ153" s="46"/>
      <c r="BK153" s="46"/>
      <c r="BL153" s="46"/>
      <c r="BM153" s="46"/>
      <c r="BN153" s="46"/>
      <c r="BO153" s="46"/>
      <c r="BP153" s="46"/>
      <c r="BQ153" s="46"/>
      <c r="BR153" s="46"/>
      <c r="BS153" s="46"/>
      <c r="BT153" s="46"/>
      <c r="BU153" s="46"/>
      <c r="BV153" s="46"/>
      <c r="BW153" s="46"/>
      <c r="BX153" s="46"/>
      <c r="BY153" s="46"/>
      <c r="BZ153" s="46"/>
      <c r="CA153" s="46"/>
      <c r="CB153" s="46"/>
      <c r="CC153" s="46"/>
      <c r="CD153" s="46"/>
      <c r="CE153" s="46"/>
      <c r="CF153" s="46"/>
    </row>
    <row r="154" spans="1:84" ht="62.1">
      <c r="A154" s="46"/>
      <c r="B154" s="463" t="str">
        <f>'Risk Log'!A159</f>
        <v>NME-SCR-144</v>
      </c>
      <c r="C154" s="463" t="str">
        <f>'Risk Log'!B159</f>
        <v>SCR Alerts</v>
      </c>
      <c r="D154" s="464" t="str">
        <f>'Risk Log'!V159 &amp; " &gt; " &amp; 'Risk Log'!W159</f>
        <v>2.4. Alerting &gt; MSCA-SCR-101: Self-Claim Alerts</v>
      </c>
      <c r="E154" s="464" t="str">
        <f>'Risk Log'!S159</f>
        <v>Test data:
1. System Admin with appropriate permissions
2. Self-Claim LR to be created</v>
      </c>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c r="AX154" s="46"/>
      <c r="AY154" s="46"/>
      <c r="AZ154" s="46"/>
      <c r="BA154" s="46"/>
      <c r="BB154" s="46"/>
      <c r="BC154" s="46"/>
      <c r="BD154" s="46"/>
      <c r="BE154" s="46"/>
      <c r="BF154" s="46"/>
      <c r="BG154" s="46"/>
      <c r="BH154" s="46"/>
      <c r="BI154" s="46"/>
      <c r="BJ154" s="46"/>
      <c r="BK154" s="46"/>
      <c r="BL154" s="46"/>
      <c r="BM154" s="46"/>
      <c r="BN154" s="46"/>
      <c r="BO154" s="46"/>
      <c r="BP154" s="46"/>
      <c r="BQ154" s="46"/>
      <c r="BR154" s="46"/>
      <c r="BS154" s="46"/>
      <c r="BT154" s="46"/>
      <c r="BU154" s="46"/>
      <c r="BV154" s="46"/>
      <c r="BW154" s="46"/>
      <c r="BX154" s="46"/>
      <c r="BY154" s="46"/>
      <c r="BZ154" s="46"/>
      <c r="CA154" s="46"/>
      <c r="CB154" s="46"/>
      <c r="CC154" s="46"/>
      <c r="CD154" s="46"/>
      <c r="CE154" s="46"/>
      <c r="CF154" s="46"/>
    </row>
    <row r="155" spans="1:84" ht="62.1">
      <c r="A155" s="46"/>
      <c r="B155" s="463" t="str">
        <f>'Risk Log'!A160</f>
        <v>NME-SCR-145</v>
      </c>
      <c r="C155" s="463" t="str">
        <f>'Risk Log'!B160</f>
        <v>SCR Alerts</v>
      </c>
      <c r="D155" s="464" t="str">
        <f>'Risk Log'!V160 &amp; " &gt; " &amp; 'Risk Log'!W160</f>
        <v>2.4.1. Local Alerting &gt; MSCA-SCR-106: Local Alerting Solution</v>
      </c>
      <c r="E155" s="464" t="str">
        <f>'Risk Log'!S160</f>
        <v>Test data:
1. System Admin with appropriate permissions
2. Self-Claim LR to be created</v>
      </c>
      <c r="F155" s="46"/>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c r="AX155" s="46"/>
      <c r="AY155" s="46"/>
      <c r="AZ155" s="46"/>
      <c r="BA155" s="46"/>
      <c r="BB155" s="46"/>
      <c r="BC155" s="46"/>
      <c r="BD155" s="46"/>
      <c r="BE155" s="46"/>
      <c r="BF155" s="46"/>
      <c r="BG155" s="46"/>
      <c r="BH155" s="46"/>
      <c r="BI155" s="46"/>
      <c r="BJ155" s="46"/>
      <c r="BK155" s="46"/>
      <c r="BL155" s="46"/>
      <c r="BM155" s="46"/>
      <c r="BN155" s="46"/>
      <c r="BO155" s="46"/>
      <c r="BP155" s="46"/>
      <c r="BQ155" s="46"/>
      <c r="BR155" s="46"/>
      <c r="BS155" s="46"/>
      <c r="BT155" s="46"/>
      <c r="BU155" s="46"/>
      <c r="BV155" s="46"/>
      <c r="BW155" s="46"/>
      <c r="BX155" s="46"/>
      <c r="BY155" s="46"/>
      <c r="BZ155" s="46"/>
      <c r="CA155" s="46"/>
      <c r="CB155" s="46"/>
      <c r="CC155" s="46"/>
      <c r="CD155" s="46"/>
      <c r="CE155" s="46"/>
      <c r="CF155" s="46"/>
    </row>
    <row r="156" spans="1:84" ht="77.45">
      <c r="A156" s="46"/>
      <c r="B156" s="463" t="str">
        <f>'Risk Log'!A161</f>
        <v>NME-SCR-146</v>
      </c>
      <c r="C156" s="463" t="str">
        <f>'Risk Log'!B161</f>
        <v>SCR Alerts</v>
      </c>
      <c r="D156" s="464" t="str">
        <f>'Risk Log'!V161 &amp; " &gt; " &amp; 'Risk Log'!W161</f>
        <v>2.4.1. Local Alerting &gt; MSCA-SCR-106: Local Alerting Solution</v>
      </c>
      <c r="E156" s="464" t="str">
        <f>'Risk Log'!S161</f>
        <v>Test data:
1. System Admin with appropriate permissions
2. Self-Claim LR to be created with additional information</v>
      </c>
      <c r="F156" s="46"/>
      <c r="G156" s="46"/>
      <c r="H156" s="46"/>
      <c r="I156" s="46"/>
      <c r="J156" s="46"/>
      <c r="K156" s="46"/>
      <c r="L156" s="46"/>
      <c r="M156" s="46"/>
      <c r="N156" s="46"/>
      <c r="O156" s="46"/>
      <c r="P156" s="46"/>
      <c r="Q156" s="46"/>
      <c r="R156" s="46"/>
      <c r="S156" s="46"/>
      <c r="T156" s="46"/>
      <c r="U156" s="46"/>
      <c r="V156" s="46"/>
      <c r="W156" s="46"/>
      <c r="X156" s="46"/>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c r="BA156" s="46"/>
      <c r="BB156" s="46"/>
      <c r="BC156" s="46"/>
      <c r="BD156" s="46"/>
      <c r="BE156" s="46"/>
      <c r="BF156" s="46"/>
      <c r="BG156" s="46"/>
      <c r="BH156" s="46"/>
      <c r="BI156" s="46"/>
      <c r="BJ156" s="46"/>
      <c r="BK156" s="46"/>
      <c r="BL156" s="46"/>
      <c r="BM156" s="46"/>
      <c r="BN156" s="46"/>
      <c r="BO156" s="46"/>
      <c r="BP156" s="46"/>
      <c r="BQ156" s="46"/>
      <c r="BR156" s="46"/>
      <c r="BS156" s="46"/>
      <c r="BT156" s="46"/>
      <c r="BU156" s="46"/>
      <c r="BV156" s="46"/>
      <c r="BW156" s="46"/>
      <c r="BX156" s="46"/>
      <c r="BY156" s="46"/>
      <c r="BZ156" s="46"/>
      <c r="CA156" s="46"/>
      <c r="CB156" s="46"/>
      <c r="CC156" s="46"/>
      <c r="CD156" s="46"/>
      <c r="CE156" s="46"/>
      <c r="CF156" s="46"/>
    </row>
    <row r="157" spans="1:84" ht="155.1">
      <c r="A157" s="46"/>
      <c r="B157" s="463" t="str">
        <f>'Risk Log'!A162</f>
        <v>NME-SCR-147</v>
      </c>
      <c r="C157" s="463" t="str">
        <f>'Risk Log'!B162</f>
        <v>SCR Alerts</v>
      </c>
      <c r="D157" s="464" t="str">
        <f>'Risk Log'!V162 &amp; " &gt; " &amp; 'Risk Log'!W162</f>
        <v>2.4.1. Local Alerting &gt; MSCA-SCR-106: Local Alerting Solution</v>
      </c>
      <c r="E157" s="464" t="str">
        <f>'Risk Log'!S162</f>
        <v>Test data:
a, b)
1. System Admin with appropriate permissions
2. Self-Claim LR to be created with additional information
3. Self-Claim LR to be created with additional information in various circumstances
4. Self-Claim LR to be created with additional information with various investigation details</v>
      </c>
      <c r="F157" s="46"/>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46"/>
      <c r="AV157" s="46"/>
      <c r="AW157" s="46"/>
      <c r="AX157" s="46"/>
      <c r="AY157" s="46"/>
      <c r="AZ157" s="46"/>
      <c r="BA157" s="46"/>
      <c r="BB157" s="46"/>
      <c r="BC157" s="46"/>
      <c r="BD157" s="46"/>
      <c r="BE157" s="46"/>
      <c r="BF157" s="46"/>
      <c r="BG157" s="46"/>
      <c r="BH157" s="46"/>
      <c r="BI157" s="46"/>
      <c r="BJ157" s="46"/>
      <c r="BK157" s="46"/>
      <c r="BL157" s="46"/>
      <c r="BM157" s="46"/>
      <c r="BN157" s="46"/>
      <c r="BO157" s="46"/>
      <c r="BP157" s="46"/>
      <c r="BQ157" s="46"/>
      <c r="BR157" s="46"/>
      <c r="BS157" s="46"/>
      <c r="BT157" s="46"/>
      <c r="BU157" s="46"/>
      <c r="BV157" s="46"/>
      <c r="BW157" s="46"/>
      <c r="BX157" s="46"/>
      <c r="BY157" s="46"/>
      <c r="BZ157" s="46"/>
      <c r="CA157" s="46"/>
      <c r="CB157" s="46"/>
      <c r="CC157" s="46"/>
      <c r="CD157" s="46"/>
      <c r="CE157" s="46"/>
      <c r="CF157" s="46"/>
    </row>
    <row r="158" spans="1:84" ht="108.6">
      <c r="A158" s="46"/>
      <c r="B158" s="463" t="str">
        <f>'Risk Log'!A163</f>
        <v>NME-SCR-148</v>
      </c>
      <c r="C158" s="463" t="str">
        <f>'Risk Log'!B163</f>
        <v>SCR Alerts</v>
      </c>
      <c r="D158" s="464" t="str">
        <f>'Risk Log'!V163 &amp; " &gt; " &amp; 'Risk Log'!W163</f>
        <v>2.4.1. Local Alerting &gt; MSCA-SCR-110: SCR Alert Report</v>
      </c>
      <c r="E158" s="464" t="str">
        <f>'Risk Log'!S163</f>
        <v>Test data:
1. System Admin with appropriate permissions
2. Permutation of alert types along with the date and time filter
3. (Long interval) is available, that too needs to be mitigated</v>
      </c>
      <c r="F158" s="46"/>
      <c r="G158" s="46"/>
      <c r="H158" s="46"/>
      <c r="I158" s="46"/>
      <c r="J158" s="46"/>
      <c r="K158" s="46"/>
      <c r="L158" s="46"/>
      <c r="M158" s="46"/>
      <c r="N158" s="46"/>
      <c r="O158" s="46"/>
      <c r="P158" s="46"/>
      <c r="Q158" s="46"/>
      <c r="R158" s="46"/>
      <c r="S158" s="46"/>
      <c r="T158" s="46"/>
      <c r="U158" s="46"/>
      <c r="V158" s="46"/>
      <c r="W158" s="46"/>
      <c r="X158" s="46"/>
      <c r="Y158" s="46"/>
      <c r="Z158" s="46"/>
      <c r="AA158" s="46"/>
      <c r="AB158" s="46"/>
      <c r="AC158" s="46"/>
      <c r="AD158" s="46"/>
      <c r="AE158" s="46"/>
      <c r="AF158" s="46"/>
      <c r="AG158" s="46"/>
      <c r="AH158" s="46"/>
      <c r="AI158" s="46"/>
      <c r="AJ158" s="46"/>
      <c r="AK158" s="46"/>
      <c r="AL158" s="46"/>
      <c r="AM158" s="46"/>
      <c r="AN158" s="46"/>
      <c r="AO158" s="46"/>
      <c r="AP158" s="46"/>
      <c r="AQ158" s="46"/>
      <c r="AR158" s="46"/>
      <c r="AS158" s="46"/>
      <c r="AT158" s="46"/>
      <c r="AU158" s="46"/>
      <c r="AV158" s="46"/>
      <c r="AW158" s="46"/>
      <c r="AX158" s="46"/>
      <c r="AY158" s="46"/>
      <c r="AZ158" s="46"/>
      <c r="BA158" s="46"/>
      <c r="BB158" s="46"/>
      <c r="BC158" s="46"/>
      <c r="BD158" s="46"/>
      <c r="BE158" s="46"/>
      <c r="BF158" s="46"/>
      <c r="BG158" s="46"/>
      <c r="BH158" s="46"/>
      <c r="BI158" s="46"/>
      <c r="BJ158" s="46"/>
      <c r="BK158" s="46"/>
      <c r="BL158" s="46"/>
      <c r="BM158" s="46"/>
      <c r="BN158" s="46"/>
      <c r="BO158" s="46"/>
      <c r="BP158" s="46"/>
      <c r="BQ158" s="46"/>
      <c r="BR158" s="46"/>
      <c r="BS158" s="46"/>
      <c r="BT158" s="46"/>
      <c r="BU158" s="46"/>
      <c r="BV158" s="46"/>
      <c r="BW158" s="46"/>
      <c r="BX158" s="46"/>
      <c r="BY158" s="46"/>
      <c r="BZ158" s="46"/>
      <c r="CA158" s="46"/>
      <c r="CB158" s="46"/>
      <c r="CC158" s="46"/>
      <c r="CD158" s="46"/>
      <c r="CE158" s="46"/>
      <c r="CF158" s="46"/>
    </row>
    <row r="159" spans="1:84" ht="77.45">
      <c r="A159" s="46"/>
      <c r="B159" s="463" t="str">
        <f>'Risk Log'!A164</f>
        <v>NME-SCR-149</v>
      </c>
      <c r="C159" s="463" t="str">
        <f>'Risk Log'!B164</f>
        <v>Reporting</v>
      </c>
      <c r="D159" s="464" t="str">
        <f>'Risk Log'!V164 &amp; " &gt; " &amp; 'Risk Log'!W164</f>
        <v>2.4.1. Local Alerting &gt; MSCA-SCR-110: SCR Alert Report</v>
      </c>
      <c r="E159" s="464" t="str">
        <f>'Risk Log'!S164</f>
        <v>Test data:
1. System Admin with appropriate permissions
2. SCR Alert Report having all information [full data set]</v>
      </c>
      <c r="F159" s="46"/>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c r="AX159" s="46"/>
      <c r="AY159" s="46"/>
      <c r="AZ159" s="46"/>
      <c r="BA159" s="46"/>
      <c r="BB159" s="46"/>
      <c r="BC159" s="46"/>
      <c r="BD159" s="46"/>
      <c r="BE159" s="46"/>
      <c r="BF159" s="46"/>
      <c r="BG159" s="46"/>
      <c r="BH159" s="46"/>
      <c r="BI159" s="46"/>
      <c r="BJ159" s="46"/>
      <c r="BK159" s="46"/>
      <c r="BL159" s="46"/>
      <c r="BM159" s="46"/>
      <c r="BN159" s="46"/>
      <c r="BO159" s="46"/>
      <c r="BP159" s="46"/>
      <c r="BQ159" s="46"/>
      <c r="BR159" s="46"/>
      <c r="BS159" s="46"/>
      <c r="BT159" s="46"/>
      <c r="BU159" s="46"/>
      <c r="BV159" s="46"/>
      <c r="BW159" s="46"/>
      <c r="BX159" s="46"/>
      <c r="BY159" s="46"/>
      <c r="BZ159" s="46"/>
      <c r="CA159" s="46"/>
      <c r="CB159" s="46"/>
      <c r="CC159" s="46"/>
      <c r="CD159" s="46"/>
      <c r="CE159" s="46"/>
      <c r="CF159" s="46"/>
    </row>
    <row r="160" spans="1:84" ht="77.45">
      <c r="A160" s="46"/>
      <c r="B160" s="463" t="str">
        <f>'Risk Log'!A165</f>
        <v>NME-SCR-150</v>
      </c>
      <c r="C160" s="463" t="str">
        <f>'Risk Log'!B165</f>
        <v>Reporting</v>
      </c>
      <c r="D160" s="464" t="str">
        <f>'Risk Log'!V165 &amp; " &gt; " &amp; 'Risk Log'!W165</f>
        <v>2.4.1. Local Alerting &gt; MSCA-SCR-110: SCR Alert Report</v>
      </c>
      <c r="E160" s="464" t="str">
        <f>'Risk Log'!S165</f>
        <v>Test data:
1. System Admin with appropriate permissions
2. SCR Alert Report having all information [full data set]</v>
      </c>
      <c r="F160" s="46"/>
      <c r="G160" s="46"/>
      <c r="H160" s="46"/>
      <c r="I160" s="46"/>
      <c r="J160" s="46"/>
      <c r="K160" s="46"/>
      <c r="L160" s="46"/>
      <c r="M160" s="46"/>
      <c r="N160" s="46"/>
      <c r="O160" s="46"/>
      <c r="P160" s="46"/>
      <c r="Q160" s="46"/>
      <c r="R160" s="46"/>
      <c r="S160" s="46"/>
      <c r="T160" s="46"/>
      <c r="U160" s="46"/>
      <c r="V160" s="46"/>
      <c r="W160" s="46"/>
      <c r="X160" s="46"/>
      <c r="Y160" s="46"/>
      <c r="Z160" s="46"/>
      <c r="AA160" s="46"/>
      <c r="AB160" s="46"/>
      <c r="AC160" s="46"/>
      <c r="AD160" s="46"/>
      <c r="AE160" s="46"/>
      <c r="AF160" s="46"/>
      <c r="AG160" s="46"/>
      <c r="AH160" s="46"/>
      <c r="AI160" s="46"/>
      <c r="AJ160" s="46"/>
      <c r="AK160" s="46"/>
      <c r="AL160" s="46"/>
      <c r="AM160" s="46"/>
      <c r="AN160" s="46"/>
      <c r="AO160" s="46"/>
      <c r="AP160" s="46"/>
      <c r="AQ160" s="46"/>
      <c r="AR160" s="46"/>
      <c r="AS160" s="46"/>
      <c r="AT160" s="46"/>
      <c r="AU160" s="46"/>
      <c r="AV160" s="46"/>
      <c r="AW160" s="46"/>
      <c r="AX160" s="46"/>
      <c r="AY160" s="46"/>
      <c r="AZ160" s="46"/>
      <c r="BA160" s="46"/>
      <c r="BB160" s="46"/>
      <c r="BC160" s="46"/>
      <c r="BD160" s="46"/>
      <c r="BE160" s="46"/>
      <c r="BF160" s="46"/>
      <c r="BG160" s="46"/>
      <c r="BH160" s="46"/>
      <c r="BI160" s="46"/>
      <c r="BJ160" s="46"/>
      <c r="BK160" s="46"/>
      <c r="BL160" s="46"/>
      <c r="BM160" s="46"/>
      <c r="BN160" s="46"/>
      <c r="BO160" s="46"/>
      <c r="BP160" s="46"/>
      <c r="BQ160" s="46"/>
      <c r="BR160" s="46"/>
      <c r="BS160" s="46"/>
      <c r="BT160" s="46"/>
      <c r="BU160" s="46"/>
      <c r="BV160" s="46"/>
      <c r="BW160" s="46"/>
      <c r="BX160" s="46"/>
      <c r="BY160" s="46"/>
      <c r="BZ160" s="46"/>
      <c r="CA160" s="46"/>
      <c r="CB160" s="46"/>
      <c r="CC160" s="46"/>
      <c r="CD160" s="46"/>
      <c r="CE160" s="46"/>
      <c r="CF160" s="46"/>
    </row>
    <row r="161" spans="1:84" ht="77.45">
      <c r="A161" s="46"/>
      <c r="B161" s="463" t="str">
        <f>'Risk Log'!A166</f>
        <v>NME-SCR-151</v>
      </c>
      <c r="C161" s="463" t="str">
        <f>'Risk Log'!B166</f>
        <v>SCR Alerts</v>
      </c>
      <c r="D161" s="464" t="str">
        <f>'Risk Log'!V166 &amp; " &gt; " &amp; 'Risk Log'!W166</f>
        <v>2.8. Reporting &gt; CPR.056 Report on SCR Accesses</v>
      </c>
      <c r="E161" s="464" t="str">
        <f>'Risk Log'!S166</f>
        <v>Test data:
1. System Admin with appropriate permissions
2. SCR Alert Report having all information [full data set]</v>
      </c>
      <c r="F161" s="46"/>
      <c r="G161" s="46"/>
      <c r="H161" s="46"/>
      <c r="I161" s="46"/>
      <c r="J161" s="46"/>
      <c r="K161" s="46"/>
      <c r="L161" s="46"/>
      <c r="M161" s="46"/>
      <c r="N161" s="46"/>
      <c r="O161" s="46"/>
      <c r="P161" s="46"/>
      <c r="Q161" s="46"/>
      <c r="R161" s="46"/>
      <c r="S161" s="46"/>
      <c r="T161" s="46"/>
      <c r="U161" s="46"/>
      <c r="V161" s="46"/>
      <c r="W161" s="46"/>
      <c r="X161" s="46"/>
      <c r="Y161" s="46"/>
      <c r="Z161" s="46"/>
      <c r="AA161" s="46"/>
      <c r="AB161" s="46"/>
      <c r="AC161" s="46"/>
      <c r="AD161" s="46"/>
      <c r="AE161" s="46"/>
      <c r="AF161" s="46"/>
      <c r="AG161" s="46"/>
      <c r="AH161" s="46"/>
      <c r="AI161" s="46"/>
      <c r="AJ161" s="46"/>
      <c r="AK161" s="46"/>
      <c r="AL161" s="46"/>
      <c r="AM161" s="46"/>
      <c r="AN161" s="46"/>
      <c r="AO161" s="46"/>
      <c r="AP161" s="46"/>
      <c r="AQ161" s="46"/>
      <c r="AR161" s="46"/>
      <c r="AS161" s="46"/>
      <c r="AT161" s="46"/>
      <c r="AU161" s="46"/>
      <c r="AV161" s="46"/>
      <c r="AW161" s="46"/>
      <c r="AX161" s="46"/>
      <c r="AY161" s="46"/>
      <c r="AZ161" s="46"/>
      <c r="BA161" s="46"/>
      <c r="BB161" s="46"/>
      <c r="BC161" s="46"/>
      <c r="BD161" s="46"/>
      <c r="BE161" s="46"/>
      <c r="BF161" s="46"/>
      <c r="BG161" s="46"/>
      <c r="BH161" s="46"/>
      <c r="BI161" s="46"/>
      <c r="BJ161" s="46"/>
      <c r="BK161" s="46"/>
      <c r="BL161" s="46"/>
      <c r="BM161" s="46"/>
      <c r="BN161" s="46"/>
      <c r="BO161" s="46"/>
      <c r="BP161" s="46"/>
      <c r="BQ161" s="46"/>
      <c r="BR161" s="46"/>
      <c r="BS161" s="46"/>
      <c r="BT161" s="46"/>
      <c r="BU161" s="46"/>
      <c r="BV161" s="46"/>
      <c r="BW161" s="46"/>
      <c r="BX161" s="46"/>
      <c r="BY161" s="46"/>
      <c r="BZ161" s="46"/>
      <c r="CA161" s="46"/>
      <c r="CB161" s="46"/>
      <c r="CC161" s="46"/>
      <c r="CD161" s="46"/>
      <c r="CE161" s="46"/>
      <c r="CF161" s="46"/>
    </row>
    <row r="162" spans="1:84" ht="62.1">
      <c r="A162" s="46"/>
      <c r="B162" s="463" t="str">
        <f>'Risk Log'!A167</f>
        <v>NME-SCR-152</v>
      </c>
      <c r="C162" s="463" t="str">
        <f>'Risk Log'!B167</f>
        <v>Reporting</v>
      </c>
      <c r="D162" s="464" t="str">
        <f>'Risk Log'!V167 &amp; " &gt; " &amp; 'Risk Log'!W167</f>
        <v>2.8. Reporting &gt; CPR.056 Report on SCR Accesses</v>
      </c>
      <c r="E162" s="464" t="str">
        <f>'Risk Log'!S167</f>
        <v>Test data:
1. System Admin with appropriate permissions
2. Different SCR Alert generated since 3 weeks</v>
      </c>
      <c r="F162" s="46"/>
      <c r="G162" s="46"/>
      <c r="H162" s="46"/>
      <c r="I162" s="46"/>
      <c r="J162" s="46"/>
      <c r="K162" s="46"/>
      <c r="L162" s="46"/>
      <c r="M162" s="46"/>
      <c r="N162" s="46"/>
      <c r="O162" s="46"/>
      <c r="P162" s="46"/>
      <c r="Q162" s="46"/>
      <c r="R162" s="46"/>
      <c r="S162" s="46"/>
      <c r="T162" s="46"/>
      <c r="U162" s="46"/>
      <c r="V162" s="46"/>
      <c r="W162" s="46"/>
      <c r="X162" s="46"/>
      <c r="Y162" s="46"/>
      <c r="Z162" s="46"/>
      <c r="AA162" s="46"/>
      <c r="AB162" s="46"/>
      <c r="AC162" s="46"/>
      <c r="AD162" s="46"/>
      <c r="AE162" s="46"/>
      <c r="AF162" s="46"/>
      <c r="AG162" s="46"/>
      <c r="AH162" s="46"/>
      <c r="AI162" s="46"/>
      <c r="AJ162" s="46"/>
      <c r="AK162" s="46"/>
      <c r="AL162" s="46"/>
      <c r="AM162" s="46"/>
      <c r="AN162" s="46"/>
      <c r="AO162" s="46"/>
      <c r="AP162" s="46"/>
      <c r="AQ162" s="46"/>
      <c r="AR162" s="46"/>
      <c r="AS162" s="46"/>
      <c r="AT162" s="46"/>
      <c r="AU162" s="46"/>
      <c r="AV162" s="46"/>
      <c r="AW162" s="46"/>
      <c r="AX162" s="46"/>
      <c r="AY162" s="46"/>
      <c r="AZ162" s="46"/>
      <c r="BA162" s="46"/>
      <c r="BB162" s="46"/>
      <c r="BC162" s="46"/>
      <c r="BD162" s="46"/>
      <c r="BE162" s="46"/>
      <c r="BF162" s="46"/>
      <c r="BG162" s="46"/>
      <c r="BH162" s="46"/>
      <c r="BI162" s="46"/>
      <c r="BJ162" s="46"/>
      <c r="BK162" s="46"/>
      <c r="BL162" s="46"/>
      <c r="BM162" s="46"/>
      <c r="BN162" s="46"/>
      <c r="BO162" s="46"/>
      <c r="BP162" s="46"/>
      <c r="BQ162" s="46"/>
      <c r="BR162" s="46"/>
      <c r="BS162" s="46"/>
      <c r="BT162" s="46"/>
      <c r="BU162" s="46"/>
      <c r="BV162" s="46"/>
      <c r="BW162" s="46"/>
      <c r="BX162" s="46"/>
      <c r="BY162" s="46"/>
      <c r="BZ162" s="46"/>
      <c r="CA162" s="46"/>
      <c r="CB162" s="46"/>
      <c r="CC162" s="46"/>
      <c r="CD162" s="46"/>
      <c r="CE162" s="46"/>
      <c r="CF162" s="46"/>
    </row>
    <row r="163" spans="1:84" ht="62.1">
      <c r="A163" s="46"/>
      <c r="B163" s="463" t="str">
        <f>'Risk Log'!A168</f>
        <v>NME-SCR-153</v>
      </c>
      <c r="C163" s="463" t="str">
        <f>'Risk Log'!B168</f>
        <v>Reporting</v>
      </c>
      <c r="D163" s="464" t="str">
        <f>'Risk Log'!V168 &amp; " &gt; " &amp; 'Risk Log'!W168</f>
        <v>2.8. Reporting &gt; CPR.056 Report on SCR Accesses</v>
      </c>
      <c r="E163" s="464" t="str">
        <f>'Risk Log'!S168</f>
        <v>Test data:
1. System Admin with appropriate permissions
2. Different SCR Alert generated since 3 weeks</v>
      </c>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c r="BA163" s="46"/>
      <c r="BB163" s="46"/>
      <c r="BC163" s="46"/>
      <c r="BD163" s="46"/>
      <c r="BE163" s="46"/>
      <c r="BF163" s="46"/>
      <c r="BG163" s="46"/>
      <c r="BH163" s="46"/>
      <c r="BI163" s="46"/>
      <c r="BJ163" s="46"/>
      <c r="BK163" s="46"/>
      <c r="BL163" s="46"/>
      <c r="BM163" s="46"/>
      <c r="BN163" s="46"/>
      <c r="BO163" s="46"/>
      <c r="BP163" s="46"/>
      <c r="BQ163" s="46"/>
      <c r="BR163" s="46"/>
      <c r="BS163" s="46"/>
      <c r="BT163" s="46"/>
      <c r="BU163" s="46"/>
      <c r="BV163" s="46"/>
      <c r="BW163" s="46"/>
      <c r="BX163" s="46"/>
      <c r="BY163" s="46"/>
      <c r="BZ163" s="46"/>
      <c r="CA163" s="46"/>
      <c r="CB163" s="46"/>
      <c r="CC163" s="46"/>
      <c r="CD163" s="46"/>
      <c r="CE163" s="46"/>
      <c r="CF163" s="46"/>
    </row>
    <row r="164" spans="1:84" ht="123.95">
      <c r="A164" s="46"/>
      <c r="B164" s="463" t="str">
        <f>'Risk Log'!A169</f>
        <v>NME-SCR-154</v>
      </c>
      <c r="C164" s="463" t="str">
        <f>'Risk Log'!B169</f>
        <v>Information Governance and Spine Compliance</v>
      </c>
      <c r="D164" s="464" t="str">
        <f>'Risk Log'!V169 &amp; " &gt; " &amp; 'Risk Log'!W169</f>
        <v>3.13 Information Governance and Spine Compliance &gt; GPS.188 Authenticated Users</v>
      </c>
      <c r="E164" s="464" t="str">
        <f>'Risk Log'!S169</f>
        <v>Test data:
a &amp; b)
1. System Admin with appropriate permissions
2. Eligible patient at the practice who have initial GP summary
3. Eligible patient at the practice who have previous GP summary update.</v>
      </c>
      <c r="F164" s="46"/>
      <c r="G164" s="46"/>
      <c r="H164" s="46"/>
      <c r="I164" s="46"/>
      <c r="J164" s="46"/>
      <c r="K164" s="46"/>
      <c r="L164" s="46"/>
      <c r="M164" s="46"/>
      <c r="N164" s="46"/>
      <c r="O164" s="46"/>
      <c r="P164" s="46"/>
      <c r="Q164" s="46"/>
      <c r="R164" s="46"/>
      <c r="S164" s="46"/>
      <c r="T164" s="46"/>
      <c r="U164" s="46"/>
      <c r="V164" s="46"/>
      <c r="W164" s="46"/>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c r="AU164" s="46"/>
      <c r="AV164" s="46"/>
      <c r="AW164" s="46"/>
      <c r="AX164" s="46"/>
      <c r="AY164" s="46"/>
      <c r="AZ164" s="46"/>
      <c r="BA164" s="46"/>
      <c r="BB164" s="46"/>
      <c r="BC164" s="46"/>
      <c r="BD164" s="46"/>
      <c r="BE164" s="46"/>
      <c r="BF164" s="46"/>
      <c r="BG164" s="46"/>
      <c r="BH164" s="46"/>
      <c r="BI164" s="46"/>
      <c r="BJ164" s="46"/>
      <c r="BK164" s="46"/>
      <c r="BL164" s="46"/>
      <c r="BM164" s="46"/>
      <c r="BN164" s="46"/>
      <c r="BO164" s="46"/>
      <c r="BP164" s="46"/>
      <c r="BQ164" s="46"/>
      <c r="BR164" s="46"/>
      <c r="BS164" s="46"/>
      <c r="BT164" s="46"/>
      <c r="BU164" s="46"/>
      <c r="BV164" s="46"/>
      <c r="BW164" s="46"/>
      <c r="BX164" s="46"/>
      <c r="BY164" s="46"/>
      <c r="BZ164" s="46"/>
      <c r="CA164" s="46"/>
      <c r="CB164" s="46"/>
      <c r="CC164" s="46"/>
      <c r="CD164" s="46"/>
      <c r="CE164" s="46"/>
      <c r="CF164" s="46"/>
    </row>
    <row r="165" spans="1:84" ht="123.95">
      <c r="A165" s="46"/>
      <c r="B165" s="463" t="str">
        <f>'Risk Log'!A170</f>
        <v>NME-SCR-155</v>
      </c>
      <c r="C165" s="463" t="str">
        <f>'Risk Log'!B170</f>
        <v>Information Governance and Spine Compliance</v>
      </c>
      <c r="D165" s="464" t="str">
        <f>'Risk Log'!V170 &amp; " &gt; " &amp; 'Risk Log'!W170</f>
        <v>3.13 Information Governance and Spine Compliance &gt; GPS.190 Non-Authenticated Users</v>
      </c>
      <c r="E165" s="464" t="str">
        <f>'Risk Log'!S170</f>
        <v>Test data:
1. System Admin with appropriate permissions but don’t have permission to send GP Summary update
2. Eligible patient at the practice who have an initial GP summary pending to be sent to Spine
3. Eligible existing patient at the practice who have pending GP summary update</v>
      </c>
      <c r="F165" s="46"/>
      <c r="G165" s="46"/>
      <c r="H165" s="46"/>
      <c r="I165" s="46"/>
      <c r="J165" s="46"/>
      <c r="K165" s="46"/>
      <c r="L165" s="46"/>
      <c r="M165" s="46"/>
      <c r="N165" s="46"/>
      <c r="O165" s="46"/>
      <c r="P165" s="46"/>
      <c r="Q165" s="46"/>
      <c r="R165" s="46"/>
      <c r="S165" s="46"/>
      <c r="T165" s="46"/>
      <c r="U165" s="46"/>
      <c r="V165" s="46"/>
      <c r="W165" s="46"/>
      <c r="X165" s="46"/>
      <c r="Y165" s="46"/>
      <c r="Z165" s="46"/>
      <c r="AA165" s="46"/>
      <c r="AB165" s="46"/>
      <c r="AC165" s="46"/>
      <c r="AD165" s="46"/>
      <c r="AE165" s="46"/>
      <c r="AF165" s="46"/>
      <c r="AG165" s="46"/>
      <c r="AH165" s="46"/>
      <c r="AI165" s="46"/>
      <c r="AJ165" s="46"/>
      <c r="AK165" s="46"/>
      <c r="AL165" s="46"/>
      <c r="AM165" s="46"/>
      <c r="AN165" s="46"/>
      <c r="AO165" s="46"/>
      <c r="AP165" s="46"/>
      <c r="AQ165" s="46"/>
      <c r="AR165" s="46"/>
      <c r="AS165" s="46"/>
      <c r="AT165" s="46"/>
      <c r="AU165" s="46"/>
      <c r="AV165" s="46"/>
      <c r="AW165" s="46"/>
      <c r="AX165" s="46"/>
      <c r="AY165" s="46"/>
      <c r="AZ165" s="46"/>
      <c r="BA165" s="46"/>
      <c r="BB165" s="46"/>
      <c r="BC165" s="46"/>
      <c r="BD165" s="46"/>
      <c r="BE165" s="46"/>
      <c r="BF165" s="46"/>
      <c r="BG165" s="46"/>
      <c r="BH165" s="46"/>
      <c r="BI165" s="46"/>
      <c r="BJ165" s="46"/>
      <c r="BK165" s="46"/>
      <c r="BL165" s="46"/>
      <c r="BM165" s="46"/>
      <c r="BN165" s="46"/>
      <c r="BO165" s="46"/>
      <c r="BP165" s="46"/>
      <c r="BQ165" s="46"/>
      <c r="BR165" s="46"/>
      <c r="BS165" s="46"/>
      <c r="BT165" s="46"/>
      <c r="BU165" s="46"/>
      <c r="BV165" s="46"/>
      <c r="BW165" s="46"/>
      <c r="BX165" s="46"/>
      <c r="BY165" s="46"/>
      <c r="BZ165" s="46"/>
      <c r="CA165" s="46"/>
      <c r="CB165" s="46"/>
      <c r="CC165" s="46"/>
      <c r="CD165" s="46"/>
      <c r="CE165" s="46"/>
      <c r="CF165" s="46"/>
    </row>
    <row r="166" spans="1:84" ht="123.95">
      <c r="A166" s="46"/>
      <c r="B166" s="463" t="str">
        <f>'Risk Log'!A171</f>
        <v>NME-SCR-156</v>
      </c>
      <c r="C166" s="463" t="str">
        <f>'Risk Log'!B171</f>
        <v>Information Governance and Spine Compliance</v>
      </c>
      <c r="D166" s="464" t="str">
        <f>'Risk Log'!V171 &amp; " &gt; " &amp; 'Risk Log'!W171</f>
        <v>3.13 Information Governance and Spine Compliance &gt; GPS.190 Non-Authenticated Users</v>
      </c>
      <c r="E166" s="464" t="str">
        <f>'Risk Log'!S171</f>
        <v>Test data:
1. System Admin with appropriate permissions but don’t have permission to send GP Summary update
2. eligible patient at the practice who have an initial GP summary pending to be sent to Spine
3. eligible existing patient at the practice who have pending GP summary update.</v>
      </c>
      <c r="F166" s="46"/>
      <c r="G166" s="46"/>
      <c r="H166" s="46"/>
      <c r="I166" s="46"/>
      <c r="J166" s="46"/>
      <c r="K166" s="46"/>
      <c r="L166" s="46"/>
      <c r="M166" s="46"/>
      <c r="N166" s="46"/>
      <c r="O166" s="46"/>
      <c r="P166" s="46"/>
      <c r="Q166" s="46"/>
      <c r="R166" s="46"/>
      <c r="S166" s="46"/>
      <c r="T166" s="46"/>
      <c r="U166" s="46"/>
      <c r="V166" s="46"/>
      <c r="W166" s="46"/>
      <c r="X166" s="46"/>
      <c r="Y166" s="46"/>
      <c r="Z166" s="46"/>
      <c r="AA166" s="46"/>
      <c r="AB166" s="46"/>
      <c r="AC166" s="46"/>
      <c r="AD166" s="46"/>
      <c r="AE166" s="46"/>
      <c r="AF166" s="46"/>
      <c r="AG166" s="46"/>
      <c r="AH166" s="46"/>
      <c r="AI166" s="46"/>
      <c r="AJ166" s="46"/>
      <c r="AK166" s="46"/>
      <c r="AL166" s="46"/>
      <c r="AM166" s="46"/>
      <c r="AN166" s="46"/>
      <c r="AO166" s="46"/>
      <c r="AP166" s="46"/>
      <c r="AQ166" s="46"/>
      <c r="AR166" s="46"/>
      <c r="AS166" s="46"/>
      <c r="AT166" s="46"/>
      <c r="AU166" s="46"/>
      <c r="AV166" s="46"/>
      <c r="AW166" s="46"/>
      <c r="AX166" s="46"/>
      <c r="AY166" s="46"/>
      <c r="AZ166" s="46"/>
      <c r="BA166" s="46"/>
      <c r="BB166" s="46"/>
      <c r="BC166" s="46"/>
      <c r="BD166" s="46"/>
      <c r="BE166" s="46"/>
      <c r="BF166" s="46"/>
      <c r="BG166" s="46"/>
      <c r="BH166" s="46"/>
      <c r="BI166" s="46"/>
      <c r="BJ166" s="46"/>
      <c r="BK166" s="46"/>
      <c r="BL166" s="46"/>
      <c r="BM166" s="46"/>
      <c r="BN166" s="46"/>
      <c r="BO166" s="46"/>
      <c r="BP166" s="46"/>
      <c r="BQ166" s="46"/>
      <c r="BR166" s="46"/>
      <c r="BS166" s="46"/>
      <c r="BT166" s="46"/>
      <c r="BU166" s="46"/>
      <c r="BV166" s="46"/>
      <c r="BW166" s="46"/>
      <c r="BX166" s="46"/>
      <c r="BY166" s="46"/>
      <c r="BZ166" s="46"/>
      <c r="CA166" s="46"/>
      <c r="CB166" s="46"/>
      <c r="CC166" s="46"/>
      <c r="CD166" s="46"/>
      <c r="CE166" s="46"/>
      <c r="CF166" s="46"/>
    </row>
    <row r="167" spans="1:84" ht="155.1">
      <c r="A167" s="46"/>
      <c r="B167" s="463" t="str">
        <f>'Risk Log'!A172</f>
        <v>NME-SCR-157</v>
      </c>
      <c r="C167" s="463" t="str">
        <f>'Risk Log'!B172</f>
        <v>Information Governance and Spine Compliance</v>
      </c>
      <c r="D167" s="464" t="str">
        <f>'Risk Log'!V172 &amp; " &gt; " &amp; 'Risk Log'!W172</f>
        <v>3.13 Information Governance and Spine Compliance &gt; GPS.190 Non-Authenticated Users</v>
      </c>
      <c r="E167" s="464" t="str">
        <f>'Risk Log'!S172</f>
        <v>Test data:
1. System Admin with appropriate permissions but don’t have permission to send GP Summary update
2. eligible patient at the practice who have an initial GP summary pending to be sent to Spine
3. eligible existing patient at the practice who have pending GP summary update.
4. eligible existing patients have older and new versions of the GP Summary in the queue.</v>
      </c>
      <c r="F167" s="46"/>
      <c r="G167" s="46"/>
      <c r="H167" s="46"/>
      <c r="I167" s="46"/>
      <c r="J167" s="46"/>
      <c r="K167" s="46"/>
      <c r="L167" s="46"/>
      <c r="M167" s="46"/>
      <c r="N167" s="46"/>
      <c r="O167" s="46"/>
      <c r="P167" s="46"/>
      <c r="Q167" s="46"/>
      <c r="R167" s="46"/>
      <c r="S167" s="46"/>
      <c r="T167" s="46"/>
      <c r="U167" s="46"/>
      <c r="V167" s="46"/>
      <c r="W167" s="46"/>
      <c r="X167" s="46"/>
      <c r="Y167" s="46"/>
      <c r="Z167" s="46"/>
      <c r="AA167" s="46"/>
      <c r="AB167" s="46"/>
      <c r="AC167" s="46"/>
      <c r="AD167" s="46"/>
      <c r="AE167" s="46"/>
      <c r="AF167" s="46"/>
      <c r="AG167" s="46"/>
      <c r="AH167" s="46"/>
      <c r="AI167" s="46"/>
      <c r="AJ167" s="46"/>
      <c r="AK167" s="46"/>
      <c r="AL167" s="46"/>
      <c r="AM167" s="46"/>
      <c r="AN167" s="46"/>
      <c r="AO167" s="46"/>
      <c r="AP167" s="46"/>
      <c r="AQ167" s="46"/>
      <c r="AR167" s="46"/>
      <c r="AS167" s="46"/>
      <c r="AT167" s="46"/>
      <c r="AU167" s="46"/>
      <c r="AV167" s="46"/>
      <c r="AW167" s="46"/>
      <c r="AX167" s="46"/>
      <c r="AY167" s="46"/>
      <c r="AZ167" s="46"/>
      <c r="BA167" s="46"/>
      <c r="BB167" s="46"/>
      <c r="BC167" s="46"/>
      <c r="BD167" s="46"/>
      <c r="BE167" s="46"/>
      <c r="BF167" s="46"/>
      <c r="BG167" s="46"/>
      <c r="BH167" s="46"/>
      <c r="BI167" s="46"/>
      <c r="BJ167" s="46"/>
      <c r="BK167" s="46"/>
      <c r="BL167" s="46"/>
      <c r="BM167" s="46"/>
      <c r="BN167" s="46"/>
      <c r="BO167" s="46"/>
      <c r="BP167" s="46"/>
      <c r="BQ167" s="46"/>
      <c r="BR167" s="46"/>
      <c r="BS167" s="46"/>
      <c r="BT167" s="46"/>
      <c r="BU167" s="46"/>
      <c r="BV167" s="46"/>
      <c r="BW167" s="46"/>
      <c r="BX167" s="46"/>
      <c r="BY167" s="46"/>
      <c r="BZ167" s="46"/>
      <c r="CA167" s="46"/>
      <c r="CB167" s="46"/>
      <c r="CC167" s="46"/>
      <c r="CD167" s="46"/>
      <c r="CE167" s="46"/>
      <c r="CF167" s="46"/>
    </row>
    <row r="168" spans="1:84" ht="123.95">
      <c r="A168" s="46"/>
      <c r="B168" s="463" t="str">
        <f>'Risk Log'!A173</f>
        <v>NME-SCR-158</v>
      </c>
      <c r="C168" s="463" t="str">
        <f>'Risk Log'!B173</f>
        <v>Information Governance and Spine Compliance</v>
      </c>
      <c r="D168" s="464" t="str">
        <f>'Risk Log'!V173 &amp; " &gt; " &amp; 'Risk Log'!W173</f>
        <v>3.13 Information Governance and Spine Compliance &gt; GPS.190 Non-Authenticated Users</v>
      </c>
      <c r="E168" s="464" t="str">
        <f>'Risk Log'!S173</f>
        <v>Test data:
1. System Admin with appropriate permissions but don’t have permission to send GP Summary update
2. Eligible patient at the practice who have an initial GP summary pending to be sent to Spine
3. Eligible existing patient at the practice who have pending GP summary update.</v>
      </c>
      <c r="F168" s="46"/>
      <c r="G168" s="46"/>
      <c r="H168" s="46"/>
      <c r="I168" s="46"/>
      <c r="J168" s="46"/>
      <c r="K168" s="46"/>
      <c r="L168" s="46"/>
      <c r="M168" s="46"/>
      <c r="N168" s="46"/>
      <c r="O168" s="46"/>
      <c r="P168" s="46"/>
      <c r="Q168" s="46"/>
      <c r="R168" s="46"/>
      <c r="S168" s="46"/>
      <c r="T168" s="46"/>
      <c r="U168" s="46"/>
      <c r="V168" s="46"/>
      <c r="W168" s="46"/>
      <c r="X168" s="46"/>
      <c r="Y168" s="46"/>
      <c r="Z168" s="46"/>
      <c r="AA168" s="46"/>
      <c r="AB168" s="46"/>
      <c r="AC168" s="46"/>
      <c r="AD168" s="46"/>
      <c r="AE168" s="46"/>
      <c r="AF168" s="46"/>
      <c r="AG168" s="46"/>
      <c r="AH168" s="46"/>
      <c r="AI168" s="46"/>
      <c r="AJ168" s="46"/>
      <c r="AK168" s="46"/>
      <c r="AL168" s="46"/>
      <c r="AM168" s="46"/>
      <c r="AN168" s="46"/>
      <c r="AO168" s="46"/>
      <c r="AP168" s="46"/>
      <c r="AQ168" s="46"/>
      <c r="AR168" s="46"/>
      <c r="AS168" s="46"/>
      <c r="AT168" s="46"/>
      <c r="AU168" s="46"/>
      <c r="AV168" s="46"/>
      <c r="AW168" s="46"/>
      <c r="AX168" s="46"/>
      <c r="AY168" s="46"/>
      <c r="AZ168" s="46"/>
      <c r="BA168" s="46"/>
      <c r="BB168" s="46"/>
      <c r="BC168" s="46"/>
      <c r="BD168" s="46"/>
      <c r="BE168" s="46"/>
      <c r="BF168" s="46"/>
      <c r="BG168" s="46"/>
      <c r="BH168" s="46"/>
      <c r="BI168" s="46"/>
      <c r="BJ168" s="46"/>
      <c r="BK168" s="46"/>
      <c r="BL168" s="46"/>
      <c r="BM168" s="46"/>
      <c r="BN168" s="46"/>
      <c r="BO168" s="46"/>
      <c r="BP168" s="46"/>
      <c r="BQ168" s="46"/>
      <c r="BR168" s="46"/>
      <c r="BS168" s="46"/>
      <c r="BT168" s="46"/>
      <c r="BU168" s="46"/>
      <c r="BV168" s="46"/>
      <c r="BW168" s="46"/>
      <c r="BX168" s="46"/>
      <c r="BY168" s="46"/>
      <c r="BZ168" s="46"/>
      <c r="CA168" s="46"/>
      <c r="CB168" s="46"/>
      <c r="CC168" s="46"/>
      <c r="CD168" s="46"/>
      <c r="CE168" s="46"/>
      <c r="CF168" s="46"/>
    </row>
    <row r="169" spans="1:84" ht="93">
      <c r="A169" s="46"/>
      <c r="B169" s="463" t="str">
        <f>'Risk Log'!A174</f>
        <v>NME-SCR-158-1</v>
      </c>
      <c r="C169" s="463" t="str">
        <f>'Risk Log'!B174</f>
        <v>Information Governance and Spine Compliance</v>
      </c>
      <c r="D169" s="464" t="str">
        <f>'Risk Log'!V174 &amp; " &gt; " &amp; 'Risk Log'!W174</f>
        <v>3.13 Information Governance and Spine Compliance &gt; GPS.190 Non-Authenticated Users</v>
      </c>
      <c r="E169" s="464" t="str">
        <f>'Risk Log'!S174</f>
        <v>Test data:
1. Any user smartcard authenticated with the SCR RBAC Role.
2. Eligible patient at the practice who have an GP summary pending to be sent to Spine</v>
      </c>
      <c r="F169" s="46"/>
      <c r="G169" s="46"/>
      <c r="H169" s="46"/>
      <c r="I169" s="46"/>
      <c r="J169" s="46"/>
      <c r="K169" s="46"/>
      <c r="L169" s="46"/>
      <c r="M169" s="46"/>
      <c r="N169" s="46"/>
      <c r="O169" s="46"/>
      <c r="P169" s="46"/>
      <c r="Q169" s="46"/>
      <c r="R169" s="46"/>
      <c r="S169" s="46"/>
      <c r="T169" s="46"/>
      <c r="U169" s="46"/>
      <c r="V169" s="46"/>
      <c r="W169" s="46"/>
      <c r="X169" s="46"/>
      <c r="Y169" s="46"/>
      <c r="Z169" s="46"/>
      <c r="AA169" s="46"/>
      <c r="AB169" s="46"/>
      <c r="AC169" s="46"/>
      <c r="AD169" s="46"/>
      <c r="AE169" s="46"/>
      <c r="AF169" s="46"/>
      <c r="AG169" s="46"/>
      <c r="AH169" s="46"/>
      <c r="AI169" s="46"/>
      <c r="AJ169" s="46"/>
      <c r="AK169" s="46"/>
      <c r="AL169" s="46"/>
      <c r="AM169" s="46"/>
      <c r="AN169" s="46"/>
      <c r="AO169" s="46"/>
      <c r="AP169" s="46"/>
      <c r="AQ169" s="46"/>
      <c r="AR169" s="46"/>
      <c r="AS169" s="46"/>
      <c r="AT169" s="46"/>
      <c r="AU169" s="46"/>
      <c r="AV169" s="46"/>
      <c r="AW169" s="46"/>
      <c r="AX169" s="46"/>
      <c r="AY169" s="46"/>
      <c r="AZ169" s="46"/>
      <c r="BA169" s="46"/>
      <c r="BB169" s="46"/>
      <c r="BC169" s="46"/>
      <c r="BD169" s="46"/>
      <c r="BE169" s="46"/>
      <c r="BF169" s="46"/>
      <c r="BG169" s="46"/>
      <c r="BH169" s="46"/>
      <c r="BI169" s="46"/>
      <c r="BJ169" s="46"/>
      <c r="BK169" s="46"/>
      <c r="BL169" s="46"/>
      <c r="BM169" s="46"/>
      <c r="BN169" s="46"/>
      <c r="BO169" s="46"/>
      <c r="BP169" s="46"/>
      <c r="BQ169" s="46"/>
      <c r="BR169" s="46"/>
      <c r="BS169" s="46"/>
      <c r="BT169" s="46"/>
      <c r="BU169" s="46"/>
      <c r="BV169" s="46"/>
      <c r="BW169" s="46"/>
      <c r="BX169" s="46"/>
      <c r="BY169" s="46"/>
      <c r="BZ169" s="46"/>
      <c r="CA169" s="46"/>
      <c r="CB169" s="46"/>
      <c r="CC169" s="46"/>
      <c r="CD169" s="46"/>
      <c r="CE169" s="46"/>
      <c r="CF169" s="46"/>
    </row>
    <row r="170" spans="1:84" ht="93">
      <c r="A170" s="46"/>
      <c r="B170" s="463" t="str">
        <f>'Risk Log'!A175</f>
        <v>NME-SCR-158-2</v>
      </c>
      <c r="C170" s="463" t="str">
        <f>'Risk Log'!B175</f>
        <v>Information Governance and Spine Compliance</v>
      </c>
      <c r="D170" s="464" t="str">
        <f>'Risk Log'!V175 &amp; " &gt; " &amp; 'Risk Log'!W175</f>
        <v>3.13 Information Governance and Spine Compliance &gt; GPS.190 Non-Authenticated Users</v>
      </c>
      <c r="E170" s="464" t="str">
        <f>'Risk Log'!S175</f>
        <v>Test data:
1. Any user smartcard authenticated with the SCR RBAC Role.
2. Eligible patient at the practice who have an GP summary pending to be sent to Spine</v>
      </c>
      <c r="F170" s="46"/>
      <c r="G170" s="46"/>
      <c r="H170" s="46"/>
      <c r="I170" s="46"/>
      <c r="J170" s="46"/>
      <c r="K170" s="46"/>
      <c r="L170" s="46"/>
      <c r="M170" s="46"/>
      <c r="N170" s="46"/>
      <c r="O170" s="46"/>
      <c r="P170" s="46"/>
      <c r="Q170" s="46"/>
      <c r="R170" s="46"/>
      <c r="S170" s="46"/>
      <c r="T170" s="46"/>
      <c r="U170" s="46"/>
      <c r="V170" s="46"/>
      <c r="W170" s="46"/>
      <c r="X170" s="46"/>
      <c r="Y170" s="46"/>
      <c r="Z170" s="46"/>
      <c r="AA170" s="46"/>
      <c r="AB170" s="46"/>
      <c r="AC170" s="46"/>
      <c r="AD170" s="46"/>
      <c r="AE170" s="46"/>
      <c r="AF170" s="46"/>
      <c r="AG170" s="46"/>
      <c r="AH170" s="46"/>
      <c r="AI170" s="46"/>
      <c r="AJ170" s="46"/>
      <c r="AK170" s="46"/>
      <c r="AL170" s="46"/>
      <c r="AM170" s="46"/>
      <c r="AN170" s="46"/>
      <c r="AO170" s="46"/>
      <c r="AP170" s="46"/>
      <c r="AQ170" s="46"/>
      <c r="AR170" s="46"/>
      <c r="AS170" s="46"/>
      <c r="AT170" s="46"/>
      <c r="AU170" s="46"/>
      <c r="AV170" s="46"/>
      <c r="AW170" s="46"/>
      <c r="AX170" s="46"/>
      <c r="AY170" s="46"/>
      <c r="AZ170" s="46"/>
      <c r="BA170" s="46"/>
      <c r="BB170" s="46"/>
      <c r="BC170" s="46"/>
      <c r="BD170" s="46"/>
      <c r="BE170" s="46"/>
      <c r="BF170" s="46"/>
      <c r="BG170" s="46"/>
      <c r="BH170" s="46"/>
      <c r="BI170" s="46"/>
      <c r="BJ170" s="46"/>
      <c r="BK170" s="46"/>
      <c r="BL170" s="46"/>
      <c r="BM170" s="46"/>
      <c r="BN170" s="46"/>
      <c r="BO170" s="46"/>
      <c r="BP170" s="46"/>
      <c r="BQ170" s="46"/>
      <c r="BR170" s="46"/>
      <c r="BS170" s="46"/>
      <c r="BT170" s="46"/>
      <c r="BU170" s="46"/>
      <c r="BV170" s="46"/>
      <c r="BW170" s="46"/>
      <c r="BX170" s="46"/>
      <c r="BY170" s="46"/>
      <c r="BZ170" s="46"/>
      <c r="CA170" s="46"/>
      <c r="CB170" s="46"/>
      <c r="CC170" s="46"/>
      <c r="CD170" s="46"/>
      <c r="CE170" s="46"/>
      <c r="CF170" s="46"/>
    </row>
    <row r="171" spans="1:84" ht="170.45">
      <c r="A171" s="46"/>
      <c r="B171" s="463" t="str">
        <f>'Risk Log'!A176</f>
        <v>NME-SCR-159</v>
      </c>
      <c r="C171" s="463" t="str">
        <f>'Risk Log'!B176</f>
        <v>Information Governance and Spine Compliance</v>
      </c>
      <c r="D171" s="464" t="str">
        <f>'Risk Log'!V176 &amp; " &gt; " &amp; 'Risk Log'!W176</f>
        <v>3.13 Information Governance and Spine Compliance &gt; GPS.190 Non-Authenticated Users</v>
      </c>
      <c r="E171" s="464" t="str">
        <f>'Risk Log'!S176</f>
        <v xml:space="preserve">Test data:
1. System Admin with appropriate permissions but don’t have permission to send GP Summary update and List of queued GP Summary update items displayed for the authenticated user
2. eligible patient at the practice who have an initial GP summary pending to be sent to Spine
3. eligible existing patient at the practice who have pending GP summary update.
</v>
      </c>
      <c r="F171" s="46"/>
      <c r="G171" s="46"/>
      <c r="H171" s="46"/>
      <c r="I171" s="46"/>
      <c r="J171" s="46"/>
      <c r="K171" s="46"/>
      <c r="L171" s="46"/>
      <c r="M171" s="46"/>
      <c r="N171" s="46"/>
      <c r="O171" s="46"/>
      <c r="P171" s="46"/>
      <c r="Q171" s="46"/>
      <c r="R171" s="46"/>
      <c r="S171" s="46"/>
      <c r="T171" s="46"/>
      <c r="U171" s="46"/>
      <c r="V171" s="46"/>
      <c r="W171" s="46"/>
      <c r="X171" s="46"/>
      <c r="Y171" s="46"/>
      <c r="Z171" s="46"/>
      <c r="AA171" s="46"/>
      <c r="AB171" s="46"/>
      <c r="AC171" s="46"/>
      <c r="AD171" s="46"/>
      <c r="AE171" s="46"/>
      <c r="AF171" s="46"/>
      <c r="AG171" s="46"/>
      <c r="AH171" s="46"/>
      <c r="AI171" s="46"/>
      <c r="AJ171" s="46"/>
      <c r="AK171" s="46"/>
      <c r="AL171" s="46"/>
      <c r="AM171" s="46"/>
      <c r="AN171" s="46"/>
      <c r="AO171" s="46"/>
      <c r="AP171" s="46"/>
      <c r="AQ171" s="46"/>
      <c r="AR171" s="46"/>
      <c r="AS171" s="46"/>
      <c r="AT171" s="46"/>
      <c r="AU171" s="46"/>
      <c r="AV171" s="46"/>
      <c r="AW171" s="46"/>
      <c r="AX171" s="46"/>
      <c r="AY171" s="46"/>
      <c r="AZ171" s="46"/>
      <c r="BA171" s="46"/>
      <c r="BB171" s="46"/>
      <c r="BC171" s="46"/>
      <c r="BD171" s="46"/>
      <c r="BE171" s="46"/>
      <c r="BF171" s="46"/>
      <c r="BG171" s="46"/>
      <c r="BH171" s="46"/>
      <c r="BI171" s="46"/>
      <c r="BJ171" s="46"/>
      <c r="BK171" s="46"/>
      <c r="BL171" s="46"/>
      <c r="BM171" s="46"/>
      <c r="BN171" s="46"/>
      <c r="BO171" s="46"/>
      <c r="BP171" s="46"/>
      <c r="BQ171" s="46"/>
      <c r="BR171" s="46"/>
      <c r="BS171" s="46"/>
      <c r="BT171" s="46"/>
      <c r="BU171" s="46"/>
      <c r="BV171" s="46"/>
      <c r="BW171" s="46"/>
      <c r="BX171" s="46"/>
      <c r="BY171" s="46"/>
      <c r="BZ171" s="46"/>
      <c r="CA171" s="46"/>
      <c r="CB171" s="46"/>
      <c r="CC171" s="46"/>
      <c r="CD171" s="46"/>
      <c r="CE171" s="46"/>
      <c r="CF171" s="46"/>
    </row>
    <row r="172" spans="1:84" ht="186">
      <c r="A172" s="46"/>
      <c r="B172" s="463" t="str">
        <f>'Risk Log'!A177</f>
        <v>NME-SCR-160</v>
      </c>
      <c r="C172" s="463" t="str">
        <f>'Risk Log'!B177</f>
        <v>Information Governance and Spine Compliance</v>
      </c>
      <c r="D172" s="464" t="str">
        <f>'Risk Log'!V177 &amp; " &gt; " &amp; 'Risk Log'!W177</f>
        <v>3.13 Information Governance and Spine Compliance &gt; GPS.190 Non-Authenticated Users</v>
      </c>
      <c r="E172" s="464" t="str">
        <f>'Risk Log'!S177</f>
        <v xml:space="preserve">Test data:
1. System Admin with appropriate permissions but don’t have permission to send GP Summary update and Access to acknowledge the notification at user end
2. eligible patients at the practice who have an initial GP summary pending to be sent to Spine
3. eligible existing patients at the practice who have pending GP summary updates.
</v>
      </c>
      <c r="F172" s="46"/>
      <c r="G172" s="46"/>
      <c r="H172" s="46"/>
      <c r="I172" s="46"/>
      <c r="J172" s="46"/>
      <c r="K172" s="46"/>
      <c r="L172" s="46"/>
      <c r="M172" s="46"/>
      <c r="N172" s="46"/>
      <c r="O172" s="46"/>
      <c r="P172" s="46"/>
      <c r="Q172" s="46"/>
      <c r="R172" s="46"/>
      <c r="S172" s="46"/>
      <c r="T172" s="46"/>
      <c r="U172" s="46"/>
      <c r="V172" s="46"/>
      <c r="W172" s="46"/>
      <c r="X172" s="46"/>
      <c r="Y172" s="46"/>
      <c r="Z172" s="46"/>
      <c r="AA172" s="46"/>
      <c r="AB172" s="46"/>
      <c r="AC172" s="46"/>
      <c r="AD172" s="46"/>
      <c r="AE172" s="46"/>
      <c r="AF172" s="46"/>
      <c r="AG172" s="46"/>
      <c r="AH172" s="46"/>
      <c r="AI172" s="46"/>
      <c r="AJ172" s="46"/>
      <c r="AK172" s="46"/>
      <c r="AL172" s="46"/>
      <c r="AM172" s="46"/>
      <c r="AN172" s="46"/>
      <c r="AO172" s="46"/>
      <c r="AP172" s="46"/>
      <c r="AQ172" s="46"/>
      <c r="AR172" s="46"/>
      <c r="AS172" s="46"/>
      <c r="AT172" s="46"/>
      <c r="AU172" s="46"/>
      <c r="AV172" s="46"/>
      <c r="AW172" s="46"/>
      <c r="AX172" s="46"/>
      <c r="AY172" s="46"/>
      <c r="AZ172" s="46"/>
      <c r="BA172" s="46"/>
      <c r="BB172" s="46"/>
      <c r="BC172" s="46"/>
      <c r="BD172" s="46"/>
      <c r="BE172" s="46"/>
      <c r="BF172" s="46"/>
      <c r="BG172" s="46"/>
      <c r="BH172" s="46"/>
      <c r="BI172" s="46"/>
      <c r="BJ172" s="46"/>
      <c r="BK172" s="46"/>
      <c r="BL172" s="46"/>
      <c r="BM172" s="46"/>
      <c r="BN172" s="46"/>
      <c r="BO172" s="46"/>
      <c r="BP172" s="46"/>
      <c r="BQ172" s="46"/>
      <c r="BR172" s="46"/>
      <c r="BS172" s="46"/>
      <c r="BT172" s="46"/>
      <c r="BU172" s="46"/>
      <c r="BV172" s="46"/>
      <c r="BW172" s="46"/>
      <c r="BX172" s="46"/>
      <c r="BY172" s="46"/>
      <c r="BZ172" s="46"/>
      <c r="CA172" s="46"/>
      <c r="CB172" s="46"/>
      <c r="CC172" s="46"/>
      <c r="CD172" s="46"/>
      <c r="CE172" s="46"/>
      <c r="CF172" s="46"/>
    </row>
    <row r="173" spans="1:84" ht="123.95">
      <c r="A173" s="46"/>
      <c r="B173" s="463" t="str">
        <f>'Risk Log'!A178</f>
        <v>NME-SCR-161</v>
      </c>
      <c r="C173" s="463" t="str">
        <f>'Risk Log'!B178</f>
        <v>Information Governance and Spine Compliance</v>
      </c>
      <c r="D173" s="464" t="str">
        <f>'Risk Log'!V178 &amp; " &gt; " &amp; 'Risk Log'!W178</f>
        <v>3.13 Information Governance and Spine Compliance &gt; GPS.150 Recording Information on Local System for Audit Purposes</v>
      </c>
      <c r="E173" s="464" t="str">
        <f>'Risk Log'!S178</f>
        <v>Test data:
1. System Admin with appropriate permissions
2. eligible patient at the practice who have initial GP summary and GP Summary update sent to spine
3. eligible patient at the practice who have previous GP summary update and current GP Summary update sent to spine</v>
      </c>
      <c r="F173" s="46"/>
      <c r="G173" s="46"/>
      <c r="H173" s="46"/>
      <c r="I173" s="46"/>
      <c r="J173" s="46"/>
      <c r="K173" s="46"/>
      <c r="L173" s="46"/>
      <c r="M173" s="46"/>
      <c r="N173" s="46"/>
      <c r="O173" s="46"/>
      <c r="P173" s="46"/>
      <c r="Q173" s="46"/>
      <c r="R173" s="46"/>
      <c r="S173" s="46"/>
      <c r="T173" s="46"/>
      <c r="U173" s="46"/>
      <c r="V173" s="46"/>
      <c r="W173" s="46"/>
      <c r="X173" s="46"/>
      <c r="Y173" s="46"/>
      <c r="Z173" s="46"/>
      <c r="AA173" s="46"/>
      <c r="AB173" s="46"/>
      <c r="AC173" s="46"/>
      <c r="AD173" s="46"/>
      <c r="AE173" s="46"/>
      <c r="AF173" s="46"/>
      <c r="AG173" s="46"/>
      <c r="AH173" s="46"/>
      <c r="AI173" s="46"/>
      <c r="AJ173" s="46"/>
      <c r="AK173" s="46"/>
      <c r="AL173" s="46"/>
      <c r="AM173" s="46"/>
      <c r="AN173" s="46"/>
      <c r="AO173" s="46"/>
      <c r="AP173" s="46"/>
      <c r="AQ173" s="46"/>
      <c r="AR173" s="46"/>
      <c r="AS173" s="46"/>
      <c r="AT173" s="46"/>
      <c r="AU173" s="46"/>
      <c r="AV173" s="46"/>
      <c r="AW173" s="46"/>
      <c r="AX173" s="46"/>
      <c r="AY173" s="46"/>
      <c r="AZ173" s="46"/>
      <c r="BA173" s="46"/>
      <c r="BB173" s="46"/>
      <c r="BC173" s="46"/>
      <c r="BD173" s="46"/>
      <c r="BE173" s="46"/>
      <c r="BF173" s="46"/>
      <c r="BG173" s="46"/>
      <c r="BH173" s="46"/>
      <c r="BI173" s="46"/>
      <c r="BJ173" s="46"/>
      <c r="BK173" s="46"/>
      <c r="BL173" s="46"/>
      <c r="BM173" s="46"/>
      <c r="BN173" s="46"/>
      <c r="BO173" s="46"/>
      <c r="BP173" s="46"/>
      <c r="BQ173" s="46"/>
      <c r="BR173" s="46"/>
      <c r="BS173" s="46"/>
      <c r="BT173" s="46"/>
      <c r="BU173" s="46"/>
      <c r="BV173" s="46"/>
      <c r="BW173" s="46"/>
      <c r="BX173" s="46"/>
      <c r="BY173" s="46"/>
      <c r="BZ173" s="46"/>
      <c r="CA173" s="46"/>
      <c r="CB173" s="46"/>
      <c r="CC173" s="46"/>
      <c r="CD173" s="46"/>
      <c r="CE173" s="46"/>
      <c r="CF173" s="46"/>
    </row>
    <row r="174" spans="1:84" ht="123.95">
      <c r="A174" s="46"/>
      <c r="B174" s="463" t="str">
        <f>'Risk Log'!A179</f>
        <v>NME-SCR-162</v>
      </c>
      <c r="C174" s="463" t="str">
        <f>'Risk Log'!B179</f>
        <v>Information Governance and Spine Compliance</v>
      </c>
      <c r="D174" s="464" t="str">
        <f>'Risk Log'!V179 &amp; " &gt; " &amp; 'Risk Log'!W179</f>
        <v>3.13 Information Governance and Spine Compliance &gt; GPS.150 Recording Information on Local System for Audit Purposes</v>
      </c>
      <c r="E174" s="464" t="str">
        <f>'Risk Log'!S179</f>
        <v xml:space="preserve">Test data:
1. System Admin with appropriate permissions
2. Multiple Patients with SCR Consent Preference ready to change
3. Patient with changes in Core, Non core data item and GP Summary update is ready to be sent
</v>
      </c>
      <c r="F174" s="46"/>
      <c r="G174" s="46"/>
      <c r="H174" s="46"/>
      <c r="I174" s="46"/>
      <c r="J174" s="46"/>
      <c r="K174" s="46"/>
      <c r="L174" s="46"/>
      <c r="M174" s="46"/>
      <c r="N174" s="46"/>
      <c r="O174" s="46"/>
      <c r="P174" s="46"/>
      <c r="Q174" s="46"/>
      <c r="R174" s="46"/>
      <c r="S174" s="46"/>
      <c r="T174" s="46"/>
      <c r="U174" s="46"/>
      <c r="V174" s="46"/>
      <c r="W174" s="46"/>
      <c r="X174" s="46"/>
      <c r="Y174" s="46"/>
      <c r="Z174" s="46"/>
      <c r="AA174" s="46"/>
      <c r="AB174" s="46"/>
      <c r="AC174" s="46"/>
      <c r="AD174" s="46"/>
      <c r="AE174" s="46"/>
      <c r="AF174" s="46"/>
      <c r="AG174" s="46"/>
      <c r="AH174" s="46"/>
      <c r="AI174" s="46"/>
      <c r="AJ174" s="46"/>
      <c r="AK174" s="46"/>
      <c r="AL174" s="46"/>
      <c r="AM174" s="46"/>
      <c r="AN174" s="46"/>
      <c r="AO174" s="46"/>
      <c r="AP174" s="46"/>
      <c r="AQ174" s="46"/>
      <c r="AR174" s="46"/>
      <c r="AS174" s="46"/>
      <c r="AT174" s="46"/>
      <c r="AU174" s="46"/>
      <c r="AV174" s="46"/>
      <c r="AW174" s="46"/>
      <c r="AX174" s="46"/>
      <c r="AY174" s="46"/>
      <c r="AZ174" s="46"/>
      <c r="BA174" s="46"/>
      <c r="BB174" s="46"/>
      <c r="BC174" s="46"/>
      <c r="BD174" s="46"/>
      <c r="BE174" s="46"/>
      <c r="BF174" s="46"/>
      <c r="BG174" s="46"/>
      <c r="BH174" s="46"/>
      <c r="BI174" s="46"/>
      <c r="BJ174" s="46"/>
      <c r="BK174" s="46"/>
      <c r="BL174" s="46"/>
      <c r="BM174" s="46"/>
      <c r="BN174" s="46"/>
      <c r="BO174" s="46"/>
      <c r="BP174" s="46"/>
      <c r="BQ174" s="46"/>
      <c r="BR174" s="46"/>
      <c r="BS174" s="46"/>
      <c r="BT174" s="46"/>
      <c r="BU174" s="46"/>
      <c r="BV174" s="46"/>
      <c r="BW174" s="46"/>
      <c r="BX174" s="46"/>
      <c r="BY174" s="46"/>
      <c r="BZ174" s="46"/>
      <c r="CA174" s="46"/>
      <c r="CB174" s="46"/>
      <c r="CC174" s="46"/>
      <c r="CD174" s="46"/>
      <c r="CE174" s="46"/>
      <c r="CF174" s="46"/>
    </row>
    <row r="175" spans="1:84" ht="170.45">
      <c r="A175" s="46"/>
      <c r="B175" s="463" t="str">
        <f>'Risk Log'!A180</f>
        <v>NME-SCR-163</v>
      </c>
      <c r="C175" s="463" t="str">
        <f>'Risk Log'!B180</f>
        <v>Information Governance and Spine Compliance</v>
      </c>
      <c r="D175" s="464" t="str">
        <f>'Risk Log'!V180 &amp; " &gt; " &amp; 'Risk Log'!W180</f>
        <v>3.13 Information Governance and Spine Compliance &gt; GPS.125 Role Based Access Control</v>
      </c>
      <c r="E175" s="464" t="str">
        <f>'Risk Log'!S180</f>
        <v>Test data:
a)
1. System Admin with appropriate permissions
2. Multiple Patients with  changes in Core, Non-core data item and GP Summary update is ready to be sent
b)
1. User with insufficient RBAC role
2. GP Summary Update</v>
      </c>
      <c r="F175" s="46"/>
      <c r="G175" s="46"/>
      <c r="H175" s="46"/>
      <c r="I175" s="46"/>
      <c r="J175" s="46"/>
      <c r="K175" s="46"/>
      <c r="L175" s="46"/>
      <c r="M175" s="46"/>
      <c r="N175" s="46"/>
      <c r="O175" s="46"/>
      <c r="P175" s="46"/>
      <c r="Q175" s="46"/>
      <c r="R175" s="46"/>
      <c r="S175" s="46"/>
      <c r="T175" s="46"/>
      <c r="U175" s="46"/>
      <c r="V175" s="46"/>
      <c r="W175" s="46"/>
      <c r="X175" s="46"/>
      <c r="Y175" s="46"/>
      <c r="Z175" s="46"/>
      <c r="AA175" s="46"/>
      <c r="AB175" s="46"/>
      <c r="AC175" s="46"/>
      <c r="AD175" s="46"/>
      <c r="AE175" s="46"/>
      <c r="AF175" s="46"/>
      <c r="AG175" s="46"/>
      <c r="AH175" s="46"/>
      <c r="AI175" s="46"/>
      <c r="AJ175" s="46"/>
      <c r="AK175" s="46"/>
      <c r="AL175" s="46"/>
      <c r="AM175" s="46"/>
      <c r="AN175" s="46"/>
      <c r="AO175" s="46"/>
      <c r="AP175" s="46"/>
      <c r="AQ175" s="46"/>
      <c r="AR175" s="46"/>
      <c r="AS175" s="46"/>
      <c r="AT175" s="46"/>
      <c r="AU175" s="46"/>
      <c r="AV175" s="46"/>
      <c r="AW175" s="46"/>
      <c r="AX175" s="46"/>
      <c r="AY175" s="46"/>
      <c r="AZ175" s="46"/>
      <c r="BA175" s="46"/>
      <c r="BB175" s="46"/>
      <c r="BC175" s="46"/>
      <c r="BD175" s="46"/>
      <c r="BE175" s="46"/>
      <c r="BF175" s="46"/>
      <c r="BG175" s="46"/>
      <c r="BH175" s="46"/>
      <c r="BI175" s="46"/>
      <c r="BJ175" s="46"/>
      <c r="BK175" s="46"/>
      <c r="BL175" s="46"/>
      <c r="BM175" s="46"/>
      <c r="BN175" s="46"/>
      <c r="BO175" s="46"/>
      <c r="BP175" s="46"/>
      <c r="BQ175" s="46"/>
      <c r="BR175" s="46"/>
      <c r="BS175" s="46"/>
      <c r="BT175" s="46"/>
      <c r="BU175" s="46"/>
      <c r="BV175" s="46"/>
      <c r="BW175" s="46"/>
      <c r="BX175" s="46"/>
      <c r="BY175" s="46"/>
      <c r="BZ175" s="46"/>
      <c r="CA175" s="46"/>
      <c r="CB175" s="46"/>
      <c r="CC175" s="46"/>
      <c r="CD175" s="46"/>
      <c r="CE175" s="46"/>
      <c r="CF175" s="46"/>
    </row>
    <row r="176" spans="1:84" ht="108.6">
      <c r="A176" s="46"/>
      <c r="B176" s="463" t="str">
        <f>'Risk Log'!A181</f>
        <v>NME-SCR-164</v>
      </c>
      <c r="C176" s="463" t="str">
        <f>'Risk Log'!B181</f>
        <v>Management of GP Summaries</v>
      </c>
      <c r="D176" s="464" t="str">
        <f>'Risk Log'!V181 &amp; " &gt; " &amp; 'Risk Log'!W181</f>
        <v>3.10 Management of GP Summaries &gt; GPS.207 Manual Sending of a GP Summary Update</v>
      </c>
      <c r="E176" s="464" t="str">
        <f>'Risk Log'!S181</f>
        <v xml:space="preserve">Test data:
1. System Admin with appropriate permissions
2. Multiple Patients with changes in Core, Non-core data item and GP Summary update is ready to be sent
</v>
      </c>
      <c r="F176" s="46"/>
      <c r="G176" s="46"/>
      <c r="H176" s="46"/>
      <c r="I176" s="46"/>
      <c r="J176" s="46"/>
      <c r="K176" s="46"/>
      <c r="L176" s="46"/>
      <c r="M176" s="46"/>
      <c r="N176" s="46"/>
      <c r="O176" s="46"/>
      <c r="P176" s="46"/>
      <c r="Q176" s="46"/>
      <c r="R176" s="46"/>
      <c r="S176" s="46"/>
      <c r="T176" s="46"/>
      <c r="U176" s="46"/>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c r="BB176" s="46"/>
      <c r="BC176" s="46"/>
      <c r="BD176" s="46"/>
      <c r="BE176" s="46"/>
      <c r="BF176" s="46"/>
      <c r="BG176" s="46"/>
      <c r="BH176" s="46"/>
      <c r="BI176" s="46"/>
      <c r="BJ176" s="46"/>
      <c r="BK176" s="46"/>
      <c r="BL176" s="46"/>
      <c r="BM176" s="46"/>
      <c r="BN176" s="46"/>
      <c r="BO176" s="46"/>
      <c r="BP176" s="46"/>
      <c r="BQ176" s="46"/>
      <c r="BR176" s="46"/>
      <c r="BS176" s="46"/>
      <c r="BT176" s="46"/>
      <c r="BU176" s="46"/>
      <c r="BV176" s="46"/>
      <c r="BW176" s="46"/>
      <c r="BX176" s="46"/>
      <c r="BY176" s="46"/>
      <c r="BZ176" s="46"/>
      <c r="CA176" s="46"/>
      <c r="CB176" s="46"/>
      <c r="CC176" s="46"/>
      <c r="CD176" s="46"/>
      <c r="CE176" s="46"/>
      <c r="CF176" s="46"/>
    </row>
    <row r="177" spans="1:84" ht="108.6">
      <c r="A177" s="46"/>
      <c r="B177" s="463" t="str">
        <f>'Risk Log'!A182</f>
        <v>NME-SCR-165</v>
      </c>
      <c r="C177" s="463" t="str">
        <f>'Risk Log'!B182</f>
        <v>Management of GP Summaries</v>
      </c>
      <c r="D177" s="464" t="str">
        <f>'Risk Log'!V182 &amp; " &gt; " &amp; 'Risk Log'!W182</f>
        <v>3.10 Management of GP Summaries &gt; GPS.207 Manual Sending of a GP Summary Update</v>
      </c>
      <c r="E177" s="464" t="str">
        <f>'Risk Log'!S182</f>
        <v xml:space="preserve">Test data:
1. System Admin with appropriate permissions
2. Multiple Patients with changes in Core, Non-core data item and GP Summary update is ready to be sent
</v>
      </c>
      <c r="F177" s="46"/>
      <c r="G177" s="46"/>
      <c r="H177" s="46"/>
      <c r="I177" s="46"/>
      <c r="J177" s="46"/>
      <c r="K177" s="46"/>
      <c r="L177" s="46"/>
      <c r="M177" s="46"/>
      <c r="N177" s="46"/>
      <c r="O177" s="46"/>
      <c r="P177" s="46"/>
      <c r="Q177" s="46"/>
      <c r="R177" s="46"/>
      <c r="S177" s="46"/>
      <c r="T177" s="46"/>
      <c r="U177" s="46"/>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c r="BC177" s="46"/>
      <c r="BD177" s="46"/>
      <c r="BE177" s="46"/>
      <c r="BF177" s="46"/>
      <c r="BG177" s="46"/>
      <c r="BH177" s="46"/>
      <c r="BI177" s="46"/>
      <c r="BJ177" s="46"/>
      <c r="BK177" s="46"/>
      <c r="BL177" s="46"/>
      <c r="BM177" s="46"/>
      <c r="BN177" s="46"/>
      <c r="BO177" s="46"/>
      <c r="BP177" s="46"/>
      <c r="BQ177" s="46"/>
      <c r="BR177" s="46"/>
      <c r="BS177" s="46"/>
      <c r="BT177" s="46"/>
      <c r="BU177" s="46"/>
      <c r="BV177" s="46"/>
      <c r="BW177" s="46"/>
      <c r="BX177" s="46"/>
      <c r="BY177" s="46"/>
      <c r="BZ177" s="46"/>
      <c r="CA177" s="46"/>
      <c r="CB177" s="46"/>
      <c r="CC177" s="46"/>
      <c r="CD177" s="46"/>
      <c r="CE177" s="46"/>
      <c r="CF177" s="46"/>
    </row>
    <row r="178" spans="1:84">
      <c r="A178" s="46"/>
      <c r="B178" s="463" t="e">
        <f>'Risk Log'!#REF!</f>
        <v>#REF!</v>
      </c>
      <c r="C178" s="463" t="e">
        <f>'Risk Log'!#REF!</f>
        <v>#REF!</v>
      </c>
      <c r="D178" s="464" t="e">
        <f>'Risk Log'!#REF! &amp; " &gt; " &amp; 'Risk Log'!#REF!</f>
        <v>#REF!</v>
      </c>
      <c r="E178" s="464" t="e">
        <f>'Risk Log'!#REF!</f>
        <v>#REF!</v>
      </c>
      <c r="F178" s="46"/>
      <c r="G178" s="46"/>
      <c r="H178" s="46"/>
      <c r="I178" s="46"/>
      <c r="J178" s="46"/>
      <c r="K178" s="46"/>
      <c r="L178" s="46"/>
      <c r="M178" s="46"/>
      <c r="N178" s="46"/>
      <c r="O178" s="46"/>
      <c r="P178" s="46"/>
      <c r="Q178" s="46"/>
      <c r="R178" s="46"/>
      <c r="S178" s="46"/>
      <c r="T178" s="46"/>
      <c r="U178" s="46"/>
      <c r="V178" s="46"/>
      <c r="W178" s="46"/>
      <c r="X178" s="46"/>
      <c r="Y178" s="46"/>
      <c r="Z178" s="46"/>
      <c r="AA178" s="46"/>
      <c r="AB178" s="46"/>
      <c r="AC178" s="46"/>
      <c r="AD178" s="46"/>
      <c r="AE178" s="46"/>
      <c r="AF178" s="46"/>
      <c r="AG178" s="46"/>
      <c r="AH178" s="46"/>
      <c r="AI178" s="46"/>
      <c r="AJ178" s="46"/>
      <c r="AK178" s="46"/>
      <c r="AL178" s="46"/>
      <c r="AM178" s="46"/>
      <c r="AN178" s="46"/>
      <c r="AO178" s="46"/>
      <c r="AP178" s="46"/>
      <c r="AQ178" s="46"/>
      <c r="AR178" s="46"/>
      <c r="AS178" s="46"/>
      <c r="AT178" s="46"/>
      <c r="AU178" s="46"/>
      <c r="AV178" s="46"/>
      <c r="AW178" s="46"/>
      <c r="AX178" s="46"/>
      <c r="AY178" s="46"/>
      <c r="AZ178" s="46"/>
      <c r="BA178" s="46"/>
      <c r="BB178" s="46"/>
      <c r="BC178" s="46"/>
      <c r="BD178" s="46"/>
      <c r="BE178" s="46"/>
      <c r="BF178" s="46"/>
      <c r="BG178" s="46"/>
      <c r="BH178" s="46"/>
      <c r="BI178" s="46"/>
      <c r="BJ178" s="46"/>
      <c r="BK178" s="46"/>
      <c r="BL178" s="46"/>
      <c r="BM178" s="46"/>
      <c r="BN178" s="46"/>
      <c r="BO178" s="46"/>
      <c r="BP178" s="46"/>
      <c r="BQ178" s="46"/>
      <c r="BR178" s="46"/>
      <c r="BS178" s="46"/>
      <c r="BT178" s="46"/>
      <c r="BU178" s="46"/>
      <c r="BV178" s="46"/>
      <c r="BW178" s="46"/>
      <c r="BX178" s="46"/>
      <c r="BY178" s="46"/>
      <c r="BZ178" s="46"/>
      <c r="CA178" s="46"/>
      <c r="CB178" s="46"/>
      <c r="CC178" s="46"/>
      <c r="CD178" s="46"/>
      <c r="CE178" s="46"/>
      <c r="CF178" s="46"/>
    </row>
    <row r="179" spans="1:84" ht="30.95">
      <c r="A179" s="46"/>
      <c r="B179" s="463" t="str">
        <f>'Risk Log'!A183</f>
        <v>NME-SCR-167</v>
      </c>
      <c r="C179" s="463" t="str">
        <f>'Risk Log'!B183</f>
        <v>Management of GP Summaries</v>
      </c>
      <c r="D179" s="464" t="str">
        <f>'Risk Log'!V183 &amp; " &gt; " &amp; 'Risk Log'!W183</f>
        <v>3.10 Management of GP Summaries &gt; GPS.133 Patient Changes NHS Number</v>
      </c>
      <c r="E179" s="464" t="str">
        <f>'Risk Log'!S183</f>
        <v xml:space="preserve">c
</v>
      </c>
      <c r="F179" s="46"/>
      <c r="G179" s="46"/>
      <c r="H179" s="46"/>
      <c r="I179" s="46"/>
      <c r="J179" s="46"/>
      <c r="K179" s="46"/>
      <c r="L179" s="46"/>
      <c r="M179" s="46"/>
      <c r="N179" s="46"/>
      <c r="O179" s="46"/>
      <c r="P179" s="46"/>
      <c r="Q179" s="46"/>
      <c r="R179" s="46"/>
      <c r="S179" s="46"/>
      <c r="T179" s="46"/>
      <c r="U179" s="46"/>
      <c r="V179" s="46"/>
      <c r="W179" s="46"/>
      <c r="X179" s="46"/>
      <c r="Y179" s="46"/>
      <c r="Z179" s="46"/>
      <c r="AA179" s="46"/>
      <c r="AB179" s="46"/>
      <c r="AC179" s="46"/>
      <c r="AD179" s="46"/>
      <c r="AE179" s="46"/>
      <c r="AF179" s="46"/>
      <c r="AG179" s="46"/>
      <c r="AH179" s="46"/>
      <c r="AI179" s="46"/>
      <c r="AJ179" s="46"/>
      <c r="AK179" s="46"/>
      <c r="AL179" s="46"/>
      <c r="AM179" s="46"/>
      <c r="AN179" s="46"/>
      <c r="AO179" s="46"/>
      <c r="AP179" s="46"/>
      <c r="AQ179" s="46"/>
      <c r="AR179" s="46"/>
      <c r="AS179" s="46"/>
      <c r="AT179" s="46"/>
      <c r="AU179" s="46"/>
      <c r="AV179" s="46"/>
      <c r="AW179" s="46"/>
      <c r="AX179" s="46"/>
      <c r="AY179" s="46"/>
      <c r="AZ179" s="46"/>
      <c r="BA179" s="46"/>
      <c r="BB179" s="46"/>
      <c r="BC179" s="46"/>
      <c r="BD179" s="46"/>
      <c r="BE179" s="46"/>
      <c r="BF179" s="46"/>
      <c r="BG179" s="46"/>
      <c r="BH179" s="46"/>
      <c r="BI179" s="46"/>
      <c r="BJ179" s="46"/>
      <c r="BK179" s="46"/>
      <c r="BL179" s="46"/>
      <c r="BM179" s="46"/>
      <c r="BN179" s="46"/>
      <c r="BO179" s="46"/>
      <c r="BP179" s="46"/>
      <c r="BQ179" s="46"/>
      <c r="BR179" s="46"/>
      <c r="BS179" s="46"/>
      <c r="BT179" s="46"/>
      <c r="BU179" s="46"/>
      <c r="BV179" s="46"/>
      <c r="BW179" s="46"/>
      <c r="BX179" s="46"/>
      <c r="BY179" s="46"/>
      <c r="BZ179" s="46"/>
      <c r="CA179" s="46"/>
      <c r="CB179" s="46"/>
      <c r="CC179" s="46"/>
      <c r="CD179" s="46"/>
      <c r="CE179" s="46"/>
      <c r="CF179" s="46"/>
    </row>
    <row r="180" spans="1:84" ht="108.6">
      <c r="A180" s="46"/>
      <c r="B180" s="463" t="str">
        <f>'Risk Log'!A184</f>
        <v>NME-SCR-168</v>
      </c>
      <c r="C180" s="463" t="str">
        <f>'Risk Log'!B184</f>
        <v>Management of GP Summaries</v>
      </c>
      <c r="D180" s="464" t="str">
        <f>'Risk Log'!V184 &amp; " &gt; " &amp; 'Risk Log'!W184</f>
        <v>3.10 Management of GP Summaries &gt; GPS.40 Update GP Summary When Patient Registration Ends</v>
      </c>
      <c r="E180" s="464" t="str">
        <f>'Risk Log'!S184</f>
        <v xml:space="preserve">Test data:
1. System Admin with appropriate permissions
2. Patient's primary medical services registration has ended and the GP Summary update is queued to GP Summary Update 
</v>
      </c>
      <c r="F180" s="46"/>
      <c r="G180" s="46"/>
      <c r="H180" s="46"/>
      <c r="I180" s="46"/>
      <c r="J180" s="46"/>
      <c r="K180" s="46"/>
      <c r="L180" s="46"/>
      <c r="M180" s="46"/>
      <c r="N180" s="46"/>
      <c r="O180" s="46"/>
      <c r="P180" s="46"/>
      <c r="Q180" s="46"/>
      <c r="R180" s="46"/>
      <c r="S180" s="46"/>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c r="BB180" s="46"/>
      <c r="BC180" s="46"/>
      <c r="BD180" s="46"/>
      <c r="BE180" s="46"/>
      <c r="BF180" s="46"/>
      <c r="BG180" s="46"/>
      <c r="BH180" s="46"/>
      <c r="BI180" s="46"/>
      <c r="BJ180" s="46"/>
      <c r="BK180" s="46"/>
      <c r="BL180" s="46"/>
      <c r="BM180" s="46"/>
      <c r="BN180" s="46"/>
      <c r="BO180" s="46"/>
      <c r="BP180" s="46"/>
      <c r="BQ180" s="46"/>
      <c r="BR180" s="46"/>
      <c r="BS180" s="46"/>
      <c r="BT180" s="46"/>
      <c r="BU180" s="46"/>
      <c r="BV180" s="46"/>
      <c r="BW180" s="46"/>
      <c r="BX180" s="46"/>
      <c r="BY180" s="46"/>
      <c r="BZ180" s="46"/>
      <c r="CA180" s="46"/>
      <c r="CB180" s="46"/>
      <c r="CC180" s="46"/>
      <c r="CD180" s="46"/>
      <c r="CE180" s="46"/>
      <c r="CF180" s="46"/>
    </row>
    <row r="181" spans="1:84" ht="108.6">
      <c r="A181" s="46"/>
      <c r="B181" s="463" t="str">
        <f>'Risk Log'!A185</f>
        <v>NME-SCR-169</v>
      </c>
      <c r="C181" s="463" t="str">
        <f>'Risk Log'!B185</f>
        <v>Management of GP Summaries</v>
      </c>
      <c r="D181" s="464" t="str">
        <f>'Risk Log'!V185 &amp; " &gt; " &amp; 'Risk Log'!W185</f>
        <v>3.10 Management of GP Summaries &gt; GPS.40 Update GP Summary When Patient Registration Ends</v>
      </c>
      <c r="E181" s="464" t="str">
        <f>'Risk Log'!S185</f>
        <v xml:space="preserve">Test data:
a, b)
1. System Admin with appropriate permissions
2. Multiple patient primary medical services registrations has ended and his GP Summary update is queued to GP Summary Update </v>
      </c>
      <c r="F181" s="46"/>
      <c r="G181" s="46"/>
      <c r="H181" s="46"/>
      <c r="I181" s="46"/>
      <c r="J181" s="46"/>
      <c r="K181" s="46"/>
      <c r="L181" s="46"/>
      <c r="M181" s="46"/>
      <c r="N181" s="46"/>
      <c r="O181" s="46"/>
      <c r="P181" s="46"/>
      <c r="Q181" s="46"/>
      <c r="R181" s="46"/>
      <c r="S181" s="46"/>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c r="BB181" s="46"/>
      <c r="BC181" s="46"/>
      <c r="BD181" s="46"/>
      <c r="BE181" s="46"/>
      <c r="BF181" s="46"/>
      <c r="BG181" s="46"/>
      <c r="BH181" s="46"/>
      <c r="BI181" s="46"/>
      <c r="BJ181" s="46"/>
      <c r="BK181" s="46"/>
      <c r="BL181" s="46"/>
      <c r="BM181" s="46"/>
      <c r="BN181" s="46"/>
      <c r="BO181" s="46"/>
      <c r="BP181" s="46"/>
      <c r="BQ181" s="46"/>
      <c r="BR181" s="46"/>
      <c r="BS181" s="46"/>
      <c r="BT181" s="46"/>
      <c r="BU181" s="46"/>
      <c r="BV181" s="46"/>
      <c r="BW181" s="46"/>
      <c r="BX181" s="46"/>
      <c r="BY181" s="46"/>
      <c r="BZ181" s="46"/>
      <c r="CA181" s="46"/>
      <c r="CB181" s="46"/>
      <c r="CC181" s="46"/>
      <c r="CD181" s="46"/>
      <c r="CE181" s="46"/>
      <c r="CF181" s="46"/>
    </row>
    <row r="182" spans="1:84" ht="248.1">
      <c r="A182" s="46"/>
      <c r="B182" s="463" t="str">
        <f>'Risk Log'!A186</f>
        <v>NME-SCR-170</v>
      </c>
      <c r="C182" s="463" t="str">
        <f>'Risk Log'!B186</f>
        <v>Management of GP Summaries</v>
      </c>
      <c r="D182" s="464" t="str">
        <f>'Risk Log'!V186 &amp; " &gt; " &amp; 'Risk Log'!W186</f>
        <v>3.10 Management of GP Summaries &gt; GPS.198 Practice No Longer Contributing to SCR</v>
      </c>
      <c r="E182" s="464" t="str">
        <f>'Risk Log'!S186</f>
        <v xml:space="preserve">Test data:
1. System Admin with appropriate permissions
2. patient's primary medical services registrations have ended at the  'practice no longer contributing to SCR and his GP Summary update is queued to GP Summary Update 
3. eligible patients at the 'practice no longer contributing to SCR' who have initial GP summary and GP Summary update ready to be sent to the spine
4. eligible patients at the  'practice no longer contributing to SCR' who have previous GP summary updates and current GP Summary updates ready to be sent to the spine
</v>
      </c>
      <c r="F182" s="46"/>
      <c r="G182" s="46"/>
      <c r="H182" s="46"/>
      <c r="I182" s="46"/>
      <c r="J182" s="46"/>
      <c r="K182" s="46"/>
      <c r="L182" s="46"/>
      <c r="M182" s="46"/>
      <c r="N182" s="46"/>
      <c r="O182" s="46"/>
      <c r="P182" s="46"/>
      <c r="Q182" s="46"/>
      <c r="R182" s="46"/>
      <c r="S182" s="46"/>
      <c r="T182" s="46"/>
      <c r="U182" s="46"/>
      <c r="V182" s="46"/>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c r="BB182" s="46"/>
      <c r="BC182" s="46"/>
      <c r="BD182" s="46"/>
      <c r="BE182" s="46"/>
      <c r="BF182" s="46"/>
      <c r="BG182" s="46"/>
      <c r="BH182" s="46"/>
      <c r="BI182" s="46"/>
      <c r="BJ182" s="46"/>
      <c r="BK182" s="46"/>
      <c r="BL182" s="46"/>
      <c r="BM182" s="46"/>
      <c r="BN182" s="46"/>
      <c r="BO182" s="46"/>
      <c r="BP182" s="46"/>
      <c r="BQ182" s="46"/>
      <c r="BR182" s="46"/>
      <c r="BS182" s="46"/>
      <c r="BT182" s="46"/>
      <c r="BU182" s="46"/>
      <c r="BV182" s="46"/>
      <c r="BW182" s="46"/>
      <c r="BX182" s="46"/>
      <c r="BY182" s="46"/>
      <c r="BZ182" s="46"/>
      <c r="CA182" s="46"/>
      <c r="CB182" s="46"/>
      <c r="CC182" s="46"/>
      <c r="CD182" s="46"/>
      <c r="CE182" s="46"/>
      <c r="CF182" s="46"/>
    </row>
    <row r="183" spans="1:84" ht="248.1">
      <c r="A183" s="46"/>
      <c r="B183" s="463" t="str">
        <f>'Risk Log'!A187</f>
        <v>NME-SCR-171</v>
      </c>
      <c r="C183" s="463" t="str">
        <f>'Risk Log'!B187</f>
        <v>Management of GP Summaries</v>
      </c>
      <c r="D183" s="464" t="str">
        <f>'Risk Log'!V187 &amp; " &gt; " &amp; 'Risk Log'!W187</f>
        <v>3.10 Management of GP Summaries &gt; GPS.198 Practice No Longer Contributing to SCR</v>
      </c>
      <c r="E183" s="464" t="str">
        <f>'Risk Log'!S187</f>
        <v xml:space="preserve">Test data:
1. System Admin with appropriate permissions
2. patient's primary medical services registrations have ended at the  'practice no longer contributing to SCR and his GP Summary update is queued to GP Summary Update 
2. eligible patients at the 'practice no longer contributing to SCR' who have initial GP summary and GP Summary update ready to be sent to the spine
3. eligible patients at the  'practice no longer contributing to SCR' who have previous GP summary update and current GP Summary update ready to be sent to the spine
</v>
      </c>
      <c r="F183" s="46"/>
      <c r="G183" s="46"/>
      <c r="H183" s="46"/>
      <c r="I183" s="46"/>
      <c r="J183" s="46"/>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c r="AX183" s="46"/>
      <c r="AY183" s="46"/>
      <c r="AZ183" s="46"/>
      <c r="BA183" s="46"/>
      <c r="BB183" s="46"/>
      <c r="BC183" s="46"/>
      <c r="BD183" s="46"/>
      <c r="BE183" s="46"/>
      <c r="BF183" s="46"/>
      <c r="BG183" s="46"/>
      <c r="BH183" s="46"/>
      <c r="BI183" s="46"/>
      <c r="BJ183" s="46"/>
      <c r="BK183" s="46"/>
      <c r="BL183" s="46"/>
      <c r="BM183" s="46"/>
      <c r="BN183" s="46"/>
      <c r="BO183" s="46"/>
      <c r="BP183" s="46"/>
      <c r="BQ183" s="46"/>
      <c r="BR183" s="46"/>
      <c r="BS183" s="46"/>
      <c r="BT183" s="46"/>
      <c r="BU183" s="46"/>
      <c r="BV183" s="46"/>
      <c r="BW183" s="46"/>
      <c r="BX183" s="46"/>
      <c r="BY183" s="46"/>
      <c r="BZ183" s="46"/>
      <c r="CA183" s="46"/>
      <c r="CB183" s="46"/>
      <c r="CC183" s="46"/>
      <c r="CD183" s="46"/>
      <c r="CE183" s="46"/>
      <c r="CF183" s="46"/>
    </row>
    <row r="184" spans="1:84" ht="409.5">
      <c r="A184" s="46"/>
      <c r="B184" s="463" t="str">
        <f>'Risk Log'!A188</f>
        <v>NME-SCR-172</v>
      </c>
      <c r="C184" s="463" t="str">
        <f>'Risk Log'!B188</f>
        <v>Management of GP Summaries</v>
      </c>
      <c r="D184" s="464" t="str">
        <f>'Risk Log'!V188 &amp; " &gt; " &amp; 'Risk Log'!W188</f>
        <v>3.10 Management of GP Summaries &gt; GPS.219 Bulk Addition of Patients to a Practice and/or System</v>
      </c>
      <c r="E184" s="464" t="str">
        <f>'Risk Log'!S188</f>
        <v xml:space="preserve">Test data:
a)
1. System Admin with appropriate permissions
2. patient's primary medical services registrations have ended at the 'split new practice' and his GP Summary update is queued to GP Summary Update 
3. patient's primary medical services registrations have ended at the 'split existing practice' and his GP Summary update is queued to GP Summary Update 
4. eligible patients at the 'split new practice' who have initial GP summary and GP Summary update are ready to be sent to the spine
5. eligible patients at the 'split existing practice' who have an initial GP summary and GP Summary update are ready to be sent to the spine
6. eligible patients at the 'split new practice' who have previous GP summary updates and current GP Summary updates ready to be sent to the spine
7. eligible patients at the 'split existing practice' who have previous GP summary updates and current GP Summary updates ready to be sent to the spine
b)
1. System Admin with appropriate permissions
2. patient's primary medical services registrations have ended at the 'practice changed to new supplier' and his GP Summary update is queued to GP Summary Update 
2. eligible patients at the 'practice changed to new supplier' who have initial GP summary and GP Summary update ready to be sent to the spine
3. eligible patients at the 'practice changed to new supplier' who have previous GP summary update and current GP Summary update ready to be sent to the spine
</v>
      </c>
      <c r="F184" s="46"/>
      <c r="G184" s="46"/>
      <c r="H184" s="46"/>
      <c r="I184" s="46"/>
      <c r="J184" s="46"/>
      <c r="K184" s="46"/>
      <c r="L184" s="46"/>
      <c r="M184" s="46"/>
      <c r="N184" s="46"/>
      <c r="O184" s="46"/>
      <c r="P184" s="46"/>
      <c r="Q184" s="46"/>
      <c r="R184" s="46"/>
      <c r="S184" s="46"/>
      <c r="T184" s="46"/>
      <c r="U184" s="46"/>
      <c r="V184" s="46"/>
      <c r="W184" s="46"/>
      <c r="X184" s="46"/>
      <c r="Y184" s="46"/>
      <c r="Z184" s="46"/>
      <c r="AA184" s="46"/>
      <c r="AB184" s="46"/>
      <c r="AC184" s="46"/>
      <c r="AD184" s="46"/>
      <c r="AE184" s="46"/>
      <c r="AF184" s="46"/>
      <c r="AG184" s="46"/>
      <c r="AH184" s="46"/>
      <c r="AI184" s="46"/>
      <c r="AJ184" s="46"/>
      <c r="AK184" s="46"/>
      <c r="AL184" s="46"/>
      <c r="AM184" s="46"/>
      <c r="AN184" s="46"/>
      <c r="AO184" s="46"/>
      <c r="AP184" s="46"/>
      <c r="AQ184" s="46"/>
      <c r="AR184" s="46"/>
      <c r="AS184" s="46"/>
      <c r="AT184" s="46"/>
      <c r="AU184" s="46"/>
      <c r="AV184" s="46"/>
      <c r="AW184" s="46"/>
      <c r="AX184" s="46"/>
      <c r="AY184" s="46"/>
      <c r="AZ184" s="46"/>
      <c r="BA184" s="46"/>
      <c r="BB184" s="46"/>
      <c r="BC184" s="46"/>
      <c r="BD184" s="46"/>
      <c r="BE184" s="46"/>
      <c r="BF184" s="46"/>
      <c r="BG184" s="46"/>
      <c r="BH184" s="46"/>
      <c r="BI184" s="46"/>
      <c r="BJ184" s="46"/>
      <c r="BK184" s="46"/>
      <c r="BL184" s="46"/>
      <c r="BM184" s="46"/>
      <c r="BN184" s="46"/>
      <c r="BO184" s="46"/>
      <c r="BP184" s="46"/>
      <c r="BQ184" s="46"/>
      <c r="BR184" s="46"/>
      <c r="BS184" s="46"/>
      <c r="BT184" s="46"/>
      <c r="BU184" s="46"/>
      <c r="BV184" s="46"/>
      <c r="BW184" s="46"/>
      <c r="BX184" s="46"/>
      <c r="BY184" s="46"/>
      <c r="BZ184" s="46"/>
      <c r="CA184" s="46"/>
      <c r="CB184" s="46"/>
      <c r="CC184" s="46"/>
      <c r="CD184" s="46"/>
      <c r="CE184" s="46"/>
      <c r="CF184" s="46"/>
    </row>
    <row r="185" spans="1:84" ht="93">
      <c r="A185" s="46"/>
      <c r="B185" s="463" t="str">
        <f>'Risk Log'!A189</f>
        <v>NME-SCR-173</v>
      </c>
      <c r="C185" s="463" t="str">
        <f>'Risk Log'!B189</f>
        <v>Management of GP Summaries</v>
      </c>
      <c r="D185" s="464" t="str">
        <f>'Risk Log'!V189 &amp; " &gt; " &amp; 'Risk Log'!W189</f>
        <v>3.10 Management of GP Summaries &gt; GPS.242 Configurable System Text</v>
      </c>
      <c r="E185" s="464" t="str">
        <f>'Risk Log'!S189</f>
        <v>Test data:
1. System Admin with appropriate permissions
2. Update words for alert boxes or texts fields or any relative editable field agreed with NHS and showcase that the update happens hassle-free</v>
      </c>
      <c r="F185" s="46"/>
      <c r="G185" s="46"/>
      <c r="H185" s="46"/>
      <c r="I185" s="46"/>
      <c r="J185" s="46"/>
      <c r="K185" s="46"/>
      <c r="L185" s="46"/>
      <c r="M185" s="46"/>
      <c r="N185" s="46"/>
      <c r="O185" s="46"/>
      <c r="P185" s="46"/>
      <c r="Q185" s="46"/>
      <c r="R185" s="46"/>
      <c r="S185" s="46"/>
      <c r="T185" s="46"/>
      <c r="U185" s="46"/>
      <c r="V185" s="46"/>
      <c r="W185" s="46"/>
      <c r="X185" s="46"/>
      <c r="Y185" s="46"/>
      <c r="Z185" s="46"/>
      <c r="AA185" s="46"/>
      <c r="AB185" s="46"/>
      <c r="AC185" s="46"/>
      <c r="AD185" s="46"/>
      <c r="AE185" s="46"/>
      <c r="AF185" s="46"/>
      <c r="AG185" s="46"/>
      <c r="AH185" s="46"/>
      <c r="AI185" s="46"/>
      <c r="AJ185" s="46"/>
      <c r="AK185" s="46"/>
      <c r="AL185" s="46"/>
      <c r="AM185" s="46"/>
      <c r="AN185" s="46"/>
      <c r="AO185" s="46"/>
      <c r="AP185" s="46"/>
      <c r="AQ185" s="46"/>
      <c r="AR185" s="46"/>
      <c r="AS185" s="46"/>
      <c r="AT185" s="46"/>
      <c r="AU185" s="46"/>
      <c r="AV185" s="46"/>
      <c r="AW185" s="46"/>
      <c r="AX185" s="46"/>
      <c r="AY185" s="46"/>
      <c r="AZ185" s="46"/>
      <c r="BA185" s="46"/>
      <c r="BB185" s="46"/>
      <c r="BC185" s="46"/>
      <c r="BD185" s="46"/>
      <c r="BE185" s="46"/>
      <c r="BF185" s="46"/>
      <c r="BG185" s="46"/>
      <c r="BH185" s="46"/>
      <c r="BI185" s="46"/>
      <c r="BJ185" s="46"/>
      <c r="BK185" s="46"/>
      <c r="BL185" s="46"/>
      <c r="BM185" s="46"/>
      <c r="BN185" s="46"/>
      <c r="BO185" s="46"/>
      <c r="BP185" s="46"/>
      <c r="BQ185" s="46"/>
      <c r="BR185" s="46"/>
      <c r="BS185" s="46"/>
      <c r="BT185" s="46"/>
      <c r="BU185" s="46"/>
      <c r="BV185" s="46"/>
      <c r="BW185" s="46"/>
      <c r="BX185" s="46"/>
      <c r="BY185" s="46"/>
      <c r="BZ185" s="46"/>
      <c r="CA185" s="46"/>
      <c r="CB185" s="46"/>
      <c r="CC185" s="46"/>
      <c r="CD185" s="46"/>
      <c r="CE185" s="46"/>
      <c r="CF185" s="46"/>
    </row>
    <row r="186" spans="1:84" ht="123.95">
      <c r="A186" s="46"/>
      <c r="B186" s="463" t="str">
        <f>'Risk Log'!A190</f>
        <v>NME-SCR-174</v>
      </c>
      <c r="C186" s="463" t="str">
        <f>'Risk Log'!B190</f>
        <v>Management of GP Summaries</v>
      </c>
      <c r="D186" s="464" t="str">
        <f>'Risk Log'!V190 &amp; " &gt; " &amp; 'Risk Log'!W190</f>
        <v>3.10 Management of GP Summaries &gt; General</v>
      </c>
      <c r="E186" s="464" t="str">
        <f>'Risk Log'!S190</f>
        <v xml:space="preserve">Test data:
1. System Admin with appropriate permissions 
2. Patient's clinical record held locally 
3. Patient's clinical record locally from the SCR Viewing System 
</v>
      </c>
      <c r="F186" s="46"/>
      <c r="G186" s="46"/>
      <c r="H186" s="46"/>
      <c r="I186" s="46"/>
      <c r="J186" s="46"/>
      <c r="K186" s="46"/>
      <c r="L186" s="46"/>
      <c r="M186" s="46"/>
      <c r="N186" s="46"/>
      <c r="O186" s="46"/>
      <c r="P186" s="46"/>
      <c r="Q186" s="46"/>
      <c r="R186" s="46"/>
      <c r="S186" s="46"/>
      <c r="T186" s="46"/>
      <c r="U186" s="46"/>
      <c r="V186" s="46"/>
      <c r="W186" s="46"/>
      <c r="X186" s="46"/>
      <c r="Y186" s="46"/>
      <c r="Z186" s="46"/>
      <c r="AA186" s="46"/>
      <c r="AB186" s="46"/>
      <c r="AC186" s="46"/>
      <c r="AD186" s="46"/>
      <c r="AE186" s="46"/>
      <c r="AF186" s="46"/>
      <c r="AG186" s="46"/>
      <c r="AH186" s="46"/>
      <c r="AI186" s="46"/>
      <c r="AJ186" s="46"/>
      <c r="AK186" s="46"/>
      <c r="AL186" s="46"/>
      <c r="AM186" s="46"/>
      <c r="AN186" s="46"/>
      <c r="AO186" s="46"/>
      <c r="AP186" s="46"/>
      <c r="AQ186" s="46"/>
      <c r="AR186" s="46"/>
      <c r="AS186" s="46"/>
      <c r="AT186" s="46"/>
      <c r="AU186" s="46"/>
      <c r="AV186" s="46"/>
      <c r="AW186" s="46"/>
      <c r="AX186" s="46"/>
      <c r="AY186" s="46"/>
      <c r="AZ186" s="46"/>
      <c r="BA186" s="46"/>
      <c r="BB186" s="46"/>
      <c r="BC186" s="46"/>
      <c r="BD186" s="46"/>
      <c r="BE186" s="46"/>
      <c r="BF186" s="46"/>
      <c r="BG186" s="46"/>
      <c r="BH186" s="46"/>
      <c r="BI186" s="46"/>
      <c r="BJ186" s="46"/>
      <c r="BK186" s="46"/>
      <c r="BL186" s="46"/>
      <c r="BM186" s="46"/>
      <c r="BN186" s="46"/>
      <c r="BO186" s="46"/>
      <c r="BP186" s="46"/>
      <c r="BQ186" s="46"/>
      <c r="BR186" s="46"/>
      <c r="BS186" s="46"/>
      <c r="BT186" s="46"/>
      <c r="BU186" s="46"/>
      <c r="BV186" s="46"/>
      <c r="BW186" s="46"/>
      <c r="BX186" s="46"/>
      <c r="BY186" s="46"/>
      <c r="BZ186" s="46"/>
      <c r="CA186" s="46"/>
      <c r="CB186" s="46"/>
      <c r="CC186" s="46"/>
      <c r="CD186" s="46"/>
      <c r="CE186" s="46"/>
      <c r="CF186" s="46"/>
    </row>
    <row r="187" spans="1:84" ht="155.1">
      <c r="A187" s="46"/>
      <c r="B187" s="463" t="str">
        <f>'Risk Log'!A191</f>
        <v>NME-SCR-175</v>
      </c>
      <c r="C187" s="463" t="str">
        <f>'Risk Log'!B191</f>
        <v>General Messaging Requirements</v>
      </c>
      <c r="D187" s="464" t="str">
        <f>'Risk Log'!V191 &amp; " &gt; " &amp; 'Risk Log'!W191</f>
        <v>3.12 General Messaging Requirements &gt; GPS.196 Missing or Malformed Dates</v>
      </c>
      <c r="E187" s="464" t="str">
        <f>'Risk Log'!S191</f>
        <v>Test data:
1. System Admin with appropriate permissions
2. Multiple patients with changes in Core, Non core data item and GP Summary update is ready to be sent
Other Input data
1. Enter an acute/repeat medication or allergy with a malformed date (--/05/10)</v>
      </c>
      <c r="F187" s="46"/>
      <c r="G187" s="46"/>
      <c r="H187" s="46"/>
      <c r="I187" s="46"/>
      <c r="J187" s="46"/>
      <c r="K187" s="46"/>
      <c r="L187" s="46"/>
      <c r="M187" s="46"/>
      <c r="N187" s="46"/>
      <c r="O187" s="46"/>
      <c r="P187" s="46"/>
      <c r="Q187" s="46"/>
      <c r="R187" s="46"/>
      <c r="S187" s="46"/>
      <c r="T187" s="46"/>
      <c r="U187" s="46"/>
      <c r="V187" s="46"/>
      <c r="W187" s="46"/>
      <c r="X187" s="46"/>
      <c r="Y187" s="46"/>
      <c r="Z187" s="46"/>
      <c r="AA187" s="46"/>
      <c r="AB187" s="46"/>
      <c r="AC187" s="46"/>
      <c r="AD187" s="46"/>
      <c r="AE187" s="46"/>
      <c r="AF187" s="46"/>
      <c r="AG187" s="46"/>
      <c r="AH187" s="46"/>
      <c r="AI187" s="46"/>
      <c r="AJ187" s="46"/>
      <c r="AK187" s="46"/>
      <c r="AL187" s="46"/>
      <c r="AM187" s="46"/>
      <c r="AN187" s="46"/>
      <c r="AO187" s="46"/>
      <c r="AP187" s="46"/>
      <c r="AQ187" s="46"/>
      <c r="AR187" s="46"/>
      <c r="AS187" s="46"/>
      <c r="AT187" s="46"/>
      <c r="AU187" s="46"/>
      <c r="AV187" s="46"/>
      <c r="AW187" s="46"/>
      <c r="AX187" s="46"/>
      <c r="AY187" s="46"/>
      <c r="AZ187" s="46"/>
      <c r="BA187" s="46"/>
      <c r="BB187" s="46"/>
      <c r="BC187" s="46"/>
      <c r="BD187" s="46"/>
      <c r="BE187" s="46"/>
      <c r="BF187" s="46"/>
      <c r="BG187" s="46"/>
      <c r="BH187" s="46"/>
      <c r="BI187" s="46"/>
      <c r="BJ187" s="46"/>
      <c r="BK187" s="46"/>
      <c r="BL187" s="46"/>
      <c r="BM187" s="46"/>
      <c r="BN187" s="46"/>
      <c r="BO187" s="46"/>
      <c r="BP187" s="46"/>
      <c r="BQ187" s="46"/>
      <c r="BR187" s="46"/>
      <c r="BS187" s="46"/>
      <c r="BT187" s="46"/>
      <c r="BU187" s="46"/>
      <c r="BV187" s="46"/>
      <c r="BW187" s="46"/>
      <c r="BX187" s="46"/>
      <c r="BY187" s="46"/>
      <c r="BZ187" s="46"/>
      <c r="CA187" s="46"/>
      <c r="CB187" s="46"/>
      <c r="CC187" s="46"/>
      <c r="CD187" s="46"/>
      <c r="CE187" s="46"/>
      <c r="CF187" s="46"/>
    </row>
    <row r="188" spans="1:84" ht="155.1">
      <c r="A188" s="46"/>
      <c r="B188" s="463" t="str">
        <f>'Risk Log'!A192</f>
        <v>NME-SCR-176</v>
      </c>
      <c r="C188" s="463" t="str">
        <f>'Risk Log'!B192</f>
        <v>General Messaging Requirements</v>
      </c>
      <c r="D188" s="464" t="str">
        <f>'Risk Log'!V192 &amp; " &gt; " &amp; 'Risk Log'!W192</f>
        <v>SCR Viewing Requirements 5.0 draft - Non GMS Patients Only &gt; General</v>
      </c>
      <c r="E188" s="464" t="str">
        <f>'Risk Log'!S192</f>
        <v>Test data:
a &amp; b) 
23 CREs, with at least each having 5 items with different dates - Today, yesterday, last week, last month, 3 months ago, 6 months ago, 9 months ago, 11 months ago, = 12 months, 13 months (Covid), 2 Years(for Other CRE Heading - any item in SCR Inclusion Set) and containing the special characters in SCR</v>
      </c>
      <c r="F188" s="46"/>
      <c r="G188" s="46"/>
      <c r="H188" s="46"/>
      <c r="I188" s="46"/>
      <c r="J188" s="46"/>
      <c r="K188" s="46"/>
      <c r="L188" s="46"/>
      <c r="M188" s="46"/>
      <c r="N188" s="46"/>
      <c r="O188" s="46"/>
      <c r="P188" s="46"/>
      <c r="Q188" s="46"/>
      <c r="R188" s="46"/>
      <c r="S188" s="46"/>
      <c r="T188" s="46"/>
      <c r="U188" s="46"/>
      <c r="V188" s="46"/>
      <c r="W188" s="46"/>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c r="BB188" s="46"/>
      <c r="BC188" s="46"/>
      <c r="BD188" s="46"/>
      <c r="BE188" s="46"/>
      <c r="BF188" s="46"/>
      <c r="BG188" s="46"/>
      <c r="BH188" s="46"/>
      <c r="BI188" s="46"/>
      <c r="BJ188" s="46"/>
      <c r="BK188" s="46"/>
      <c r="BL188" s="46"/>
      <c r="BM188" s="46"/>
      <c r="BN188" s="46"/>
      <c r="BO188" s="46"/>
      <c r="BP188" s="46"/>
      <c r="BQ188" s="46"/>
      <c r="BR188" s="46"/>
      <c r="BS188" s="46"/>
      <c r="BT188" s="46"/>
      <c r="BU188" s="46"/>
      <c r="BV188" s="46"/>
      <c r="BW188" s="46"/>
      <c r="BX188" s="46"/>
      <c r="BY188" s="46"/>
      <c r="BZ188" s="46"/>
      <c r="CA188" s="46"/>
      <c r="CB188" s="46"/>
      <c r="CC188" s="46"/>
      <c r="CD188" s="46"/>
      <c r="CE188" s="46"/>
      <c r="CF188" s="46"/>
    </row>
    <row r="189" spans="1:84" ht="155.1">
      <c r="A189" s="46"/>
      <c r="B189" s="463" t="str">
        <f>'Risk Log'!A193</f>
        <v>NME-SCR-177</v>
      </c>
      <c r="C189" s="463" t="str">
        <f>'Risk Log'!B193</f>
        <v>General Messaging Requirements</v>
      </c>
      <c r="D189" s="464" t="str">
        <f>'Risk Log'!V193 &amp; " &gt; " &amp; 'Risk Log'!W193</f>
        <v>3.12 General Messaging Requirements &gt; GPS.196 Missing or Malformed Dates</v>
      </c>
      <c r="E189" s="464" t="str">
        <f>'Risk Log'!S193</f>
        <v xml:space="preserve">Test data:
a, b &amp; c) 
23 CREs, with at least each having 5 items with different dates of Today, yesterday, last week, last month, 3 months ago, 6 months ago, 9 months ago, 11 months ago, = 12 months, 13 months (Covid), 2 Years(for Other CRE Heading - any item in SCR Inclusion Set) and containing the special characters in SCR </v>
      </c>
      <c r="F189" s="46"/>
      <c r="G189" s="46"/>
      <c r="H189" s="46"/>
      <c r="I189" s="46"/>
      <c r="J189" s="46"/>
      <c r="K189" s="46"/>
      <c r="L189" s="46"/>
      <c r="M189" s="46"/>
      <c r="N189" s="46"/>
      <c r="O189" s="46"/>
      <c r="P189" s="46"/>
      <c r="Q189" s="46"/>
      <c r="R189" s="46"/>
      <c r="S189" s="46"/>
      <c r="T189" s="46"/>
      <c r="U189" s="46"/>
      <c r="V189" s="46"/>
      <c r="W189" s="46"/>
      <c r="X189" s="46"/>
      <c r="Y189" s="46"/>
      <c r="Z189" s="46"/>
      <c r="AA189" s="46"/>
      <c r="AB189" s="46"/>
      <c r="AC189" s="46"/>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c r="BC189" s="46"/>
      <c r="BD189" s="46"/>
      <c r="BE189" s="46"/>
      <c r="BF189" s="46"/>
      <c r="BG189" s="46"/>
      <c r="BH189" s="46"/>
      <c r="BI189" s="46"/>
      <c r="BJ189" s="46"/>
      <c r="BK189" s="46"/>
      <c r="BL189" s="46"/>
      <c r="BM189" s="46"/>
      <c r="BN189" s="46"/>
      <c r="BO189" s="46"/>
      <c r="BP189" s="46"/>
      <c r="BQ189" s="46"/>
      <c r="BR189" s="46"/>
      <c r="BS189" s="46"/>
      <c r="BT189" s="46"/>
      <c r="BU189" s="46"/>
      <c r="BV189" s="46"/>
      <c r="BW189" s="46"/>
      <c r="BX189" s="46"/>
      <c r="BY189" s="46"/>
      <c r="BZ189" s="46"/>
      <c r="CA189" s="46"/>
      <c r="CB189" s="46"/>
      <c r="CC189" s="46"/>
      <c r="CD189" s="46"/>
      <c r="CE189" s="46"/>
      <c r="CF189" s="46"/>
    </row>
    <row r="190" spans="1:84" ht="309.95">
      <c r="A190" s="46"/>
      <c r="B190" s="463" t="str">
        <f>'Risk Log'!A194</f>
        <v>NME-SCR-178</v>
      </c>
      <c r="C190" s="463" t="str">
        <f>'Risk Log'!B194</f>
        <v>General Messaging Requirements</v>
      </c>
      <c r="D190" s="464" t="str">
        <f>'Risk Log'!V194 &amp; " &gt; " &amp; 'Risk Log'!W194</f>
        <v xml:space="preserve"> &gt; </v>
      </c>
      <c r="E190" s="464" t="str">
        <f>'Risk Log'!S194</f>
        <v>Test data:
a, b, c, d, e: 
1. Incumbent SCR(23 CREs, with at least each having 5 items with different dates of Today, yesterday, last week, last month, 3 months ago, 6 months ago, 9 months ago, 11 months ago, = 12 months, 13 months (Covid), 2 Years(for Other CRE Heading - any item in SCR Inclusion Set) and containing the special characters in SCR)
2. Supplier SCR(23 CREs, with at least each having 5 items with different dates of Today, yesterday, last week, last month, 3 months ago, 6 months ago, 9 months ago, 11 months ago, = 12 months, 13 months (Covid), 2 Years(for Other CRE Heading - any item in SCR Inclusion Set) and containing the special characters in SCR)
Other input data:
Enter an acute/repeat medication or allergy with a missing/blank date (--/--/--)</v>
      </c>
      <c r="F190" s="46"/>
      <c r="G190" s="46"/>
      <c r="H190" s="46"/>
      <c r="I190" s="46"/>
      <c r="J190" s="46"/>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46"/>
      <c r="AS190" s="46"/>
      <c r="AT190" s="46"/>
      <c r="AU190" s="46"/>
      <c r="AV190" s="46"/>
      <c r="AW190" s="46"/>
      <c r="AX190" s="46"/>
      <c r="AY190" s="46"/>
      <c r="AZ190" s="46"/>
      <c r="BA190" s="46"/>
      <c r="BB190" s="46"/>
      <c r="BC190" s="46"/>
      <c r="BD190" s="46"/>
      <c r="BE190" s="46"/>
      <c r="BF190" s="46"/>
      <c r="BG190" s="46"/>
      <c r="BH190" s="46"/>
      <c r="BI190" s="46"/>
      <c r="BJ190" s="46"/>
      <c r="BK190" s="46"/>
      <c r="BL190" s="46"/>
      <c r="BM190" s="46"/>
      <c r="BN190" s="46"/>
      <c r="BO190" s="46"/>
      <c r="BP190" s="46"/>
      <c r="BQ190" s="46"/>
      <c r="BR190" s="46"/>
      <c r="BS190" s="46"/>
      <c r="BT190" s="46"/>
      <c r="BU190" s="46"/>
      <c r="BV190" s="46"/>
      <c r="BW190" s="46"/>
      <c r="BX190" s="46"/>
      <c r="BY190" s="46"/>
      <c r="BZ190" s="46"/>
      <c r="CA190" s="46"/>
      <c r="CB190" s="46"/>
      <c r="CC190" s="46"/>
      <c r="CD190" s="46"/>
      <c r="CE190" s="46"/>
      <c r="CF190" s="46"/>
    </row>
    <row r="191" spans="1:84" ht="123.95">
      <c r="A191" s="46"/>
      <c r="B191" s="463" t="str">
        <f>'Risk Log'!A195</f>
        <v>NME-SCR-179</v>
      </c>
      <c r="C191" s="463" t="str">
        <f>'Risk Log'!B195</f>
        <v>General Messaging Requirements</v>
      </c>
      <c r="D191" s="464" t="str">
        <f>'Risk Log'!V195 &amp; " &gt; " &amp; 'Risk Log'!W195</f>
        <v>GPS.291 Monitoring Message Size &gt; GPS.114 Composition of XHTML Elements in GP Summaries</v>
      </c>
      <c r="E191" s="464" t="str">
        <f>'Risk Log'!S195</f>
        <v xml:space="preserve">Test data:
a, b, c)
1. System Admin with appropriate permissions
2. Patient's SCR file size = 2MB
3. Patient's SCR file size &gt; 2MB
4. Patient's SCR file size &lt; 2MB
</v>
      </c>
      <c r="F191" s="46"/>
      <c r="G191" s="46"/>
      <c r="H191" s="46"/>
      <c r="I191" s="46"/>
      <c r="J191" s="46"/>
      <c r="K191" s="46"/>
      <c r="L191" s="46"/>
      <c r="M191" s="46"/>
      <c r="N191" s="46"/>
      <c r="O191" s="46"/>
      <c r="P191" s="46"/>
      <c r="Q191" s="46"/>
      <c r="R191" s="46"/>
      <c r="S191" s="46"/>
      <c r="T191" s="46"/>
      <c r="U191" s="46"/>
      <c r="V191" s="46"/>
      <c r="W191" s="46"/>
      <c r="X191" s="46"/>
      <c r="Y191" s="46"/>
      <c r="Z191" s="46"/>
      <c r="AA191" s="46"/>
      <c r="AB191" s="46"/>
      <c r="AC191" s="46"/>
      <c r="AD191" s="46"/>
      <c r="AE191" s="46"/>
      <c r="AF191" s="46"/>
      <c r="AG191" s="46"/>
      <c r="AH191" s="46"/>
      <c r="AI191" s="46"/>
      <c r="AJ191" s="46"/>
      <c r="AK191" s="46"/>
      <c r="AL191" s="46"/>
      <c r="AM191" s="46"/>
      <c r="AN191" s="46"/>
      <c r="AO191" s="46"/>
      <c r="AP191" s="46"/>
      <c r="AQ191" s="46"/>
      <c r="AR191" s="46"/>
      <c r="AS191" s="46"/>
      <c r="AT191" s="46"/>
      <c r="AU191" s="46"/>
      <c r="AV191" s="46"/>
      <c r="AW191" s="46"/>
      <c r="AX191" s="46"/>
      <c r="AY191" s="46"/>
      <c r="AZ191" s="46"/>
      <c r="BA191" s="46"/>
      <c r="BB191" s="46"/>
      <c r="BC191" s="46"/>
      <c r="BD191" s="46"/>
      <c r="BE191" s="46"/>
      <c r="BF191" s="46"/>
      <c r="BG191" s="46"/>
      <c r="BH191" s="46"/>
      <c r="BI191" s="46"/>
      <c r="BJ191" s="46"/>
      <c r="BK191" s="46"/>
      <c r="BL191" s="46"/>
      <c r="BM191" s="46"/>
      <c r="BN191" s="46"/>
      <c r="BO191" s="46"/>
      <c r="BP191" s="46"/>
      <c r="BQ191" s="46"/>
      <c r="BR191" s="46"/>
      <c r="BS191" s="46"/>
      <c r="BT191" s="46"/>
      <c r="BU191" s="46"/>
      <c r="BV191" s="46"/>
      <c r="BW191" s="46"/>
      <c r="BX191" s="46"/>
      <c r="BY191" s="46"/>
      <c r="BZ191" s="46"/>
      <c r="CA191" s="46"/>
      <c r="CB191" s="46"/>
      <c r="CC191" s="46"/>
      <c r="CD191" s="46"/>
      <c r="CE191" s="46"/>
      <c r="CF191" s="46"/>
    </row>
    <row r="192" spans="1:84" ht="108.6">
      <c r="A192" s="46"/>
      <c r="B192" s="463" t="str">
        <f>'Risk Log'!A196</f>
        <v>NME-SCR-180</v>
      </c>
      <c r="C192" s="463" t="str">
        <f>'Risk Log'!B196</f>
        <v>General Messaging Requirements</v>
      </c>
      <c r="D192" s="464" t="str">
        <f>'Risk Log'!V196 &amp; " &gt; " &amp; 'Risk Log'!W196</f>
        <v>GPS.291 Monitoring Message Size &gt; GPS.114 Composition of XHTML Elements in GP Summaries</v>
      </c>
      <c r="E192" s="464" t="str">
        <f>'Risk Log'!S196</f>
        <v xml:space="preserve">Test data:
1. System Admin with appropriate permissions
2. SCR = 2MB
3. SCR &gt; 2MB
4. SCR &lt; 2MB
</v>
      </c>
      <c r="F192" s="46"/>
      <c r="G192" s="46"/>
      <c r="H192" s="46"/>
      <c r="I192" s="46"/>
      <c r="J192" s="46"/>
      <c r="K192" s="46"/>
      <c r="L192" s="46"/>
      <c r="M192" s="46"/>
      <c r="N192" s="46"/>
      <c r="O192" s="46"/>
      <c r="P192" s="46"/>
      <c r="Q192" s="46"/>
      <c r="R192" s="46"/>
      <c r="S192" s="46"/>
      <c r="T192" s="46"/>
      <c r="U192" s="46"/>
      <c r="V192" s="46"/>
      <c r="W192" s="46"/>
      <c r="X192" s="46"/>
      <c r="Y192" s="46"/>
      <c r="Z192" s="46"/>
      <c r="AA192" s="46"/>
      <c r="AB192" s="46"/>
      <c r="AC192" s="46"/>
      <c r="AD192" s="46"/>
      <c r="AE192" s="46"/>
      <c r="AF192" s="46"/>
      <c r="AG192" s="46"/>
      <c r="AH192" s="46"/>
      <c r="AI192" s="46"/>
      <c r="AJ192" s="46"/>
      <c r="AK192" s="46"/>
      <c r="AL192" s="46"/>
      <c r="AM192" s="46"/>
      <c r="AN192" s="46"/>
      <c r="AO192" s="46"/>
      <c r="AP192" s="46"/>
      <c r="AQ192" s="46"/>
      <c r="AR192" s="46"/>
      <c r="AS192" s="46"/>
      <c r="AT192" s="46"/>
      <c r="AU192" s="46"/>
      <c r="AV192" s="46"/>
      <c r="AW192" s="46"/>
      <c r="AX192" s="46"/>
      <c r="AY192" s="46"/>
      <c r="AZ192" s="46"/>
      <c r="BA192" s="46"/>
      <c r="BB192" s="46"/>
      <c r="BC192" s="46"/>
      <c r="BD192" s="46"/>
      <c r="BE192" s="46"/>
      <c r="BF192" s="46"/>
      <c r="BG192" s="46"/>
      <c r="BH192" s="46"/>
      <c r="BI192" s="46"/>
      <c r="BJ192" s="46"/>
      <c r="BK192" s="46"/>
      <c r="BL192" s="46"/>
      <c r="BM192" s="46"/>
      <c r="BN192" s="46"/>
      <c r="BO192" s="46"/>
      <c r="BP192" s="46"/>
      <c r="BQ192" s="46"/>
      <c r="BR192" s="46"/>
      <c r="BS192" s="46"/>
      <c r="BT192" s="46"/>
      <c r="BU192" s="46"/>
      <c r="BV192" s="46"/>
      <c r="BW192" s="46"/>
      <c r="BX192" s="46"/>
      <c r="BY192" s="46"/>
      <c r="BZ192" s="46"/>
      <c r="CA192" s="46"/>
      <c r="CB192" s="46"/>
      <c r="CC192" s="46"/>
      <c r="CD192" s="46"/>
      <c r="CE192" s="46"/>
      <c r="CF192" s="46"/>
    </row>
    <row r="193" spans="1:84" ht="108.6">
      <c r="A193" s="46"/>
      <c r="B193" s="463" t="str">
        <f>'Risk Log'!A197</f>
        <v>NME-SCR-181</v>
      </c>
      <c r="C193" s="463" t="str">
        <f>'Risk Log'!B197</f>
        <v>General Messaging Requirements</v>
      </c>
      <c r="D193" s="464" t="str">
        <f>'Risk Log'!V197 &amp; " &gt; " &amp; 'Risk Log'!W197</f>
        <v>GPS.291 Monitoring Message Size &gt; GPS.114 Composition of XHTML Elements in GP Summaries</v>
      </c>
      <c r="E193" s="464" t="str">
        <f>'Risk Log'!S197</f>
        <v xml:space="preserve">Test data:
1. System Admin with appropriate permissions
2. SCR = 2MB
3. SCR &gt; 2MB
4. SCR &lt; 2MB
</v>
      </c>
      <c r="F193" s="46"/>
      <c r="G193" s="46"/>
      <c r="H193" s="46"/>
      <c r="I193" s="46"/>
      <c r="J193" s="46"/>
      <c r="K193" s="46"/>
      <c r="L193" s="46"/>
      <c r="M193" s="46"/>
      <c r="N193" s="46"/>
      <c r="O193" s="46"/>
      <c r="P193" s="46"/>
      <c r="Q193" s="46"/>
      <c r="R193" s="46"/>
      <c r="S193" s="46"/>
      <c r="T193" s="46"/>
      <c r="U193" s="46"/>
      <c r="V193" s="46"/>
      <c r="W193" s="46"/>
      <c r="X193" s="46"/>
      <c r="Y193" s="46"/>
      <c r="Z193" s="46"/>
      <c r="AA193" s="46"/>
      <c r="AB193" s="46"/>
      <c r="AC193" s="46"/>
      <c r="AD193" s="46"/>
      <c r="AE193" s="46"/>
      <c r="AF193" s="46"/>
      <c r="AG193" s="46"/>
      <c r="AH193" s="46"/>
      <c r="AI193" s="46"/>
      <c r="AJ193" s="46"/>
      <c r="AK193" s="46"/>
      <c r="AL193" s="46"/>
      <c r="AM193" s="46"/>
      <c r="AN193" s="46"/>
      <c r="AO193" s="46"/>
      <c r="AP193" s="46"/>
      <c r="AQ193" s="46"/>
      <c r="AR193" s="46"/>
      <c r="AS193" s="46"/>
      <c r="AT193" s="46"/>
      <c r="AU193" s="46"/>
      <c r="AV193" s="46"/>
      <c r="AW193" s="46"/>
      <c r="AX193" s="46"/>
      <c r="AY193" s="46"/>
      <c r="AZ193" s="46"/>
      <c r="BA193" s="46"/>
      <c r="BB193" s="46"/>
      <c r="BC193" s="46"/>
      <c r="BD193" s="46"/>
      <c r="BE193" s="46"/>
      <c r="BF193" s="46"/>
      <c r="BG193" s="46"/>
      <c r="BH193" s="46"/>
      <c r="BI193" s="46"/>
      <c r="BJ193" s="46"/>
      <c r="BK193" s="46"/>
      <c r="BL193" s="46"/>
      <c r="BM193" s="46"/>
      <c r="BN193" s="46"/>
      <c r="BO193" s="46"/>
      <c r="BP193" s="46"/>
      <c r="BQ193" s="46"/>
      <c r="BR193" s="46"/>
      <c r="BS193" s="46"/>
      <c r="BT193" s="46"/>
      <c r="BU193" s="46"/>
      <c r="BV193" s="46"/>
      <c r="BW193" s="46"/>
      <c r="BX193" s="46"/>
      <c r="BY193" s="46"/>
      <c r="BZ193" s="46"/>
      <c r="CA193" s="46"/>
      <c r="CB193" s="46"/>
      <c r="CC193" s="46"/>
      <c r="CD193" s="46"/>
      <c r="CE193" s="46"/>
      <c r="CF193" s="46"/>
    </row>
    <row r="194" spans="1:84" ht="170.45">
      <c r="A194" s="46"/>
      <c r="B194" s="463" t="str">
        <f>'Risk Log'!A198</f>
        <v>NME-SCR-182</v>
      </c>
      <c r="C194" s="463" t="str">
        <f>'Risk Log'!B198</f>
        <v>Switching on the Solution</v>
      </c>
      <c r="D194" s="464" t="str">
        <f>'Risk Log'!V198 &amp; " &gt; " &amp; 'Risk Log'!W198</f>
        <v>SCR Viewing Requirements 5.0 draft - Non GMS Patients Only &gt; 2.2.1.	SCR Viewing Switch</v>
      </c>
      <c r="E194" s="464" t="str">
        <f>'Risk Log'!S198</f>
        <v xml:space="preserve">Test data:
a, b)
1. System Admin with appropriate permissions
2. Multiple patients (with different SCR Consent preferences) who has SCR
c) System administrator without permissions
</v>
      </c>
      <c r="F194" s="46"/>
      <c r="G194" s="46"/>
      <c r="H194" s="46"/>
      <c r="I194" s="46"/>
      <c r="J194" s="46"/>
      <c r="K194" s="46"/>
      <c r="L194" s="46"/>
      <c r="M194" s="46"/>
      <c r="N194" s="46"/>
      <c r="O194" s="46"/>
      <c r="P194" s="46"/>
      <c r="Q194" s="46"/>
      <c r="R194" s="46"/>
      <c r="S194" s="46"/>
      <c r="T194" s="46"/>
      <c r="U194" s="46"/>
      <c r="V194" s="46"/>
      <c r="W194" s="46"/>
      <c r="X194" s="46"/>
      <c r="Y194" s="46"/>
      <c r="Z194" s="46"/>
      <c r="AA194" s="46"/>
      <c r="AB194" s="46"/>
      <c r="AC194" s="46"/>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c r="BC194" s="46"/>
      <c r="BD194" s="46"/>
      <c r="BE194" s="46"/>
      <c r="BF194" s="46"/>
      <c r="BG194" s="46"/>
      <c r="BH194" s="46"/>
      <c r="BI194" s="46"/>
      <c r="BJ194" s="46"/>
      <c r="BK194" s="46"/>
      <c r="BL194" s="46"/>
      <c r="BM194" s="46"/>
      <c r="BN194" s="46"/>
      <c r="BO194" s="46"/>
      <c r="BP194" s="46"/>
      <c r="BQ194" s="46"/>
      <c r="BR194" s="46"/>
      <c r="BS194" s="46"/>
      <c r="BT194" s="46"/>
      <c r="BU194" s="46"/>
      <c r="BV194" s="46"/>
      <c r="BW194" s="46"/>
      <c r="BX194" s="46"/>
      <c r="BY194" s="46"/>
      <c r="BZ194" s="46"/>
      <c r="CA194" s="46"/>
      <c r="CB194" s="46"/>
      <c r="CC194" s="46"/>
      <c r="CD194" s="46"/>
      <c r="CE194" s="46"/>
      <c r="CF194" s="46"/>
    </row>
    <row r="195" spans="1:84" ht="216.95">
      <c r="A195" s="46"/>
      <c r="B195" s="463" t="str">
        <f>'Risk Log'!A199</f>
        <v>NME-SCR-183</v>
      </c>
      <c r="C195" s="463" t="str">
        <f>'Risk Log'!B199</f>
        <v>Switching on the Solution</v>
      </c>
      <c r="D195" s="464" t="str">
        <f>'Risk Log'!V199 &amp; " &gt; " &amp; 'Risk Log'!W199</f>
        <v>SCR Viewing Requirements 5.0 draft - Non GMS Patients Only &gt; 2.2.1.	SCR Viewing Switch</v>
      </c>
      <c r="E195" s="464" t="str">
        <f>'Risk Log'!S199</f>
        <v>Test data:
a)
1. System Admin with appropriate permissions
2. Multiple patients (with different SCR Consent preferences) who has SCR
1. 
SCR Viewing Switch set to ON
GP Summary Sending Switch is set to OFF
2. 
SCR Viewing Switch set to OFF
GP Summary Sending Switch is set to ON</v>
      </c>
      <c r="F195" s="46"/>
      <c r="G195" s="46"/>
      <c r="H195" s="46"/>
      <c r="I195" s="46"/>
      <c r="J195" s="46"/>
      <c r="K195" s="46"/>
      <c r="L195" s="46"/>
      <c r="M195" s="46"/>
      <c r="N195" s="46"/>
      <c r="O195" s="46"/>
      <c r="P195" s="46"/>
      <c r="Q195" s="46"/>
      <c r="R195" s="46"/>
      <c r="S195" s="46"/>
      <c r="T195" s="46"/>
      <c r="U195" s="46"/>
      <c r="V195" s="46"/>
      <c r="W195" s="46"/>
      <c r="X195" s="46"/>
      <c r="Y195" s="46"/>
      <c r="Z195" s="46"/>
      <c r="AA195" s="46"/>
      <c r="AB195" s="46"/>
      <c r="AC195" s="46"/>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c r="BC195" s="46"/>
      <c r="BD195" s="46"/>
      <c r="BE195" s="46"/>
      <c r="BF195" s="46"/>
      <c r="BG195" s="46"/>
      <c r="BH195" s="46"/>
      <c r="BI195" s="46"/>
      <c r="BJ195" s="46"/>
      <c r="BK195" s="46"/>
      <c r="BL195" s="46"/>
      <c r="BM195" s="46"/>
      <c r="BN195" s="46"/>
      <c r="BO195" s="46"/>
      <c r="BP195" s="46"/>
      <c r="BQ195" s="46"/>
      <c r="BR195" s="46"/>
      <c r="BS195" s="46"/>
      <c r="BT195" s="46"/>
      <c r="BU195" s="46"/>
      <c r="BV195" s="46"/>
      <c r="BW195" s="46"/>
      <c r="BX195" s="46"/>
      <c r="BY195" s="46"/>
      <c r="BZ195" s="46"/>
      <c r="CA195" s="46"/>
      <c r="CB195" s="46"/>
      <c r="CC195" s="46"/>
      <c r="CD195" s="46"/>
      <c r="CE195" s="46"/>
      <c r="CF195" s="46"/>
    </row>
    <row r="196" spans="1:84" ht="139.5">
      <c r="A196" s="46"/>
      <c r="B196" s="463" t="str">
        <f>'Risk Log'!A200</f>
        <v>NME-SCR-184</v>
      </c>
      <c r="C196" s="463" t="str">
        <f>'Risk Log'!B200</f>
        <v>Pre-conditions to SCR Access</v>
      </c>
      <c r="D196" s="464" t="str">
        <f>'Risk Log'!V200 &amp; " &gt; " &amp; 'Risk Log'!W200</f>
        <v>SCR Viewing Requirements 5.0 draft - Non GMS Patients Only &gt; 2.2.2.	Pre-conditions to accessing a patient’s SCR</v>
      </c>
      <c r="E196" s="464" t="str">
        <f>'Risk Log'!S200</f>
        <v>Test data:
a)
1. System Admin with appropriate permissions
2.  Non-GMS patient's SCR
b)
1. care professional who may not be spine smartcard authenticated</v>
      </c>
      <c r="F196" s="46"/>
      <c r="G196" s="46"/>
      <c r="H196" s="46"/>
      <c r="I196" s="46"/>
      <c r="J196" s="46"/>
      <c r="K196" s="46"/>
      <c r="L196" s="46"/>
      <c r="M196" s="46"/>
      <c r="N196" s="46"/>
      <c r="O196" s="46"/>
      <c r="P196" s="46"/>
      <c r="Q196" s="46"/>
      <c r="R196" s="46"/>
      <c r="S196" s="46"/>
      <c r="T196" s="46"/>
      <c r="U196" s="46"/>
      <c r="V196" s="46"/>
      <c r="W196" s="46"/>
      <c r="X196" s="46"/>
      <c r="Y196" s="46"/>
      <c r="Z196" s="46"/>
      <c r="AA196" s="46"/>
      <c r="AB196" s="46"/>
      <c r="AC196" s="46"/>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c r="BC196" s="46"/>
      <c r="BD196" s="46"/>
      <c r="BE196" s="46"/>
      <c r="BF196" s="46"/>
      <c r="BG196" s="46"/>
      <c r="BH196" s="46"/>
      <c r="BI196" s="46"/>
      <c r="BJ196" s="46"/>
      <c r="BK196" s="46"/>
      <c r="BL196" s="46"/>
      <c r="BM196" s="46"/>
      <c r="BN196" s="46"/>
      <c r="BO196" s="46"/>
      <c r="BP196" s="46"/>
      <c r="BQ196" s="46"/>
      <c r="BR196" s="46"/>
      <c r="BS196" s="46"/>
      <c r="BT196" s="46"/>
      <c r="BU196" s="46"/>
      <c r="BV196" s="46"/>
      <c r="BW196" s="46"/>
      <c r="BX196" s="46"/>
      <c r="BY196" s="46"/>
      <c r="BZ196" s="46"/>
      <c r="CA196" s="46"/>
      <c r="CB196" s="46"/>
      <c r="CC196" s="46"/>
      <c r="CD196" s="46"/>
      <c r="CE196" s="46"/>
      <c r="CF196" s="46"/>
    </row>
    <row r="197" spans="1:84" ht="62.1">
      <c r="A197" s="46"/>
      <c r="B197" s="463" t="str">
        <f>'Risk Log'!A201</f>
        <v>NME-SCR-185</v>
      </c>
      <c r="C197" s="463" t="str">
        <f>'Risk Log'!B201</f>
        <v>Pre-conditions to SCR Access</v>
      </c>
      <c r="D197" s="464" t="str">
        <f>'Risk Log'!V201 &amp; " &gt; " &amp; 'Risk Log'!W201</f>
        <v>SCR Viewing Requirements 5.0 draft - Non GMS Patients Only &gt; 2.2.2.	Pre-conditions to accessing a patient’s SCR</v>
      </c>
      <c r="E197" s="464" t="str">
        <f>'Risk Log'!S201</f>
        <v>Test data:
1. System Admin with appropriate permissions
2.  Patient SCR with maximum information loaded</v>
      </c>
      <c r="F197" s="46"/>
      <c r="G197" s="46"/>
      <c r="H197" s="46"/>
      <c r="I197" s="46"/>
      <c r="J197" s="46"/>
      <c r="K197" s="46"/>
      <c r="L197" s="46"/>
      <c r="M197" s="46"/>
      <c r="N197" s="46"/>
      <c r="O197" s="46"/>
      <c r="P197" s="46"/>
      <c r="Q197" s="46"/>
      <c r="R197" s="46"/>
      <c r="S197" s="46"/>
      <c r="T197" s="46"/>
      <c r="U197" s="46"/>
      <c r="V197" s="46"/>
      <c r="W197" s="46"/>
      <c r="X197" s="46"/>
      <c r="Y197" s="46"/>
      <c r="Z197" s="46"/>
      <c r="AA197" s="46"/>
      <c r="AB197" s="46"/>
      <c r="AC197" s="46"/>
      <c r="AD197" s="46"/>
      <c r="AE197" s="46"/>
      <c r="AF197" s="46"/>
      <c r="AG197" s="46"/>
      <c r="AH197" s="46"/>
      <c r="AI197" s="46"/>
      <c r="AJ197" s="46"/>
      <c r="AK197" s="46"/>
      <c r="AL197" s="46"/>
      <c r="AM197" s="46"/>
      <c r="AN197" s="46"/>
      <c r="AO197" s="46"/>
      <c r="AP197" s="46"/>
      <c r="AQ197" s="46"/>
      <c r="AR197" s="46"/>
      <c r="AS197" s="46"/>
      <c r="AT197" s="46"/>
      <c r="AU197" s="46"/>
      <c r="AV197" s="46"/>
      <c r="AW197" s="46"/>
      <c r="AX197" s="46"/>
      <c r="AY197" s="46"/>
      <c r="AZ197" s="46"/>
      <c r="BA197" s="46"/>
      <c r="BB197" s="46"/>
      <c r="BC197" s="46"/>
      <c r="BD197" s="46"/>
      <c r="BE197" s="46"/>
      <c r="BF197" s="46"/>
      <c r="BG197" s="46"/>
      <c r="BH197" s="46"/>
      <c r="BI197" s="46"/>
      <c r="BJ197" s="46"/>
      <c r="BK197" s="46"/>
      <c r="BL197" s="46"/>
      <c r="BM197" s="46"/>
      <c r="BN197" s="46"/>
      <c r="BO197" s="46"/>
      <c r="BP197" s="46"/>
      <c r="BQ197" s="46"/>
      <c r="BR197" s="46"/>
      <c r="BS197" s="46"/>
      <c r="BT197" s="46"/>
      <c r="BU197" s="46"/>
      <c r="BV197" s="46"/>
      <c r="BW197" s="46"/>
      <c r="BX197" s="46"/>
      <c r="BY197" s="46"/>
      <c r="BZ197" s="46"/>
      <c r="CA197" s="46"/>
      <c r="CB197" s="46"/>
      <c r="CC197" s="46"/>
      <c r="CD197" s="46"/>
      <c r="CE197" s="46"/>
      <c r="CF197" s="46"/>
    </row>
    <row r="198" spans="1:84" ht="155.1">
      <c r="A198" s="46"/>
      <c r="B198" s="463" t="str">
        <f>'Risk Log'!A202</f>
        <v>NME-SCR-186</v>
      </c>
      <c r="C198" s="463" t="str">
        <f>'Risk Log'!B202</f>
        <v>Pre-conditions to SCR Access</v>
      </c>
      <c r="D198" s="464" t="str">
        <f>'Risk Log'!V202 &amp; " &gt; " &amp; 'Risk Log'!W202</f>
        <v>SCR Viewing Requirements 5.0 draft - Non GMS Patients Only &gt; 2.2.2.	Pre-conditions to accessing a patient’s SCR</v>
      </c>
      <c r="E198" s="464" t="str">
        <f>'Risk Log'!S202</f>
        <v>Test data:
a)
1. Smart card user without the correct RBAC Role
2. Patient SCR with maximum information loaded
b)
1. Different Smart card users with the correct RBAC Role
2. Patient SCR with maximum information loaded</v>
      </c>
      <c r="F198" s="46"/>
      <c r="G198" s="46"/>
      <c r="H198" s="46"/>
      <c r="I198" s="46"/>
      <c r="J198" s="46"/>
      <c r="K198" s="46"/>
      <c r="L198" s="46"/>
      <c r="M198" s="46"/>
      <c r="N198" s="46"/>
      <c r="O198" s="46"/>
      <c r="P198" s="46"/>
      <c r="Q198" s="46"/>
      <c r="R198" s="46"/>
      <c r="S198" s="46"/>
      <c r="T198" s="46"/>
      <c r="U198" s="46"/>
      <c r="V198" s="46"/>
      <c r="W198" s="46"/>
      <c r="X198" s="46"/>
      <c r="Y198" s="46"/>
      <c r="Z198" s="46"/>
      <c r="AA198" s="46"/>
      <c r="AB198" s="46"/>
      <c r="AC198" s="46"/>
      <c r="AD198" s="46"/>
      <c r="AE198" s="46"/>
      <c r="AF198" s="46"/>
      <c r="AG198" s="46"/>
      <c r="AH198" s="46"/>
      <c r="AI198" s="46"/>
      <c r="AJ198" s="46"/>
      <c r="AK198" s="46"/>
      <c r="AL198" s="46"/>
      <c r="AM198" s="46"/>
      <c r="AN198" s="46"/>
      <c r="AO198" s="46"/>
      <c r="AP198" s="46"/>
      <c r="AQ198" s="46"/>
      <c r="AR198" s="46"/>
      <c r="AS198" s="46"/>
      <c r="AT198" s="46"/>
      <c r="AU198" s="46"/>
      <c r="AV198" s="46"/>
      <c r="AW198" s="46"/>
      <c r="AX198" s="46"/>
      <c r="AY198" s="46"/>
      <c r="AZ198" s="46"/>
      <c r="BA198" s="46"/>
      <c r="BB198" s="46"/>
      <c r="BC198" s="46"/>
      <c r="BD198" s="46"/>
      <c r="BE198" s="46"/>
      <c r="BF198" s="46"/>
      <c r="BG198" s="46"/>
      <c r="BH198" s="46"/>
      <c r="BI198" s="46"/>
      <c r="BJ198" s="46"/>
      <c r="BK198" s="46"/>
      <c r="BL198" s="46"/>
      <c r="BM198" s="46"/>
      <c r="BN198" s="46"/>
      <c r="BO198" s="46"/>
      <c r="BP198" s="46"/>
      <c r="BQ198" s="46"/>
      <c r="BR198" s="46"/>
      <c r="BS198" s="46"/>
      <c r="BT198" s="46"/>
      <c r="BU198" s="46"/>
      <c r="BV198" s="46"/>
      <c r="BW198" s="46"/>
      <c r="BX198" s="46"/>
      <c r="BY198" s="46"/>
      <c r="BZ198" s="46"/>
      <c r="CA198" s="46"/>
      <c r="CB198" s="46"/>
      <c r="CC198" s="46"/>
      <c r="CD198" s="46"/>
      <c r="CE198" s="46"/>
      <c r="CF198" s="46"/>
    </row>
    <row r="199" spans="1:84" ht="77.45">
      <c r="A199" s="46"/>
      <c r="B199" s="463" t="str">
        <f>'Risk Log'!A203</f>
        <v>NME-SCR-187</v>
      </c>
      <c r="C199" s="463" t="str">
        <f>'Risk Log'!B203</f>
        <v>Pre-conditions to SCR Access</v>
      </c>
      <c r="D199" s="464" t="str">
        <f>'Risk Log'!V203 &amp; " &gt; " &amp; 'Risk Log'!W203</f>
        <v>SCR Viewing Requirements 5.0 draft - Non GMS Patients Only &gt; 2.2.2.	Pre-conditions to accessing a patient’s SCR</v>
      </c>
      <c r="E199" s="464" t="str">
        <f>'Risk Log'!S203</f>
        <v>Test data:
1. Different Smart card users with the correct RBAC Role
2. Patient SCR with maximum information loaded</v>
      </c>
      <c r="F199" s="46"/>
      <c r="G199" s="46"/>
      <c r="H199" s="46"/>
      <c r="I199" s="46"/>
      <c r="J199" s="46"/>
      <c r="K199" s="46"/>
      <c r="L199" s="46"/>
      <c r="M199" s="46"/>
      <c r="N199" s="46"/>
      <c r="O199" s="46"/>
      <c r="P199" s="46"/>
      <c r="Q199" s="46"/>
      <c r="R199" s="46"/>
      <c r="S199" s="46"/>
      <c r="T199" s="46"/>
      <c r="U199" s="46"/>
      <c r="V199" s="46"/>
      <c r="W199" s="46"/>
      <c r="X199" s="46"/>
      <c r="Y199" s="46"/>
      <c r="Z199" s="46"/>
      <c r="AA199" s="46"/>
      <c r="AB199" s="46"/>
      <c r="AC199" s="46"/>
      <c r="AD199" s="46"/>
      <c r="AE199" s="46"/>
      <c r="AF199" s="46"/>
      <c r="AG199" s="46"/>
      <c r="AH199" s="46"/>
      <c r="AI199" s="46"/>
      <c r="AJ199" s="46"/>
      <c r="AK199" s="46"/>
      <c r="AL199" s="46"/>
      <c r="AM199" s="46"/>
      <c r="AN199" s="46"/>
      <c r="AO199" s="46"/>
      <c r="AP199" s="46"/>
      <c r="AQ199" s="46"/>
      <c r="AR199" s="46"/>
      <c r="AS199" s="46"/>
      <c r="AT199" s="46"/>
      <c r="AU199" s="46"/>
      <c r="AV199" s="46"/>
      <c r="AW199" s="46"/>
      <c r="AX199" s="46"/>
      <c r="AY199" s="46"/>
      <c r="AZ199" s="46"/>
      <c r="BA199" s="46"/>
      <c r="BB199" s="46"/>
      <c r="BC199" s="46"/>
      <c r="BD199" s="46"/>
      <c r="BE199" s="46"/>
      <c r="BF199" s="46"/>
      <c r="BG199" s="46"/>
      <c r="BH199" s="46"/>
      <c r="BI199" s="46"/>
      <c r="BJ199" s="46"/>
      <c r="BK199" s="46"/>
      <c r="BL199" s="46"/>
      <c r="BM199" s="46"/>
      <c r="BN199" s="46"/>
      <c r="BO199" s="46"/>
      <c r="BP199" s="46"/>
      <c r="BQ199" s="46"/>
      <c r="BR199" s="46"/>
      <c r="BS199" s="46"/>
      <c r="BT199" s="46"/>
      <c r="BU199" s="46"/>
      <c r="BV199" s="46"/>
      <c r="BW199" s="46"/>
      <c r="BX199" s="46"/>
      <c r="BY199" s="46"/>
      <c r="BZ199" s="46"/>
      <c r="CA199" s="46"/>
      <c r="CB199" s="46"/>
      <c r="CC199" s="46"/>
      <c r="CD199" s="46"/>
      <c r="CE199" s="46"/>
      <c r="CF199" s="46"/>
    </row>
    <row r="200" spans="1:84" ht="108.6">
      <c r="A200" s="46"/>
      <c r="B200" s="463" t="str">
        <f>'Risk Log'!A204</f>
        <v>NME-SCR-188</v>
      </c>
      <c r="C200" s="463" t="str">
        <f>'Risk Log'!B204</f>
        <v>Pre-conditions to SCR Access</v>
      </c>
      <c r="D200" s="464" t="str">
        <f>'Risk Log'!V204 &amp; " &gt; " &amp; 'Risk Log'!W204</f>
        <v>SCR Viewing Requirements 5.0 draft - Non GMS Patients Only &gt; 2.2.2.	Pre-conditions to accessing a patient’s SCR</v>
      </c>
      <c r="E200" s="464" t="str">
        <f>'Risk Log'!S204</f>
        <v>Test data:
1. Smart card user with the correct RBAC Role
2. Patient SCR with maximum information loaded
3. Provide the data to be entered for boundary value analysis for the Reason field or include some special characters</v>
      </c>
      <c r="F200" s="46"/>
      <c r="G200" s="46"/>
      <c r="H200" s="46"/>
      <c r="I200" s="46"/>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c r="BC200" s="46"/>
      <c r="BD200" s="46"/>
      <c r="BE200" s="46"/>
      <c r="BF200" s="46"/>
      <c r="BG200" s="46"/>
      <c r="BH200" s="46"/>
      <c r="BI200" s="46"/>
      <c r="BJ200" s="46"/>
      <c r="BK200" s="46"/>
      <c r="BL200" s="46"/>
      <c r="BM200" s="46"/>
      <c r="BN200" s="46"/>
      <c r="BO200" s="46"/>
      <c r="BP200" s="46"/>
      <c r="BQ200" s="46"/>
      <c r="BR200" s="46"/>
      <c r="BS200" s="46"/>
      <c r="BT200" s="46"/>
      <c r="BU200" s="46"/>
      <c r="BV200" s="46"/>
      <c r="BW200" s="46"/>
      <c r="BX200" s="46"/>
      <c r="BY200" s="46"/>
      <c r="BZ200" s="46"/>
      <c r="CA200" s="46"/>
      <c r="CB200" s="46"/>
      <c r="CC200" s="46"/>
      <c r="CD200" s="46"/>
      <c r="CE200" s="46"/>
      <c r="CF200" s="46"/>
    </row>
    <row r="201" spans="1:84" ht="62.1">
      <c r="A201" s="46"/>
      <c r="B201" s="463" t="str">
        <f>'Risk Log'!A205</f>
        <v>NME-SCR-189</v>
      </c>
      <c r="C201" s="463" t="str">
        <f>'Risk Log'!B205</f>
        <v>SCR Permission to View</v>
      </c>
      <c r="D201" s="464" t="str">
        <f>'Risk Log'!V205 &amp; " &gt; " &amp; 'Risk Log'!W205</f>
        <v xml:space="preserve">SCR Viewing Requirements Refactored for SCR FHIR API v5.1 &gt; MSCA-SCR-17: Duration of Permission to View </v>
      </c>
      <c r="E201" s="464" t="str">
        <f>'Risk Log'!S205</f>
        <v>Test data:
1. Smart card user with the correct RBAC Role
2. Patient SCR with maximum information loaded</v>
      </c>
      <c r="F201" s="46"/>
      <c r="G201" s="46"/>
      <c r="H201" s="46"/>
      <c r="I201" s="46"/>
      <c r="J201" s="46"/>
      <c r="K201" s="46"/>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46"/>
      <c r="AI201" s="46"/>
      <c r="AJ201" s="46"/>
      <c r="AK201" s="46"/>
      <c r="AL201" s="46"/>
      <c r="AM201" s="46"/>
      <c r="AN201" s="46"/>
      <c r="AO201" s="46"/>
      <c r="AP201" s="46"/>
      <c r="AQ201" s="46"/>
      <c r="AR201" s="46"/>
      <c r="AS201" s="46"/>
      <c r="AT201" s="46"/>
      <c r="AU201" s="46"/>
      <c r="AV201" s="46"/>
      <c r="AW201" s="46"/>
      <c r="AX201" s="46"/>
      <c r="AY201" s="46"/>
      <c r="AZ201" s="46"/>
      <c r="BA201" s="46"/>
      <c r="BB201" s="46"/>
      <c r="BC201" s="46"/>
      <c r="BD201" s="46"/>
      <c r="BE201" s="46"/>
      <c r="BF201" s="46"/>
      <c r="BG201" s="46"/>
      <c r="BH201" s="46"/>
      <c r="BI201" s="46"/>
      <c r="BJ201" s="46"/>
      <c r="BK201" s="46"/>
      <c r="BL201" s="46"/>
      <c r="BM201" s="46"/>
      <c r="BN201" s="46"/>
      <c r="BO201" s="46"/>
      <c r="BP201" s="46"/>
      <c r="BQ201" s="46"/>
      <c r="BR201" s="46"/>
      <c r="BS201" s="46"/>
      <c r="BT201" s="46"/>
      <c r="BU201" s="46"/>
      <c r="BV201" s="46"/>
      <c r="BW201" s="46"/>
      <c r="BX201" s="46"/>
      <c r="BY201" s="46"/>
      <c r="BZ201" s="46"/>
      <c r="CA201" s="46"/>
      <c r="CB201" s="46"/>
      <c r="CC201" s="46"/>
      <c r="CD201" s="46"/>
      <c r="CE201" s="46"/>
      <c r="CF201" s="46"/>
    </row>
    <row r="202" spans="1:84" ht="155.1">
      <c r="A202" s="46"/>
      <c r="B202" s="463" t="str">
        <f>'Risk Log'!A206</f>
        <v>NME-SCR-190</v>
      </c>
      <c r="C202" s="463" t="str">
        <f>'Risk Log'!B206</f>
        <v>Pre-conditions to SCR Access</v>
      </c>
      <c r="D202" s="464" t="str">
        <f>'Risk Log'!V206 &amp; " &gt; " &amp; 'Risk Log'!W206</f>
        <v>SCR Viewing Requirements 5.0 draft - Non GMS Patients Only &gt; 2.2.2.	Pre-conditions to accessing a patient’s SCR</v>
      </c>
      <c r="E202" s="464" t="str">
        <f>'Risk Log'!S206</f>
        <v>Test data:
a)
1. Smart card user without the correct RBAC Role
2. Patient SCR with maximum information loaded
b)
1. Different Smart card users with the correct RBAC Role
2. Patient SCR with maximum information loaded</v>
      </c>
      <c r="F202" s="46"/>
      <c r="G202" s="46"/>
      <c r="H202" s="46"/>
      <c r="I202" s="46"/>
      <c r="J202" s="46"/>
      <c r="K202" s="46"/>
      <c r="L202" s="46"/>
      <c r="M202" s="46"/>
      <c r="N202" s="46"/>
      <c r="O202" s="46"/>
      <c r="P202" s="46"/>
      <c r="Q202" s="46"/>
      <c r="R202" s="46"/>
      <c r="S202" s="46"/>
      <c r="T202" s="46"/>
      <c r="U202" s="46"/>
      <c r="V202" s="46"/>
      <c r="W202" s="46"/>
      <c r="X202" s="46"/>
      <c r="Y202" s="46"/>
      <c r="Z202" s="46"/>
      <c r="AA202" s="46"/>
      <c r="AB202" s="46"/>
      <c r="AC202" s="46"/>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c r="BC202" s="46"/>
      <c r="BD202" s="46"/>
      <c r="BE202" s="46"/>
      <c r="BF202" s="46"/>
      <c r="BG202" s="46"/>
      <c r="BH202" s="46"/>
      <c r="BI202" s="46"/>
      <c r="BJ202" s="46"/>
      <c r="BK202" s="46"/>
      <c r="BL202" s="46"/>
      <c r="BM202" s="46"/>
      <c r="BN202" s="46"/>
      <c r="BO202" s="46"/>
      <c r="BP202" s="46"/>
      <c r="BQ202" s="46"/>
      <c r="BR202" s="46"/>
      <c r="BS202" s="46"/>
      <c r="BT202" s="46"/>
      <c r="BU202" s="46"/>
      <c r="BV202" s="46"/>
      <c r="BW202" s="46"/>
      <c r="BX202" s="46"/>
      <c r="BY202" s="46"/>
      <c r="BZ202" s="46"/>
      <c r="CA202" s="46"/>
      <c r="CB202" s="46"/>
      <c r="CC202" s="46"/>
      <c r="CD202" s="46"/>
      <c r="CE202" s="46"/>
      <c r="CF202" s="46"/>
    </row>
    <row r="203" spans="1:84" ht="108.6">
      <c r="A203" s="46"/>
      <c r="B203" s="463" t="str">
        <f>'Risk Log'!A207</f>
        <v>NME-SCR-191</v>
      </c>
      <c r="C203" s="463" t="str">
        <f>'Risk Log'!B207</f>
        <v>SCR Permission to View</v>
      </c>
      <c r="D203" s="464" t="str">
        <f>'Risk Log'!V207 &amp; " &gt; " &amp; 'Risk Log'!W207</f>
        <v>SCR Viewing Requirements 5.0 draft - Non GMS Patients Only &gt; Legal Access</v>
      </c>
      <c r="E203" s="464" t="str">
        <f>'Risk Log'!S207</f>
        <v>Test data:
1. Smart card user with the correct RBAC Role
2. Patient SCR with maximum information loaded
3. Provide the data to be entered for boundary value analysis for the Reason field or include some special characters</v>
      </c>
      <c r="F203" s="46"/>
      <c r="G203" s="46"/>
      <c r="H203" s="46"/>
      <c r="I203" s="46"/>
      <c r="J203" s="46"/>
      <c r="K203" s="46"/>
      <c r="L203" s="46"/>
      <c r="M203" s="46"/>
      <c r="N203" s="46"/>
      <c r="O203" s="46"/>
      <c r="P203" s="46"/>
      <c r="Q203" s="46"/>
      <c r="R203" s="46"/>
      <c r="S203" s="46"/>
      <c r="T203" s="46"/>
      <c r="U203" s="46"/>
      <c r="V203" s="46"/>
      <c r="W203" s="46"/>
      <c r="X203" s="46"/>
      <c r="Y203" s="46"/>
      <c r="Z203" s="46"/>
      <c r="AA203" s="46"/>
      <c r="AB203" s="46"/>
      <c r="AC203" s="46"/>
      <c r="AD203" s="46"/>
      <c r="AE203" s="46"/>
      <c r="AF203" s="46"/>
      <c r="AG203" s="46"/>
      <c r="AH203" s="46"/>
      <c r="AI203" s="46"/>
      <c r="AJ203" s="46"/>
      <c r="AK203" s="46"/>
      <c r="AL203" s="46"/>
      <c r="AM203" s="46"/>
      <c r="AN203" s="46"/>
      <c r="AO203" s="46"/>
      <c r="AP203" s="46"/>
      <c r="AQ203" s="46"/>
      <c r="AR203" s="46"/>
      <c r="AS203" s="46"/>
      <c r="AT203" s="46"/>
      <c r="AU203" s="46"/>
      <c r="AV203" s="46"/>
      <c r="AW203" s="46"/>
      <c r="AX203" s="46"/>
      <c r="AY203" s="46"/>
      <c r="AZ203" s="46"/>
      <c r="BA203" s="46"/>
      <c r="BB203" s="46"/>
      <c r="BC203" s="46"/>
      <c r="BD203" s="46"/>
      <c r="BE203" s="46"/>
      <c r="BF203" s="46"/>
      <c r="BG203" s="46"/>
      <c r="BH203" s="46"/>
      <c r="BI203" s="46"/>
      <c r="BJ203" s="46"/>
      <c r="BK203" s="46"/>
      <c r="BL203" s="46"/>
      <c r="BM203" s="46"/>
      <c r="BN203" s="46"/>
      <c r="BO203" s="46"/>
      <c r="BP203" s="46"/>
      <c r="BQ203" s="46"/>
      <c r="BR203" s="46"/>
      <c r="BS203" s="46"/>
      <c r="BT203" s="46"/>
      <c r="BU203" s="46"/>
      <c r="BV203" s="46"/>
      <c r="BW203" s="46"/>
      <c r="BX203" s="46"/>
      <c r="BY203" s="46"/>
      <c r="BZ203" s="46"/>
      <c r="CA203" s="46"/>
      <c r="CB203" s="46"/>
      <c r="CC203" s="46"/>
      <c r="CD203" s="46"/>
      <c r="CE203" s="46"/>
      <c r="CF203" s="46"/>
    </row>
    <row r="204" spans="1:84" ht="62.1">
      <c r="A204" s="46"/>
      <c r="B204" s="463" t="str">
        <f>'Risk Log'!A208</f>
        <v>NME-SCR-192</v>
      </c>
      <c r="C204" s="463" t="str">
        <f>'Risk Log'!B208</f>
        <v>Information Governance and Spine Compliance</v>
      </c>
      <c r="D204" s="464" t="str">
        <f>'Risk Log'!V208 &amp; " &gt; " &amp; 'Risk Log'!W208</f>
        <v xml:space="preserve">SCR Viewing Requirements Refactored for SCR FHIR API v5.1 &gt; MSCA-SCR-17: Duration of Permission to View </v>
      </c>
      <c r="E204" s="464" t="str">
        <f>'Risk Log'!S208</f>
        <v>Test data:
1. Smart card user with the correct RBAC Role
2. Patient SCR with maximum information loaded</v>
      </c>
      <c r="F204" s="46"/>
      <c r="G204" s="46"/>
      <c r="H204" s="46"/>
      <c r="I204" s="46"/>
      <c r="J204" s="46"/>
      <c r="K204" s="46"/>
      <c r="L204" s="46"/>
      <c r="M204" s="46"/>
      <c r="N204" s="46"/>
      <c r="O204" s="46"/>
      <c r="P204" s="46"/>
      <c r="Q204" s="46"/>
      <c r="R204" s="46"/>
      <c r="S204" s="46"/>
      <c r="T204" s="46"/>
      <c r="U204" s="46"/>
      <c r="V204" s="46"/>
      <c r="W204" s="46"/>
      <c r="X204" s="46"/>
      <c r="Y204" s="46"/>
      <c r="Z204" s="46"/>
      <c r="AA204" s="46"/>
      <c r="AB204" s="46"/>
      <c r="AC204" s="46"/>
      <c r="AD204" s="46"/>
      <c r="AE204" s="46"/>
      <c r="AF204" s="46"/>
      <c r="AG204" s="46"/>
      <c r="AH204" s="46"/>
      <c r="AI204" s="46"/>
      <c r="AJ204" s="46"/>
      <c r="AK204" s="46"/>
      <c r="AL204" s="46"/>
      <c r="AM204" s="46"/>
      <c r="AN204" s="46"/>
      <c r="AO204" s="46"/>
      <c r="AP204" s="46"/>
      <c r="AQ204" s="46"/>
      <c r="AR204" s="46"/>
      <c r="AS204" s="46"/>
      <c r="AT204" s="46"/>
      <c r="AU204" s="46"/>
      <c r="AV204" s="46"/>
      <c r="AW204" s="46"/>
      <c r="AX204" s="46"/>
      <c r="AY204" s="46"/>
      <c r="AZ204" s="46"/>
      <c r="BA204" s="46"/>
      <c r="BB204" s="46"/>
      <c r="BC204" s="46"/>
      <c r="BD204" s="46"/>
      <c r="BE204" s="46"/>
      <c r="BF204" s="46"/>
      <c r="BG204" s="46"/>
      <c r="BH204" s="46"/>
      <c r="BI204" s="46"/>
      <c r="BJ204" s="46"/>
      <c r="BK204" s="46"/>
      <c r="BL204" s="46"/>
      <c r="BM204" s="46"/>
      <c r="BN204" s="46"/>
      <c r="BO204" s="46"/>
      <c r="BP204" s="46"/>
      <c r="BQ204" s="46"/>
      <c r="BR204" s="46"/>
      <c r="BS204" s="46"/>
      <c r="BT204" s="46"/>
      <c r="BU204" s="46"/>
      <c r="BV204" s="46"/>
      <c r="BW204" s="46"/>
      <c r="BX204" s="46"/>
      <c r="BY204" s="46"/>
      <c r="BZ204" s="46"/>
      <c r="CA204" s="46"/>
      <c r="CB204" s="46"/>
      <c r="CC204" s="46"/>
      <c r="CD204" s="46"/>
      <c r="CE204" s="46"/>
      <c r="CF204" s="46"/>
    </row>
    <row r="205" spans="1:84" ht="155.1">
      <c r="A205" s="46"/>
      <c r="B205" s="463" t="str">
        <f>'Risk Log'!A209</f>
        <v>NME-SCR-192-1</v>
      </c>
      <c r="C205" s="463" t="str">
        <f>'Risk Log'!B209</f>
        <v>Information Governance and Spine Compliance</v>
      </c>
      <c r="D205" s="464" t="str">
        <f>'Risk Log'!V209 &amp; " &gt; " &amp; 'Risk Log'!W209</f>
        <v xml:space="preserve">SCR Viewing Requirements Refactored for SCR FHIR API v5.1 &gt; MSCA-SCR-17: Duration of Permission to View </v>
      </c>
      <c r="E205" s="464" t="str">
        <f>'Risk Log'!S209</f>
        <v>Test data:
1. Smart card user with the correct RBAC Role
2. Virtual Smartcard user with the correct RBAC Role
3. Authorised user with approved (by FIDO 2 Consortium)  device that provides Assured Level 3 Authentication
4. Authorised user using iPad device and NHSD Authentication App.
5. Patient SCR with maximum information loaded</v>
      </c>
      <c r="F205" s="46"/>
      <c r="G205" s="46"/>
      <c r="H205" s="46"/>
      <c r="I205" s="46"/>
      <c r="J205" s="46"/>
      <c r="K205" s="46"/>
      <c r="L205" s="46"/>
      <c r="M205" s="46"/>
      <c r="N205" s="46"/>
      <c r="O205" s="46"/>
      <c r="P205" s="46"/>
      <c r="Q205" s="46"/>
      <c r="R205" s="46"/>
      <c r="S205" s="46"/>
      <c r="T205" s="46"/>
      <c r="U205" s="46"/>
      <c r="V205" s="46"/>
      <c r="W205" s="46"/>
      <c r="X205" s="46"/>
      <c r="Y205" s="46"/>
      <c r="Z205" s="46"/>
      <c r="AA205" s="46"/>
      <c r="AB205" s="46"/>
      <c r="AC205" s="46"/>
      <c r="AD205" s="46"/>
      <c r="AE205" s="46"/>
      <c r="AF205" s="46"/>
      <c r="AG205" s="46"/>
      <c r="AH205" s="46"/>
      <c r="AI205" s="46"/>
      <c r="AJ205" s="46"/>
      <c r="AK205" s="46"/>
      <c r="AL205" s="46"/>
      <c r="AM205" s="46"/>
      <c r="AN205" s="46"/>
      <c r="AO205" s="46"/>
      <c r="AP205" s="46"/>
      <c r="AQ205" s="46"/>
      <c r="AR205" s="46"/>
      <c r="AS205" s="46"/>
      <c r="AT205" s="46"/>
      <c r="AU205" s="46"/>
      <c r="AV205" s="46"/>
      <c r="AW205" s="46"/>
      <c r="AX205" s="46"/>
      <c r="AY205" s="46"/>
      <c r="AZ205" s="46"/>
      <c r="BA205" s="46"/>
      <c r="BB205" s="46"/>
      <c r="BC205" s="46"/>
      <c r="BD205" s="46"/>
      <c r="BE205" s="46"/>
      <c r="BF205" s="46"/>
      <c r="BG205" s="46"/>
      <c r="BH205" s="46"/>
      <c r="BI205" s="46"/>
      <c r="BJ205" s="46"/>
      <c r="BK205" s="46"/>
      <c r="BL205" s="46"/>
      <c r="BM205" s="46"/>
      <c r="BN205" s="46"/>
      <c r="BO205" s="46"/>
      <c r="BP205" s="46"/>
      <c r="BQ205" s="46"/>
      <c r="BR205" s="46"/>
      <c r="BS205" s="46"/>
      <c r="BT205" s="46"/>
      <c r="BU205" s="46"/>
      <c r="BV205" s="46"/>
      <c r="BW205" s="46"/>
      <c r="BX205" s="46"/>
      <c r="BY205" s="46"/>
      <c r="BZ205" s="46"/>
      <c r="CA205" s="46"/>
      <c r="CB205" s="46"/>
      <c r="CC205" s="46"/>
      <c r="CD205" s="46"/>
      <c r="CE205" s="46"/>
      <c r="CF205" s="46"/>
    </row>
    <row r="206" spans="1:84" ht="155.1">
      <c r="A206" s="46"/>
      <c r="B206" s="463" t="str">
        <f>'Risk Log'!A210</f>
        <v>NME-SCR-193</v>
      </c>
      <c r="C206" s="463" t="str">
        <f>'Risk Log'!B210</f>
        <v>Pre-conditions to SCR Access</v>
      </c>
      <c r="D206" s="464" t="str">
        <f>'Risk Log'!V210 &amp; " &gt; " &amp; 'Risk Log'!W210</f>
        <v>SCR Viewing Requirements 5.0 draft - Non GMS Patients Only &gt; CPR.062: A legitimate relationship, or the equivalent of, MUST exist between the Care Professional and the patient</v>
      </c>
      <c r="E206" s="464" t="str">
        <f>'Risk Log'!S210</f>
        <v>Test data:
1. Smart card user with the correct RBAC Role (User1 and User2)
2. no legitimate relation exists between the Care Professional and the patient
3. User1 - user who views SCR is a different user from those who registered the patient
4. User2 - user who views SCR is the same user who registered the patient</v>
      </c>
      <c r="F206" s="46"/>
      <c r="G206" s="46"/>
      <c r="H206" s="46"/>
      <c r="I206" s="46"/>
      <c r="J206" s="46"/>
      <c r="K206" s="46"/>
      <c r="L206" s="46"/>
      <c r="M206" s="46"/>
      <c r="N206" s="46"/>
      <c r="O206" s="46"/>
      <c r="P206" s="46"/>
      <c r="Q206" s="46"/>
      <c r="R206" s="46"/>
      <c r="S206" s="46"/>
      <c r="T206" s="46"/>
      <c r="U206" s="46"/>
      <c r="V206" s="46"/>
      <c r="W206" s="46"/>
      <c r="X206" s="46"/>
      <c r="Y206" s="46"/>
      <c r="Z206" s="46"/>
      <c r="AA206" s="46"/>
      <c r="AB206" s="46"/>
      <c r="AC206" s="46"/>
      <c r="AD206" s="46"/>
      <c r="AE206" s="46"/>
      <c r="AF206" s="46"/>
      <c r="AG206" s="46"/>
      <c r="AH206" s="46"/>
      <c r="AI206" s="46"/>
      <c r="AJ206" s="46"/>
      <c r="AK206" s="46"/>
      <c r="AL206" s="46"/>
      <c r="AM206" s="46"/>
      <c r="AN206" s="46"/>
      <c r="AO206" s="46"/>
      <c r="AP206" s="46"/>
      <c r="AQ206" s="46"/>
      <c r="AR206" s="46"/>
      <c r="AS206" s="46"/>
      <c r="AT206" s="46"/>
      <c r="AU206" s="46"/>
      <c r="AV206" s="46"/>
      <c r="AW206" s="46"/>
      <c r="AX206" s="46"/>
      <c r="AY206" s="46"/>
      <c r="AZ206" s="46"/>
      <c r="BA206" s="46"/>
      <c r="BB206" s="46"/>
      <c r="BC206" s="46"/>
      <c r="BD206" s="46"/>
      <c r="BE206" s="46"/>
      <c r="BF206" s="46"/>
      <c r="BG206" s="46"/>
      <c r="BH206" s="46"/>
      <c r="BI206" s="46"/>
      <c r="BJ206" s="46"/>
      <c r="BK206" s="46"/>
      <c r="BL206" s="46"/>
      <c r="BM206" s="46"/>
      <c r="BN206" s="46"/>
      <c r="BO206" s="46"/>
      <c r="BP206" s="46"/>
      <c r="BQ206" s="46"/>
      <c r="BR206" s="46"/>
      <c r="BS206" s="46"/>
      <c r="BT206" s="46"/>
      <c r="BU206" s="46"/>
      <c r="BV206" s="46"/>
      <c r="BW206" s="46"/>
      <c r="BX206" s="46"/>
      <c r="BY206" s="46"/>
      <c r="BZ206" s="46"/>
      <c r="CA206" s="46"/>
      <c r="CB206" s="46"/>
      <c r="CC206" s="46"/>
      <c r="CD206" s="46"/>
      <c r="CE206" s="46"/>
      <c r="CF206" s="46"/>
    </row>
    <row r="207" spans="1:84" ht="93">
      <c r="A207" s="46"/>
      <c r="B207" s="463" t="str">
        <f>'Risk Log'!A211</f>
        <v>NME-SCR-194</v>
      </c>
      <c r="C207" s="463" t="str">
        <f>'Risk Log'!B211</f>
        <v>Pre-conditions to SCR Access</v>
      </c>
      <c r="D207" s="464" t="str">
        <f>'Risk Log'!V211 &amp; " &gt; " &amp; 'Risk Log'!W211</f>
        <v>SCR Viewing Requirements 5.0 draft - Non GMS Patients Only &gt; CPR.062: A legitimate relationship, or the equivalent of, MUST exist between the Care Professional and the patient</v>
      </c>
      <c r="E207" s="464" t="str">
        <f>'Risk Log'!S211</f>
        <v xml:space="preserve">Test data:
1. Smart card user with the correct RBAC Role
2. Required data to generate a Self Claim LR
</v>
      </c>
      <c r="F207" s="46"/>
      <c r="G207" s="46"/>
      <c r="H207" s="46"/>
      <c r="I207" s="46"/>
      <c r="J207" s="46"/>
      <c r="K207" s="46"/>
      <c r="L207" s="46"/>
      <c r="M207" s="46"/>
      <c r="N207" s="46"/>
      <c r="O207" s="46"/>
      <c r="P207" s="46"/>
      <c r="Q207" s="46"/>
      <c r="R207" s="46"/>
      <c r="S207" s="46"/>
      <c r="T207" s="46"/>
      <c r="U207" s="46"/>
      <c r="V207" s="46"/>
      <c r="W207" s="46"/>
      <c r="X207" s="46"/>
      <c r="Y207" s="46"/>
      <c r="Z207" s="46"/>
      <c r="AA207" s="46"/>
      <c r="AB207" s="46"/>
      <c r="AC207" s="46"/>
      <c r="AD207" s="46"/>
      <c r="AE207" s="46"/>
      <c r="AF207" s="46"/>
      <c r="AG207" s="46"/>
      <c r="AH207" s="46"/>
      <c r="AI207" s="46"/>
      <c r="AJ207" s="46"/>
      <c r="AK207" s="46"/>
      <c r="AL207" s="46"/>
      <c r="AM207" s="46"/>
      <c r="AN207" s="46"/>
      <c r="AO207" s="46"/>
      <c r="AP207" s="46"/>
      <c r="AQ207" s="46"/>
      <c r="AR207" s="46"/>
      <c r="AS207" s="46"/>
      <c r="AT207" s="46"/>
      <c r="AU207" s="46"/>
      <c r="AV207" s="46"/>
      <c r="AW207" s="46"/>
      <c r="AX207" s="46"/>
      <c r="AY207" s="46"/>
      <c r="AZ207" s="46"/>
      <c r="BA207" s="46"/>
      <c r="BB207" s="46"/>
      <c r="BC207" s="46"/>
      <c r="BD207" s="46"/>
      <c r="BE207" s="46"/>
      <c r="BF207" s="46"/>
      <c r="BG207" s="46"/>
      <c r="BH207" s="46"/>
      <c r="BI207" s="46"/>
      <c r="BJ207" s="46"/>
      <c r="BK207" s="46"/>
      <c r="BL207" s="46"/>
      <c r="BM207" s="46"/>
      <c r="BN207" s="46"/>
      <c r="BO207" s="46"/>
      <c r="BP207" s="46"/>
      <c r="BQ207" s="46"/>
      <c r="BR207" s="46"/>
      <c r="BS207" s="46"/>
      <c r="BT207" s="46"/>
      <c r="BU207" s="46"/>
      <c r="BV207" s="46"/>
      <c r="BW207" s="46"/>
      <c r="BX207" s="46"/>
      <c r="BY207" s="46"/>
      <c r="BZ207" s="46"/>
      <c r="CA207" s="46"/>
      <c r="CB207" s="46"/>
      <c r="CC207" s="46"/>
      <c r="CD207" s="46"/>
      <c r="CE207" s="46"/>
      <c r="CF207" s="46"/>
    </row>
    <row r="208" spans="1:84" ht="108.6">
      <c r="A208" s="46"/>
      <c r="B208" s="463" t="str">
        <f>'Risk Log'!A212</f>
        <v>NME-SCR-195</v>
      </c>
      <c r="C208" s="463" t="str">
        <f>'Risk Log'!B212</f>
        <v>Pre-conditions to SCR Access</v>
      </c>
      <c r="D208" s="464" t="str">
        <f>'Risk Log'!V212 &amp; " &gt; " &amp; 'Risk Log'!W212</f>
        <v>SCR Viewing Requirements 5.0 draft - Non GMS Patients Only &gt; CPR.062: A legitimate relationship, or the equivalent of, MUST exist between the Care Professional and the patient</v>
      </c>
      <c r="E208" s="464" t="str">
        <f>'Risk Log'!S212</f>
        <v>Test data:
1. Smart card user with the correct RBAC Role
2. Self-Claim LR being created with the timespan of
    1. Less than 5 days
    2. equal to 5 days
    3. greater than 5 days</v>
      </c>
      <c r="F208" s="46"/>
      <c r="G208" s="46"/>
      <c r="H208" s="46"/>
      <c r="I208" s="46"/>
      <c r="J208" s="46"/>
      <c r="K208" s="46"/>
      <c r="L208" s="46"/>
      <c r="M208" s="46"/>
      <c r="N208" s="46"/>
      <c r="O208" s="46"/>
      <c r="P208" s="46"/>
      <c r="Q208" s="46"/>
      <c r="R208" s="46"/>
      <c r="S208" s="46"/>
      <c r="T208" s="46"/>
      <c r="U208" s="46"/>
      <c r="V208" s="46"/>
      <c r="W208" s="46"/>
      <c r="X208" s="46"/>
      <c r="Y208" s="46"/>
      <c r="Z208" s="46"/>
      <c r="AA208" s="46"/>
      <c r="AB208" s="46"/>
      <c r="AC208" s="46"/>
      <c r="AD208" s="46"/>
      <c r="AE208" s="46"/>
      <c r="AF208" s="46"/>
      <c r="AG208" s="46"/>
      <c r="AH208" s="46"/>
      <c r="AI208" s="46"/>
      <c r="AJ208" s="46"/>
      <c r="AK208" s="46"/>
      <c r="AL208" s="46"/>
      <c r="AM208" s="46"/>
      <c r="AN208" s="46"/>
      <c r="AO208" s="46"/>
      <c r="AP208" s="46"/>
      <c r="AQ208" s="46"/>
      <c r="AR208" s="46"/>
      <c r="AS208" s="46"/>
      <c r="AT208" s="46"/>
      <c r="AU208" s="46"/>
      <c r="AV208" s="46"/>
      <c r="AW208" s="46"/>
      <c r="AX208" s="46"/>
      <c r="AY208" s="46"/>
      <c r="AZ208" s="46"/>
      <c r="BA208" s="46"/>
      <c r="BB208" s="46"/>
      <c r="BC208" s="46"/>
      <c r="BD208" s="46"/>
      <c r="BE208" s="46"/>
      <c r="BF208" s="46"/>
      <c r="BG208" s="46"/>
      <c r="BH208" s="46"/>
      <c r="BI208" s="46"/>
      <c r="BJ208" s="46"/>
      <c r="BK208" s="46"/>
      <c r="BL208" s="46"/>
      <c r="BM208" s="46"/>
      <c r="BN208" s="46"/>
      <c r="BO208" s="46"/>
      <c r="BP208" s="46"/>
      <c r="BQ208" s="46"/>
      <c r="BR208" s="46"/>
      <c r="BS208" s="46"/>
      <c r="BT208" s="46"/>
      <c r="BU208" s="46"/>
      <c r="BV208" s="46"/>
      <c r="BW208" s="46"/>
      <c r="BX208" s="46"/>
      <c r="BY208" s="46"/>
      <c r="BZ208" s="46"/>
      <c r="CA208" s="46"/>
      <c r="CB208" s="46"/>
      <c r="CC208" s="46"/>
      <c r="CD208" s="46"/>
      <c r="CE208" s="46"/>
      <c r="CF208" s="46"/>
    </row>
    <row r="209" spans="1:84" ht="123.95">
      <c r="A209" s="46"/>
      <c r="B209" s="463" t="str">
        <f>'Risk Log'!A213</f>
        <v>NME-SCR-196</v>
      </c>
      <c r="C209" s="463" t="str">
        <f>'Risk Log'!B213</f>
        <v>Pre-conditions to SCR Access</v>
      </c>
      <c r="D209" s="464" t="str">
        <f>'Risk Log'!V213 &amp; " &gt; " &amp; 'Risk Log'!W213</f>
        <v>SCR Viewing Requirements 5.0 draft - Non GMS Patients Only &gt; CPR.062: A legitimate relationship, or the equivalent of, MUST exist between the Care Professional and the patient</v>
      </c>
      <c r="E209" s="464" t="str">
        <f>'Risk Log'!S213</f>
        <v>Test data:
1. A current LR does not exist between the selected patient and the specific Care Professional in their current Smartcard  Role and The Care Professional who registered the selected patient for the care episode accesses the patient’s selected patient’s SCR</v>
      </c>
      <c r="F209" s="46"/>
      <c r="G209" s="46"/>
      <c r="H209" s="46"/>
      <c r="I209" s="46"/>
      <c r="J209" s="46"/>
      <c r="K209" s="46"/>
      <c r="L209" s="46"/>
      <c r="M209" s="46"/>
      <c r="N209" s="46"/>
      <c r="O209" s="46"/>
      <c r="P209" s="46"/>
      <c r="Q209" s="46"/>
      <c r="R209" s="46"/>
      <c r="S209" s="46"/>
      <c r="T209" s="46"/>
      <c r="U209" s="46"/>
      <c r="V209" s="46"/>
      <c r="W209" s="46"/>
      <c r="X209" s="46"/>
      <c r="Y209" s="46"/>
      <c r="Z209" s="46"/>
      <c r="AA209" s="46"/>
      <c r="AB209" s="46"/>
      <c r="AC209" s="46"/>
      <c r="AD209" s="46"/>
      <c r="AE209" s="46"/>
      <c r="AF209" s="46"/>
      <c r="AG209" s="46"/>
      <c r="AH209" s="46"/>
      <c r="AI209" s="46"/>
      <c r="AJ209" s="46"/>
      <c r="AK209" s="46"/>
      <c r="AL209" s="46"/>
      <c r="AM209" s="46"/>
      <c r="AN209" s="46"/>
      <c r="AO209" s="46"/>
      <c r="AP209" s="46"/>
      <c r="AQ209" s="46"/>
      <c r="AR209" s="46"/>
      <c r="AS209" s="46"/>
      <c r="AT209" s="46"/>
      <c r="AU209" s="46"/>
      <c r="AV209" s="46"/>
      <c r="AW209" s="46"/>
      <c r="AX209" s="46"/>
      <c r="AY209" s="46"/>
      <c r="AZ209" s="46"/>
      <c r="BA209" s="46"/>
      <c r="BB209" s="46"/>
      <c r="BC209" s="46"/>
      <c r="BD209" s="46"/>
      <c r="BE209" s="46"/>
      <c r="BF209" s="46"/>
      <c r="BG209" s="46"/>
      <c r="BH209" s="46"/>
      <c r="BI209" s="46"/>
      <c r="BJ209" s="46"/>
      <c r="BK209" s="46"/>
      <c r="BL209" s="46"/>
      <c r="BM209" s="46"/>
      <c r="BN209" s="46"/>
      <c r="BO209" s="46"/>
      <c r="BP209" s="46"/>
      <c r="BQ209" s="46"/>
      <c r="BR209" s="46"/>
      <c r="BS209" s="46"/>
      <c r="BT209" s="46"/>
      <c r="BU209" s="46"/>
      <c r="BV209" s="46"/>
      <c r="BW209" s="46"/>
      <c r="BX209" s="46"/>
      <c r="BY209" s="46"/>
      <c r="BZ209" s="46"/>
      <c r="CA209" s="46"/>
      <c r="CB209" s="46"/>
      <c r="CC209" s="46"/>
      <c r="CD209" s="46"/>
      <c r="CE209" s="46"/>
      <c r="CF209" s="46"/>
    </row>
    <row r="210" spans="1:84" ht="123.95">
      <c r="A210" s="46"/>
      <c r="B210" s="463" t="str">
        <f>'Risk Log'!A214</f>
        <v>NME-SCR-197</v>
      </c>
      <c r="C210" s="463" t="str">
        <f>'Risk Log'!B214</f>
        <v>Pre-conditions to SCR Access</v>
      </c>
      <c r="D210" s="464" t="str">
        <f>'Risk Log'!V214 &amp; " &gt; " &amp; 'Risk Log'!W214</f>
        <v>SCR Viewing Requirements 5.0 draft - Non GMS Patients Only &gt; CPR.062: A legitimate relationship, or the equivalent of, MUST exist between the Care Professional and the patient</v>
      </c>
      <c r="E210" s="464" t="str">
        <f>'Risk Log'!S214</f>
        <v xml:space="preserve">Test data:
1. Required data to generate a Self Claim LR.
2. Self-Claim LR is being created successfully in the background at the same time while the Care Professional accesses the selected patient’s SCR. 
</v>
      </c>
      <c r="F210" s="46"/>
      <c r="G210" s="46"/>
      <c r="H210" s="46"/>
      <c r="I210" s="46"/>
      <c r="J210" s="46"/>
      <c r="K210" s="46"/>
      <c r="L210" s="46"/>
      <c r="M210" s="46"/>
      <c r="N210" s="46"/>
      <c r="O210" s="46"/>
      <c r="P210" s="46"/>
      <c r="Q210" s="46"/>
      <c r="R210" s="46"/>
      <c r="S210" s="46"/>
      <c r="T210" s="46"/>
      <c r="U210" s="46"/>
      <c r="V210" s="46"/>
      <c r="W210" s="46"/>
      <c r="X210" s="46"/>
      <c r="Y210" s="46"/>
      <c r="Z210" s="46"/>
      <c r="AA210" s="46"/>
      <c r="AB210" s="46"/>
      <c r="AC210" s="46"/>
      <c r="AD210" s="46"/>
      <c r="AE210" s="46"/>
      <c r="AF210" s="46"/>
      <c r="AG210" s="46"/>
      <c r="AH210" s="46"/>
      <c r="AI210" s="46"/>
      <c r="AJ210" s="46"/>
      <c r="AK210" s="46"/>
      <c r="AL210" s="46"/>
      <c r="AM210" s="46"/>
      <c r="AN210" s="46"/>
      <c r="AO210" s="46"/>
      <c r="AP210" s="46"/>
      <c r="AQ210" s="46"/>
      <c r="AR210" s="46"/>
      <c r="AS210" s="46"/>
      <c r="AT210" s="46"/>
      <c r="AU210" s="46"/>
      <c r="AV210" s="46"/>
      <c r="AW210" s="46"/>
      <c r="AX210" s="46"/>
      <c r="AY210" s="46"/>
      <c r="AZ210" s="46"/>
      <c r="BA210" s="46"/>
      <c r="BB210" s="46"/>
      <c r="BC210" s="46"/>
      <c r="BD210" s="46"/>
      <c r="BE210" s="46"/>
      <c r="BF210" s="46"/>
      <c r="BG210" s="46"/>
      <c r="BH210" s="46"/>
      <c r="BI210" s="46"/>
      <c r="BJ210" s="46"/>
      <c r="BK210" s="46"/>
      <c r="BL210" s="46"/>
      <c r="BM210" s="46"/>
      <c r="BN210" s="46"/>
      <c r="BO210" s="46"/>
      <c r="BP210" s="46"/>
      <c r="BQ210" s="46"/>
      <c r="BR210" s="46"/>
      <c r="BS210" s="46"/>
      <c r="BT210" s="46"/>
      <c r="BU210" s="46"/>
      <c r="BV210" s="46"/>
      <c r="BW210" s="46"/>
      <c r="BX210" s="46"/>
      <c r="BY210" s="46"/>
      <c r="BZ210" s="46"/>
      <c r="CA210" s="46"/>
      <c r="CB210" s="46"/>
      <c r="CC210" s="46"/>
      <c r="CD210" s="46"/>
      <c r="CE210" s="46"/>
      <c r="CF210" s="46"/>
    </row>
    <row r="211" spans="1:84" ht="139.5">
      <c r="A211" s="46"/>
      <c r="B211" s="463" t="str">
        <f>'Risk Log'!A215</f>
        <v>NME-SCR-198</v>
      </c>
      <c r="C211" s="463" t="str">
        <f>'Risk Log'!B215</f>
        <v>SCR Permission to View</v>
      </c>
      <c r="D211" s="464" t="str">
        <f>'Risk Log'!V215 &amp; " &gt; " &amp; 'Risk Log'!W215</f>
        <v>SCR Viewing Requirements 5.0 draft - Non GMS Patients Only &gt; 2.2.3.	Permission to View Process</v>
      </c>
      <c r="E211" s="464" t="str">
        <f>'Risk Log'!S215</f>
        <v xml:space="preserve">Test data:
1. Correct time of expiration 'PTV' = 5
2. Greater than 5
3. Less than 5
4. Greater than 5 days and less than 28 days - check where the LR is in existence
5. The duration Self-referral LR with 26 weeks
</v>
      </c>
      <c r="F211" s="46"/>
      <c r="G211" s="46"/>
      <c r="H211" s="46"/>
      <c r="I211" s="46"/>
      <c r="J211" s="46"/>
      <c r="K211" s="46"/>
      <c r="L211" s="46"/>
      <c r="M211" s="46"/>
      <c r="N211" s="46"/>
      <c r="O211" s="46"/>
      <c r="P211" s="46"/>
      <c r="Q211" s="46"/>
      <c r="R211" s="46"/>
      <c r="S211" s="46"/>
      <c r="T211" s="46"/>
      <c r="U211" s="46"/>
      <c r="V211" s="46"/>
      <c r="W211" s="46"/>
      <c r="X211" s="46"/>
      <c r="Y211" s="46"/>
      <c r="Z211" s="46"/>
      <c r="AA211" s="46"/>
      <c r="AB211" s="46"/>
      <c r="AC211" s="46"/>
      <c r="AD211" s="46"/>
      <c r="AE211" s="46"/>
      <c r="AF211" s="46"/>
      <c r="AG211" s="46"/>
      <c r="AH211" s="46"/>
      <c r="AI211" s="46"/>
      <c r="AJ211" s="46"/>
      <c r="AK211" s="46"/>
      <c r="AL211" s="46"/>
      <c r="AM211" s="46"/>
      <c r="AN211" s="46"/>
      <c r="AO211" s="46"/>
      <c r="AP211" s="46"/>
      <c r="AQ211" s="46"/>
      <c r="AR211" s="46"/>
      <c r="AS211" s="46"/>
      <c r="AT211" s="46"/>
      <c r="AU211" s="46"/>
      <c r="AV211" s="46"/>
      <c r="AW211" s="46"/>
      <c r="AX211" s="46"/>
      <c r="AY211" s="46"/>
      <c r="AZ211" s="46"/>
      <c r="BA211" s="46"/>
      <c r="BB211" s="46"/>
      <c r="BC211" s="46"/>
      <c r="BD211" s="46"/>
      <c r="BE211" s="46"/>
      <c r="BF211" s="46"/>
      <c r="BG211" s="46"/>
      <c r="BH211" s="46"/>
      <c r="BI211" s="46"/>
      <c r="BJ211" s="46"/>
      <c r="BK211" s="46"/>
      <c r="BL211" s="46"/>
      <c r="BM211" s="46"/>
      <c r="BN211" s="46"/>
      <c r="BO211" s="46"/>
      <c r="BP211" s="46"/>
      <c r="BQ211" s="46"/>
      <c r="BR211" s="46"/>
      <c r="BS211" s="46"/>
      <c r="BT211" s="46"/>
      <c r="BU211" s="46"/>
      <c r="BV211" s="46"/>
      <c r="BW211" s="46"/>
      <c r="BX211" s="46"/>
      <c r="BY211" s="46"/>
      <c r="BZ211" s="46"/>
      <c r="CA211" s="46"/>
      <c r="CB211" s="46"/>
      <c r="CC211" s="46"/>
      <c r="CD211" s="46"/>
      <c r="CE211" s="46"/>
      <c r="CF211" s="46"/>
    </row>
    <row r="212" spans="1:84" ht="93">
      <c r="A212" s="46"/>
      <c r="B212" s="463" t="str">
        <f>'Risk Log'!A216</f>
        <v>NME-SCR-199</v>
      </c>
      <c r="C212" s="463" t="str">
        <f>'Risk Log'!B216</f>
        <v>SCR Permission to View</v>
      </c>
      <c r="D212" s="464" t="str">
        <f>'Risk Log'!V216 &amp; " &gt; " &amp; 'Risk Log'!W216</f>
        <v>SCR Viewing Requirements 5.0 draft - Non GMS Patients Only &gt; 2.2.3.	Permission to View Process</v>
      </c>
      <c r="E212" s="464" t="str">
        <f>'Risk Log'!S216</f>
        <v xml:space="preserve">Test data:
1. An SCR for which permission to view has been expired for a care professional
</v>
      </c>
      <c r="F212" s="46"/>
      <c r="G212" s="46"/>
      <c r="H212" s="46"/>
      <c r="I212" s="46"/>
      <c r="J212" s="46"/>
      <c r="K212" s="46"/>
      <c r="L212" s="46"/>
      <c r="M212" s="46"/>
      <c r="N212" s="46"/>
      <c r="O212" s="46"/>
      <c r="P212" s="46"/>
      <c r="Q212" s="46"/>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6"/>
      <c r="AP212" s="46"/>
      <c r="AQ212" s="46"/>
      <c r="AR212" s="46"/>
      <c r="AS212" s="46"/>
      <c r="AT212" s="46"/>
      <c r="AU212" s="46"/>
      <c r="AV212" s="46"/>
      <c r="AW212" s="46"/>
      <c r="AX212" s="46"/>
      <c r="AY212" s="46"/>
      <c r="AZ212" s="46"/>
      <c r="BA212" s="46"/>
      <c r="BB212" s="46"/>
      <c r="BC212" s="46"/>
      <c r="BD212" s="46"/>
      <c r="BE212" s="46"/>
      <c r="BF212" s="46"/>
      <c r="BG212" s="46"/>
      <c r="BH212" s="46"/>
      <c r="BI212" s="46"/>
      <c r="BJ212" s="46"/>
      <c r="BK212" s="46"/>
      <c r="BL212" s="46"/>
      <c r="BM212" s="46"/>
      <c r="BN212" s="46"/>
      <c r="BO212" s="46"/>
      <c r="BP212" s="46"/>
      <c r="BQ212" s="46"/>
      <c r="BR212" s="46"/>
      <c r="BS212" s="46"/>
      <c r="BT212" s="46"/>
      <c r="BU212" s="46"/>
      <c r="BV212" s="46"/>
      <c r="BW212" s="46"/>
      <c r="BX212" s="46"/>
      <c r="BY212" s="46"/>
      <c r="BZ212" s="46"/>
      <c r="CA212" s="46"/>
      <c r="CB212" s="46"/>
      <c r="CC212" s="46"/>
      <c r="CD212" s="46"/>
      <c r="CE212" s="46"/>
      <c r="CF212" s="46"/>
    </row>
    <row r="213" spans="1:84" ht="62.1">
      <c r="A213" s="46"/>
      <c r="B213" s="463" t="str">
        <f>'Risk Log'!A217</f>
        <v>NME-SCR-200</v>
      </c>
      <c r="C213" s="463" t="str">
        <f>'Risk Log'!B217</f>
        <v>SCR Permission to View</v>
      </c>
      <c r="D213" s="464" t="str">
        <f>'Risk Log'!V217 &amp; " &gt; " &amp; 'Risk Log'!W217</f>
        <v>SCR Viewing Requirements 5.0 draft - Non GMS Patients Only &gt; 2.2.3.	Permission to View Process</v>
      </c>
      <c r="E213" s="464" t="str">
        <f>'Risk Log'!S217</f>
        <v>Test data:
1. For Care Professional , Permission to view an SCR Screen</v>
      </c>
      <c r="F213" s="46"/>
      <c r="G213" s="46"/>
      <c r="H213" s="46"/>
      <c r="I213" s="46"/>
      <c r="J213" s="46"/>
      <c r="K213" s="46"/>
      <c r="L213" s="46"/>
      <c r="M213" s="46"/>
      <c r="N213" s="46"/>
      <c r="O213" s="46"/>
      <c r="P213" s="4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6"/>
      <c r="AY213" s="46"/>
      <c r="AZ213" s="46"/>
      <c r="BA213" s="46"/>
      <c r="BB213" s="46"/>
      <c r="BC213" s="46"/>
      <c r="BD213" s="46"/>
      <c r="BE213" s="46"/>
      <c r="BF213" s="46"/>
      <c r="BG213" s="46"/>
      <c r="BH213" s="46"/>
      <c r="BI213" s="46"/>
      <c r="BJ213" s="46"/>
      <c r="BK213" s="46"/>
      <c r="BL213" s="46"/>
      <c r="BM213" s="46"/>
      <c r="BN213" s="46"/>
      <c r="BO213" s="46"/>
      <c r="BP213" s="46"/>
      <c r="BQ213" s="46"/>
      <c r="BR213" s="46"/>
      <c r="BS213" s="46"/>
      <c r="BT213" s="46"/>
      <c r="BU213" s="46"/>
      <c r="BV213" s="46"/>
      <c r="BW213" s="46"/>
      <c r="BX213" s="46"/>
      <c r="BY213" s="46"/>
      <c r="BZ213" s="46"/>
      <c r="CA213" s="46"/>
      <c r="CB213" s="46"/>
      <c r="CC213" s="46"/>
      <c r="CD213" s="46"/>
      <c r="CE213" s="46"/>
      <c r="CF213" s="46"/>
    </row>
    <row r="214" spans="1:84" ht="108.6">
      <c r="A214" s="46"/>
      <c r="B214" s="463" t="str">
        <f>'Risk Log'!A218</f>
        <v>NME-SCR-201</v>
      </c>
      <c r="C214" s="463" t="str">
        <f>'Risk Log'!B218</f>
        <v>SCR Permission to View</v>
      </c>
      <c r="D214" s="464" t="str">
        <f>'Risk Log'!V218 &amp; " &gt; " &amp; 'Risk Log'!W218</f>
        <v>SCR Viewing Requirements 5.0 draft - Non GMS Patients Only &gt; 2.2.3.	Permission to View Process</v>
      </c>
      <c r="E214" s="464" t="str">
        <f>'Risk Log'!S218</f>
        <v>Test data:
1. System administrator with appropriate permission
2. Permission to view an SCR Screen and appropriate permission to request for permission to view a patient SCR</v>
      </c>
      <c r="F214" s="46"/>
      <c r="G214" s="46"/>
      <c r="H214" s="46"/>
      <c r="I214" s="46"/>
      <c r="J214" s="46"/>
      <c r="K214" s="46"/>
      <c r="L214" s="46"/>
      <c r="M214" s="46"/>
      <c r="N214" s="46"/>
      <c r="O214" s="46"/>
      <c r="P214" s="46"/>
      <c r="Q214" s="46"/>
      <c r="R214" s="46"/>
      <c r="S214" s="46"/>
      <c r="T214" s="46"/>
      <c r="U214" s="46"/>
      <c r="V214" s="46"/>
      <c r="W214" s="46"/>
      <c r="X214" s="46"/>
      <c r="Y214" s="46"/>
      <c r="Z214" s="46"/>
      <c r="AA214" s="46"/>
      <c r="AB214" s="46"/>
      <c r="AC214" s="46"/>
      <c r="AD214" s="46"/>
      <c r="AE214" s="46"/>
      <c r="AF214" s="46"/>
      <c r="AG214" s="46"/>
      <c r="AH214" s="46"/>
      <c r="AI214" s="46"/>
      <c r="AJ214" s="46"/>
      <c r="AK214" s="46"/>
      <c r="AL214" s="46"/>
      <c r="AM214" s="46"/>
      <c r="AN214" s="46"/>
      <c r="AO214" s="46"/>
      <c r="AP214" s="46"/>
      <c r="AQ214" s="46"/>
      <c r="AR214" s="46"/>
      <c r="AS214" s="46"/>
      <c r="AT214" s="46"/>
      <c r="AU214" s="46"/>
      <c r="AV214" s="46"/>
      <c r="AW214" s="46"/>
      <c r="AX214" s="46"/>
      <c r="AY214" s="46"/>
      <c r="AZ214" s="46"/>
      <c r="BA214" s="46"/>
      <c r="BB214" s="46"/>
      <c r="BC214" s="46"/>
      <c r="BD214" s="46"/>
      <c r="BE214" s="46"/>
      <c r="BF214" s="46"/>
      <c r="BG214" s="46"/>
      <c r="BH214" s="46"/>
      <c r="BI214" s="46"/>
      <c r="BJ214" s="46"/>
      <c r="BK214" s="46"/>
      <c r="BL214" s="46"/>
      <c r="BM214" s="46"/>
      <c r="BN214" s="46"/>
      <c r="BO214" s="46"/>
      <c r="BP214" s="46"/>
      <c r="BQ214" s="46"/>
      <c r="BR214" s="46"/>
      <c r="BS214" s="46"/>
      <c r="BT214" s="46"/>
      <c r="BU214" s="46"/>
      <c r="BV214" s="46"/>
      <c r="BW214" s="46"/>
      <c r="BX214" s="46"/>
      <c r="BY214" s="46"/>
      <c r="BZ214" s="46"/>
      <c r="CA214" s="46"/>
      <c r="CB214" s="46"/>
      <c r="CC214" s="46"/>
      <c r="CD214" s="46"/>
      <c r="CE214" s="46"/>
      <c r="CF214" s="46"/>
    </row>
    <row r="215" spans="1:84" ht="108.6">
      <c r="A215" s="46"/>
      <c r="B215" s="463" t="str">
        <f>'Risk Log'!A219</f>
        <v>NME-SCR-202</v>
      </c>
      <c r="C215" s="463" t="str">
        <f>'Risk Log'!B219</f>
        <v>SCR Permission to View</v>
      </c>
      <c r="D215" s="464" t="str">
        <f>'Risk Log'!V219 &amp; " &gt; " &amp; 'Risk Log'!W219</f>
        <v>SCR Viewing Requirements 5.0 draft - Non GMS Patients Only &gt; 2.2.3.	Permission to View Process</v>
      </c>
      <c r="E215" s="464" t="str">
        <f>'Risk Log'!S219</f>
        <v>Test data:
1. Administrative Support User with RBAC Activities permission
2. Permission to view an SCR Screen and request permission to view a patient's SCR for Clinical Professionals</v>
      </c>
      <c r="F215" s="46"/>
      <c r="G215" s="46"/>
      <c r="H215" s="46"/>
      <c r="I215" s="46"/>
      <c r="J215" s="46"/>
      <c r="K215" s="46"/>
      <c r="L215" s="46"/>
      <c r="M215" s="46"/>
      <c r="N215" s="46"/>
      <c r="O215" s="46"/>
      <c r="P215" s="46"/>
      <c r="Q215" s="46"/>
      <c r="R215" s="46"/>
      <c r="S215" s="46"/>
      <c r="T215" s="46"/>
      <c r="U215" s="46"/>
      <c r="V215" s="46"/>
      <c r="W215" s="46"/>
      <c r="X215" s="46"/>
      <c r="Y215" s="46"/>
      <c r="Z215" s="46"/>
      <c r="AA215" s="46"/>
      <c r="AB215" s="46"/>
      <c r="AC215" s="46"/>
      <c r="AD215" s="46"/>
      <c r="AE215" s="46"/>
      <c r="AF215" s="46"/>
      <c r="AG215" s="46"/>
      <c r="AH215" s="46"/>
      <c r="AI215" s="46"/>
      <c r="AJ215" s="46"/>
      <c r="AK215" s="46"/>
      <c r="AL215" s="46"/>
      <c r="AM215" s="46"/>
      <c r="AN215" s="46"/>
      <c r="AO215" s="46"/>
      <c r="AP215" s="46"/>
      <c r="AQ215" s="46"/>
      <c r="AR215" s="46"/>
      <c r="AS215" s="46"/>
      <c r="AT215" s="46"/>
      <c r="AU215" s="46"/>
      <c r="AV215" s="46"/>
      <c r="AW215" s="46"/>
      <c r="AX215" s="46"/>
      <c r="AY215" s="46"/>
      <c r="AZ215" s="46"/>
      <c r="BA215" s="46"/>
      <c r="BB215" s="46"/>
      <c r="BC215" s="46"/>
      <c r="BD215" s="46"/>
      <c r="BE215" s="46"/>
      <c r="BF215" s="46"/>
      <c r="BG215" s="46"/>
      <c r="BH215" s="46"/>
      <c r="BI215" s="46"/>
      <c r="BJ215" s="46"/>
      <c r="BK215" s="46"/>
      <c r="BL215" s="46"/>
      <c r="BM215" s="46"/>
      <c r="BN215" s="46"/>
      <c r="BO215" s="46"/>
      <c r="BP215" s="46"/>
      <c r="BQ215" s="46"/>
      <c r="BR215" s="46"/>
      <c r="BS215" s="46"/>
      <c r="BT215" s="46"/>
      <c r="BU215" s="46"/>
      <c r="BV215" s="46"/>
      <c r="BW215" s="46"/>
      <c r="BX215" s="46"/>
      <c r="BY215" s="46"/>
      <c r="BZ215" s="46"/>
      <c r="CA215" s="46"/>
      <c r="CB215" s="46"/>
      <c r="CC215" s="46"/>
      <c r="CD215" s="46"/>
      <c r="CE215" s="46"/>
      <c r="CF215" s="46"/>
    </row>
    <row r="216" spans="1:84" ht="93">
      <c r="A216" s="46"/>
      <c r="B216" s="463" t="str">
        <f>'Risk Log'!A220</f>
        <v>NME-SCR-203</v>
      </c>
      <c r="C216" s="463" t="str">
        <f>'Risk Log'!B220</f>
        <v>SCR Permission to View</v>
      </c>
      <c r="D216" s="464" t="str">
        <f>'Risk Log'!V220 &amp; " &gt; " &amp; 'Risk Log'!W220</f>
        <v>SCR Viewing Requirements 5.0 draft - Non GMS Patients Only &gt; CPR.041 Obtaining a Patient's SCR Consent Preference</v>
      </c>
      <c r="E216" s="464" t="str">
        <f>'Risk Log'!S220</f>
        <v>Test data:
1. System administrator with appropriate permission
2. Permission to view an SCR Screen and request permission to view a patient's SCR</v>
      </c>
      <c r="F216" s="46"/>
      <c r="G216" s="46"/>
      <c r="H216" s="46"/>
      <c r="I216" s="46"/>
      <c r="J216" s="46"/>
      <c r="K216" s="46"/>
      <c r="L216" s="46"/>
      <c r="M216" s="46"/>
      <c r="N216" s="46"/>
      <c r="O216" s="46"/>
      <c r="P216" s="46"/>
      <c r="Q216" s="46"/>
      <c r="R216" s="46"/>
      <c r="S216" s="46"/>
      <c r="T216" s="46"/>
      <c r="U216" s="46"/>
      <c r="V216" s="46"/>
      <c r="W216" s="46"/>
      <c r="X216" s="46"/>
      <c r="Y216" s="46"/>
      <c r="Z216" s="46"/>
      <c r="AA216" s="46"/>
      <c r="AB216" s="46"/>
      <c r="AC216" s="46"/>
      <c r="AD216" s="46"/>
      <c r="AE216" s="46"/>
      <c r="AF216" s="46"/>
      <c r="AG216" s="46"/>
      <c r="AH216" s="46"/>
      <c r="AI216" s="46"/>
      <c r="AJ216" s="46"/>
      <c r="AK216" s="46"/>
      <c r="AL216" s="46"/>
      <c r="AM216" s="46"/>
      <c r="AN216" s="46"/>
      <c r="AO216" s="46"/>
      <c r="AP216" s="46"/>
      <c r="AQ216" s="46"/>
      <c r="AR216" s="46"/>
      <c r="AS216" s="46"/>
      <c r="AT216" s="46"/>
      <c r="AU216" s="46"/>
      <c r="AV216" s="46"/>
      <c r="AW216" s="46"/>
      <c r="AX216" s="46"/>
      <c r="AY216" s="46"/>
      <c r="AZ216" s="46"/>
      <c r="BA216" s="46"/>
      <c r="BB216" s="46"/>
      <c r="BC216" s="46"/>
      <c r="BD216" s="46"/>
      <c r="BE216" s="46"/>
      <c r="BF216" s="46"/>
      <c r="BG216" s="46"/>
      <c r="BH216" s="46"/>
      <c r="BI216" s="46"/>
      <c r="BJ216" s="46"/>
      <c r="BK216" s="46"/>
      <c r="BL216" s="46"/>
      <c r="BM216" s="46"/>
      <c r="BN216" s="46"/>
      <c r="BO216" s="46"/>
      <c r="BP216" s="46"/>
      <c r="BQ216" s="46"/>
      <c r="BR216" s="46"/>
      <c r="BS216" s="46"/>
      <c r="BT216" s="46"/>
      <c r="BU216" s="46"/>
      <c r="BV216" s="46"/>
      <c r="BW216" s="46"/>
      <c r="BX216" s="46"/>
      <c r="BY216" s="46"/>
      <c r="BZ216" s="46"/>
      <c r="CA216" s="46"/>
      <c r="CB216" s="46"/>
      <c r="CC216" s="46"/>
      <c r="CD216" s="46"/>
      <c r="CE216" s="46"/>
      <c r="CF216" s="46"/>
    </row>
    <row r="217" spans="1:84" ht="139.5">
      <c r="A217" s="46"/>
      <c r="B217" s="463" t="str">
        <f>'Risk Log'!A221</f>
        <v>NME-SCR-204</v>
      </c>
      <c r="C217" s="463" t="str">
        <f>'Risk Log'!B221</f>
        <v>SCR Permission to View</v>
      </c>
      <c r="D217" s="464" t="str">
        <f>'Risk Log'!V221 &amp; " &gt; " &amp; 'Risk Log'!W221</f>
        <v>SCR Viewing Requirements 5.0 draft - Non GMS Patients Only &gt; CPR.041 Obtaining a Patient's SCR Consent Preference</v>
      </c>
      <c r="E217" s="464" t="str">
        <f>'Risk Log'!S221</f>
        <v xml:space="preserve">Test data:
1. Administrative Support User with RBAC Activities permission
2. Patient who dissented to have SCR
3. Permission to view an SCR Screen and request permission to view a patient's SCR for Clinical Professionals
</v>
      </c>
      <c r="F217" s="46"/>
      <c r="G217" s="46"/>
      <c r="H217" s="46"/>
      <c r="I217" s="46"/>
      <c r="J217" s="46"/>
      <c r="K217" s="46"/>
      <c r="L217" s="46"/>
      <c r="M217" s="46"/>
      <c r="N217" s="46"/>
      <c r="O217" s="46"/>
      <c r="P217" s="46"/>
      <c r="Q217" s="46"/>
      <c r="R217" s="46"/>
      <c r="S217" s="46"/>
      <c r="T217" s="46"/>
      <c r="U217" s="46"/>
      <c r="V217" s="46"/>
      <c r="W217" s="46"/>
      <c r="X217" s="46"/>
      <c r="Y217" s="46"/>
      <c r="Z217" s="46"/>
      <c r="AA217" s="46"/>
      <c r="AB217" s="46"/>
      <c r="AC217" s="46"/>
      <c r="AD217" s="46"/>
      <c r="AE217" s="46"/>
      <c r="AF217" s="46"/>
      <c r="AG217" s="46"/>
      <c r="AH217" s="46"/>
      <c r="AI217" s="46"/>
      <c r="AJ217" s="46"/>
      <c r="AK217" s="46"/>
      <c r="AL217" s="46"/>
      <c r="AM217" s="46"/>
      <c r="AN217" s="46"/>
      <c r="AO217" s="46"/>
      <c r="AP217" s="46"/>
      <c r="AQ217" s="46"/>
      <c r="AR217" s="46"/>
      <c r="AS217" s="46"/>
      <c r="AT217" s="46"/>
      <c r="AU217" s="46"/>
      <c r="AV217" s="46"/>
      <c r="AW217" s="46"/>
      <c r="AX217" s="46"/>
      <c r="AY217" s="46"/>
      <c r="AZ217" s="46"/>
      <c r="BA217" s="46"/>
      <c r="BB217" s="46"/>
      <c r="BC217" s="46"/>
      <c r="BD217" s="46"/>
      <c r="BE217" s="46"/>
      <c r="BF217" s="46"/>
      <c r="BG217" s="46"/>
      <c r="BH217" s="46"/>
      <c r="BI217" s="46"/>
      <c r="BJ217" s="46"/>
      <c r="BK217" s="46"/>
      <c r="BL217" s="46"/>
      <c r="BM217" s="46"/>
      <c r="BN217" s="46"/>
      <c r="BO217" s="46"/>
      <c r="BP217" s="46"/>
      <c r="BQ217" s="46"/>
      <c r="BR217" s="46"/>
      <c r="BS217" s="46"/>
      <c r="BT217" s="46"/>
      <c r="BU217" s="46"/>
      <c r="BV217" s="46"/>
      <c r="BW217" s="46"/>
      <c r="BX217" s="46"/>
      <c r="BY217" s="46"/>
      <c r="BZ217" s="46"/>
      <c r="CA217" s="46"/>
      <c r="CB217" s="46"/>
      <c r="CC217" s="46"/>
      <c r="CD217" s="46"/>
      <c r="CE217" s="46"/>
      <c r="CF217" s="46"/>
    </row>
    <row r="218" spans="1:84" ht="279">
      <c r="A218" s="46"/>
      <c r="B218" s="463" t="str">
        <f>'Risk Log'!A222</f>
        <v>NME-SCR-205</v>
      </c>
      <c r="C218" s="463" t="str">
        <f>'Risk Log'!B222</f>
        <v>SCR Permission to View</v>
      </c>
      <c r="D218" s="464" t="str">
        <f>'Risk Log'!V222 &amp; " &gt; " &amp; 'Risk Log'!W222</f>
        <v>SCR Viewing Requirements 5.0 draft - Non GMS Patients Only &gt; CPR.041 Obtaining a Patient's SCR Consent Preference</v>
      </c>
      <c r="E218" s="464" t="str">
        <f>'Risk Log'!S222</f>
        <v>Test data:
a &amp; b)
1. Administrative Support User with RBAC Activities permission
2. Patient who dissented to have SCR
3. Patient who consented to have SCR
4. Permission to view an SCR Screen and request permission to view a patient's SCR for Clinical Professionals
•	1st attempt after fail – 1 minute after initial call
•	2nd attempt – 30 minutes after 1st attempt
•	3rd attempt – 60 minutes after 2nd attempt
•	4th attempt – 2 hours after 3rd attempt
•	5th attempt – 4 hours after 4th attempt
•	6th attempt – 8 hours after 5th attempt
•	7th and final attempt – 16 hours after 6th attempt</v>
      </c>
      <c r="F218" s="46"/>
      <c r="G218" s="46"/>
      <c r="H218" s="46"/>
      <c r="I218" s="46"/>
      <c r="J218" s="46"/>
      <c r="K218" s="46"/>
      <c r="L218" s="46"/>
      <c r="M218" s="46"/>
      <c r="N218" s="46"/>
      <c r="O218" s="46"/>
      <c r="P218" s="46"/>
      <c r="Q218" s="46"/>
      <c r="R218" s="46"/>
      <c r="S218" s="46"/>
      <c r="T218" s="46"/>
      <c r="U218" s="46"/>
      <c r="V218" s="46"/>
      <c r="W218" s="46"/>
      <c r="X218" s="46"/>
      <c r="Y218" s="46"/>
      <c r="Z218" s="46"/>
      <c r="AA218" s="46"/>
      <c r="AB218" s="46"/>
      <c r="AC218" s="46"/>
      <c r="AD218" s="46"/>
      <c r="AE218" s="46"/>
      <c r="AF218" s="46"/>
      <c r="AG218" s="46"/>
      <c r="AH218" s="46"/>
      <c r="AI218" s="46"/>
      <c r="AJ218" s="46"/>
      <c r="AK218" s="46"/>
      <c r="AL218" s="46"/>
      <c r="AM218" s="46"/>
      <c r="AN218" s="46"/>
      <c r="AO218" s="46"/>
      <c r="AP218" s="46"/>
      <c r="AQ218" s="46"/>
      <c r="AR218" s="46"/>
      <c r="AS218" s="46"/>
      <c r="AT218" s="46"/>
      <c r="AU218" s="46"/>
      <c r="AV218" s="46"/>
      <c r="AW218" s="46"/>
      <c r="AX218" s="46"/>
      <c r="AY218" s="46"/>
      <c r="AZ218" s="46"/>
      <c r="BA218" s="46"/>
      <c r="BB218" s="46"/>
      <c r="BC218" s="46"/>
      <c r="BD218" s="46"/>
      <c r="BE218" s="46"/>
      <c r="BF218" s="46"/>
      <c r="BG218" s="46"/>
      <c r="BH218" s="46"/>
      <c r="BI218" s="46"/>
      <c r="BJ218" s="46"/>
      <c r="BK218" s="46"/>
      <c r="BL218" s="46"/>
      <c r="BM218" s="46"/>
      <c r="BN218" s="46"/>
      <c r="BO218" s="46"/>
      <c r="BP218" s="46"/>
      <c r="BQ218" s="46"/>
      <c r="BR218" s="46"/>
      <c r="BS218" s="46"/>
      <c r="BT218" s="46"/>
      <c r="BU218" s="46"/>
      <c r="BV218" s="46"/>
      <c r="BW218" s="46"/>
      <c r="BX218" s="46"/>
      <c r="BY218" s="46"/>
      <c r="BZ218" s="46"/>
      <c r="CA218" s="46"/>
      <c r="CB218" s="46"/>
      <c r="CC218" s="46"/>
      <c r="CD218" s="46"/>
      <c r="CE218" s="46"/>
      <c r="CF218" s="46"/>
    </row>
    <row r="219" spans="1:84" ht="123.95">
      <c r="A219" s="46"/>
      <c r="B219" s="463" t="str">
        <f>'Risk Log'!A223</f>
        <v>NME-SCR-206</v>
      </c>
      <c r="C219" s="463" t="str">
        <f>'Risk Log'!B223</f>
        <v>SCR Permission to View</v>
      </c>
      <c r="D219" s="464" t="str">
        <f>'Risk Log'!V223 &amp; " &gt; " &amp; 'Risk Log'!W223</f>
        <v>SCR Viewing Requirements 5.0 draft - Non GMS Patients Only &gt; MSCA-SCR-07: Users SHOULD be informed if a SCR is accessible.</v>
      </c>
      <c r="E219" s="464" t="str">
        <f>'Risk Log'!S223</f>
        <v>Test data:
1. Administrative Support User with RBAC Activities permission
2. Patient who dissented to have SCR
3. Patient who consented to have SCR
4. Permission to view an SCR Screen and request permission to view a patient's SCR</v>
      </c>
      <c r="F219" s="46"/>
      <c r="G219" s="46"/>
      <c r="H219" s="46"/>
      <c r="I219" s="46"/>
      <c r="J219" s="46"/>
      <c r="K219" s="46"/>
      <c r="L219" s="46"/>
      <c r="M219" s="46"/>
      <c r="N219" s="46"/>
      <c r="O219" s="46"/>
      <c r="P219" s="46"/>
      <c r="Q219" s="46"/>
      <c r="R219" s="46"/>
      <c r="S219" s="46"/>
      <c r="T219" s="46"/>
      <c r="U219" s="46"/>
      <c r="V219" s="46"/>
      <c r="W219" s="46"/>
      <c r="X219" s="46"/>
      <c r="Y219" s="46"/>
      <c r="Z219" s="46"/>
      <c r="AA219" s="46"/>
      <c r="AB219" s="46"/>
      <c r="AC219" s="46"/>
      <c r="AD219" s="46"/>
      <c r="AE219" s="46"/>
      <c r="AF219" s="46"/>
      <c r="AG219" s="46"/>
      <c r="AH219" s="46"/>
      <c r="AI219" s="46"/>
      <c r="AJ219" s="46"/>
      <c r="AK219" s="46"/>
      <c r="AL219" s="46"/>
      <c r="AM219" s="46"/>
      <c r="AN219" s="46"/>
      <c r="AO219" s="46"/>
      <c r="AP219" s="46"/>
      <c r="AQ219" s="46"/>
      <c r="AR219" s="46"/>
      <c r="AS219" s="46"/>
      <c r="AT219" s="46"/>
      <c r="AU219" s="46"/>
      <c r="AV219" s="46"/>
      <c r="AW219" s="46"/>
      <c r="AX219" s="46"/>
      <c r="AY219" s="46"/>
      <c r="AZ219" s="46"/>
      <c r="BA219" s="46"/>
      <c r="BB219" s="46"/>
      <c r="BC219" s="46"/>
      <c r="BD219" s="46"/>
      <c r="BE219" s="46"/>
      <c r="BF219" s="46"/>
      <c r="BG219" s="46"/>
      <c r="BH219" s="46"/>
      <c r="BI219" s="46"/>
      <c r="BJ219" s="46"/>
      <c r="BK219" s="46"/>
      <c r="BL219" s="46"/>
      <c r="BM219" s="46"/>
      <c r="BN219" s="46"/>
      <c r="BO219" s="46"/>
      <c r="BP219" s="46"/>
      <c r="BQ219" s="46"/>
      <c r="BR219" s="46"/>
      <c r="BS219" s="46"/>
      <c r="BT219" s="46"/>
      <c r="BU219" s="46"/>
      <c r="BV219" s="46"/>
      <c r="BW219" s="46"/>
      <c r="BX219" s="46"/>
      <c r="BY219" s="46"/>
      <c r="BZ219" s="46"/>
      <c r="CA219" s="46"/>
      <c r="CB219" s="46"/>
      <c r="CC219" s="46"/>
      <c r="CD219" s="46"/>
      <c r="CE219" s="46"/>
      <c r="CF219" s="46"/>
    </row>
    <row r="220" spans="1:84" ht="155.1">
      <c r="A220" s="46"/>
      <c r="B220" s="463" t="str">
        <f>'Risk Log'!A224</f>
        <v>NME-SCR-207</v>
      </c>
      <c r="C220" s="463" t="str">
        <f>'Risk Log'!B224</f>
        <v>SCR Permission to View</v>
      </c>
      <c r="D220" s="464" t="str">
        <f>'Risk Log'!V224 &amp; " &gt; " &amp; 'Risk Log'!W224</f>
        <v>SCR Viewing Requirements 5.0 draft - Non GMS Patients Only &gt; 2.2.4.1.	Obtaining Permission to View</v>
      </c>
      <c r="E220" s="464" t="str">
        <f>'Risk Log'!S224</f>
        <v xml:space="preserve">Test data:
1. Care Professionals with appropriate local permissions
2. Patient who dissented to have SCR
3. Patient who consented to have SCR
4. Permission to view an SCR Screen and request permission to view a patient's SCR for other Care Professionals
</v>
      </c>
      <c r="F220" s="46"/>
      <c r="G220" s="46"/>
      <c r="H220" s="46"/>
      <c r="I220" s="46"/>
      <c r="J220" s="46"/>
      <c r="K220" s="46"/>
      <c r="L220" s="46"/>
      <c r="M220" s="46"/>
      <c r="N220" s="46"/>
      <c r="O220" s="46"/>
      <c r="P220" s="46"/>
      <c r="Q220" s="46"/>
      <c r="R220" s="46"/>
      <c r="S220" s="46"/>
      <c r="T220" s="46"/>
      <c r="U220" s="46"/>
      <c r="V220" s="46"/>
      <c r="W220" s="46"/>
      <c r="X220" s="46"/>
      <c r="Y220" s="46"/>
      <c r="Z220" s="46"/>
      <c r="AA220" s="46"/>
      <c r="AB220" s="46"/>
      <c r="AC220" s="46"/>
      <c r="AD220" s="46"/>
      <c r="AE220" s="46"/>
      <c r="AF220" s="46"/>
      <c r="AG220" s="46"/>
      <c r="AH220" s="46"/>
      <c r="AI220" s="46"/>
      <c r="AJ220" s="46"/>
      <c r="AK220" s="46"/>
      <c r="AL220" s="46"/>
      <c r="AM220" s="46"/>
      <c r="AN220" s="46"/>
      <c r="AO220" s="46"/>
      <c r="AP220" s="46"/>
      <c r="AQ220" s="46"/>
      <c r="AR220" s="46"/>
      <c r="AS220" s="46"/>
      <c r="AT220" s="46"/>
      <c r="AU220" s="46"/>
      <c r="AV220" s="46"/>
      <c r="AW220" s="46"/>
      <c r="AX220" s="46"/>
      <c r="AY220" s="46"/>
      <c r="AZ220" s="46"/>
      <c r="BA220" s="46"/>
      <c r="BB220" s="46"/>
      <c r="BC220" s="46"/>
      <c r="BD220" s="46"/>
      <c r="BE220" s="46"/>
      <c r="BF220" s="46"/>
      <c r="BG220" s="46"/>
      <c r="BH220" s="46"/>
      <c r="BI220" s="46"/>
      <c r="BJ220" s="46"/>
      <c r="BK220" s="46"/>
      <c r="BL220" s="46"/>
      <c r="BM220" s="46"/>
      <c r="BN220" s="46"/>
      <c r="BO220" s="46"/>
      <c r="BP220" s="46"/>
      <c r="BQ220" s="46"/>
      <c r="BR220" s="46"/>
      <c r="BS220" s="46"/>
      <c r="BT220" s="46"/>
      <c r="BU220" s="46"/>
      <c r="BV220" s="46"/>
      <c r="BW220" s="46"/>
      <c r="BX220" s="46"/>
      <c r="BY220" s="46"/>
      <c r="BZ220" s="46"/>
      <c r="CA220" s="46"/>
      <c r="CB220" s="46"/>
      <c r="CC220" s="46"/>
      <c r="CD220" s="46"/>
      <c r="CE220" s="46"/>
      <c r="CF220" s="46"/>
    </row>
    <row r="221" spans="1:84" ht="108.6">
      <c r="A221" s="46"/>
      <c r="B221" s="463" t="str">
        <f>'Risk Log'!A225</f>
        <v>NME-SCR-208</v>
      </c>
      <c r="C221" s="463" t="str">
        <f>'Risk Log'!B225</f>
        <v>SCR Permission to View</v>
      </c>
      <c r="D221" s="464" t="str">
        <f>'Risk Log'!V225 &amp; " &gt; " &amp; 'Risk Log'!W225</f>
        <v>SCR Viewing Requirements 5.0 draft - Non GMS Patients Only &gt; 2.2.4.1.	Obtaining Permission to View</v>
      </c>
      <c r="E221" s="464" t="str">
        <f>'Risk Log'!S225</f>
        <v>Test data:
1. Care Professionals with appropriate local permissions
2. Patient who consented to have SCR
3. A patient who has a self-claim legitimate relationship with a care professional…</v>
      </c>
      <c r="F221" s="46"/>
      <c r="G221" s="46"/>
      <c r="H221" s="46"/>
      <c r="I221" s="46"/>
      <c r="J221" s="46"/>
      <c r="K221" s="46"/>
      <c r="L221" s="46"/>
      <c r="M221" s="46"/>
      <c r="N221" s="46"/>
      <c r="O221" s="46"/>
      <c r="P221" s="46"/>
      <c r="Q221" s="46"/>
      <c r="R221" s="46"/>
      <c r="S221" s="46"/>
      <c r="T221" s="46"/>
      <c r="U221" s="46"/>
      <c r="V221" s="46"/>
      <c r="W221" s="46"/>
      <c r="X221" s="46"/>
      <c r="Y221" s="46"/>
      <c r="Z221" s="46"/>
      <c r="AA221" s="46"/>
      <c r="AB221" s="46"/>
      <c r="AC221" s="46"/>
      <c r="AD221" s="46"/>
      <c r="AE221" s="46"/>
      <c r="AF221" s="46"/>
      <c r="AG221" s="46"/>
      <c r="AH221" s="46"/>
      <c r="AI221" s="46"/>
      <c r="AJ221" s="46"/>
      <c r="AK221" s="46"/>
      <c r="AL221" s="46"/>
      <c r="AM221" s="46"/>
      <c r="AN221" s="46"/>
      <c r="AO221" s="46"/>
      <c r="AP221" s="46"/>
      <c r="AQ221" s="46"/>
      <c r="AR221" s="46"/>
      <c r="AS221" s="46"/>
      <c r="AT221" s="46"/>
      <c r="AU221" s="46"/>
      <c r="AV221" s="46"/>
      <c r="AW221" s="46"/>
      <c r="AX221" s="46"/>
      <c r="AY221" s="46"/>
      <c r="AZ221" s="46"/>
      <c r="BA221" s="46"/>
      <c r="BB221" s="46"/>
      <c r="BC221" s="46"/>
      <c r="BD221" s="46"/>
      <c r="BE221" s="46"/>
      <c r="BF221" s="46"/>
      <c r="BG221" s="46"/>
      <c r="BH221" s="46"/>
      <c r="BI221" s="46"/>
      <c r="BJ221" s="46"/>
      <c r="BK221" s="46"/>
      <c r="BL221" s="46"/>
      <c r="BM221" s="46"/>
      <c r="BN221" s="46"/>
      <c r="BO221" s="46"/>
      <c r="BP221" s="46"/>
      <c r="BQ221" s="46"/>
      <c r="BR221" s="46"/>
      <c r="BS221" s="46"/>
      <c r="BT221" s="46"/>
      <c r="BU221" s="46"/>
      <c r="BV221" s="46"/>
      <c r="BW221" s="46"/>
      <c r="BX221" s="46"/>
      <c r="BY221" s="46"/>
      <c r="BZ221" s="46"/>
      <c r="CA221" s="46"/>
      <c r="CB221" s="46"/>
      <c r="CC221" s="46"/>
      <c r="CD221" s="46"/>
      <c r="CE221" s="46"/>
      <c r="CF221" s="46"/>
    </row>
    <row r="222" spans="1:84" ht="170.45">
      <c r="A222" s="46"/>
      <c r="B222" s="463" t="str">
        <f>'Risk Log'!A226</f>
        <v>NME-SCR-209</v>
      </c>
      <c r="C222" s="463" t="str">
        <f>'Risk Log'!B226</f>
        <v>SCR Permission to View</v>
      </c>
      <c r="D222" s="464" t="str">
        <f>'Risk Log'!V226 &amp; " &gt; " &amp; 'Risk Log'!W226</f>
        <v>SCR Viewing Requirements 5.0 draft - Non GMS Patients Only &gt; 2.2.4.1.	Obtaining Permission to View</v>
      </c>
      <c r="E222" s="464" t="str">
        <f>'Risk Log'!S226</f>
        <v xml:space="preserve">Test data:
1. A care professional whose Permission to view SCR has been declined - once, multiple times, for a legal reason and for an emergency reason.
2. Patient who dissented to have SCR
3. Patient who consented to have SCR
4. Permission to view an SCR Screen and request permission to view a patient's SCR
</v>
      </c>
      <c r="F222" s="46"/>
      <c r="G222" s="46"/>
      <c r="H222" s="46"/>
      <c r="I222" s="46"/>
      <c r="J222" s="46"/>
      <c r="K222" s="46"/>
      <c r="L222" s="46"/>
      <c r="M222" s="46"/>
      <c r="N222" s="46"/>
      <c r="O222" s="46"/>
      <c r="P222" s="46"/>
      <c r="Q222" s="46"/>
      <c r="R222" s="46"/>
      <c r="S222" s="46"/>
      <c r="T222" s="46"/>
      <c r="U222" s="46"/>
      <c r="V222" s="46"/>
      <c r="W222" s="46"/>
      <c r="X222" s="46"/>
      <c r="Y222" s="46"/>
      <c r="Z222" s="46"/>
      <c r="AA222" s="46"/>
      <c r="AB222" s="46"/>
      <c r="AC222" s="46"/>
      <c r="AD222" s="46"/>
      <c r="AE222" s="46"/>
      <c r="AF222" s="46"/>
      <c r="AG222" s="46"/>
      <c r="AH222" s="46"/>
      <c r="AI222" s="46"/>
      <c r="AJ222" s="46"/>
      <c r="AK222" s="46"/>
      <c r="AL222" s="46"/>
      <c r="AM222" s="46"/>
      <c r="AN222" s="46"/>
      <c r="AO222" s="46"/>
      <c r="AP222" s="46"/>
      <c r="AQ222" s="46"/>
      <c r="AR222" s="46"/>
      <c r="AS222" s="46"/>
      <c r="AT222" s="46"/>
      <c r="AU222" s="46"/>
      <c r="AV222" s="46"/>
      <c r="AW222" s="46"/>
      <c r="AX222" s="46"/>
      <c r="AY222" s="46"/>
      <c r="AZ222" s="46"/>
      <c r="BA222" s="46"/>
      <c r="BB222" s="46"/>
      <c r="BC222" s="46"/>
      <c r="BD222" s="46"/>
      <c r="BE222" s="46"/>
      <c r="BF222" s="46"/>
      <c r="BG222" s="46"/>
      <c r="BH222" s="46"/>
      <c r="BI222" s="46"/>
      <c r="BJ222" s="46"/>
      <c r="BK222" s="46"/>
      <c r="BL222" s="46"/>
      <c r="BM222" s="46"/>
      <c r="BN222" s="46"/>
      <c r="BO222" s="46"/>
      <c r="BP222" s="46"/>
      <c r="BQ222" s="46"/>
      <c r="BR222" s="46"/>
      <c r="BS222" s="46"/>
      <c r="BT222" s="46"/>
      <c r="BU222" s="46"/>
      <c r="BV222" s="46"/>
      <c r="BW222" s="46"/>
      <c r="BX222" s="46"/>
      <c r="BY222" s="46"/>
      <c r="BZ222" s="46"/>
      <c r="CA222" s="46"/>
      <c r="CB222" s="46"/>
      <c r="CC222" s="46"/>
      <c r="CD222" s="46"/>
      <c r="CE222" s="46"/>
      <c r="CF222" s="46"/>
    </row>
    <row r="223" spans="1:84" ht="62.1">
      <c r="A223" s="46"/>
      <c r="B223" s="463" t="str">
        <f>'Risk Log'!A227</f>
        <v>NME-SCR-210</v>
      </c>
      <c r="C223" s="463" t="str">
        <f>'Risk Log'!B227</f>
        <v>Pre-conditions to SCR Access</v>
      </c>
      <c r="D223" s="464" t="str">
        <f>'Risk Log'!V227 &amp; " &gt; " &amp; 'Risk Log'!W227</f>
        <v>SCR Viewing Requirements 5.0 draft - Non GMS Patients Only &gt; CPR.062: A legitimate relationship, or the equivalent of, MUST exist between the Care Professional and the patient</v>
      </c>
      <c r="E223" s="464" t="str">
        <f>'Risk Log'!S227</f>
        <v>Test data:
1. System admin with appropriate local permissions
2. Patient who consented to have SCR</v>
      </c>
      <c r="F223" s="46"/>
      <c r="G223" s="46"/>
      <c r="H223" s="46"/>
      <c r="I223" s="46"/>
      <c r="J223" s="46"/>
      <c r="K223" s="46"/>
      <c r="L223" s="46"/>
      <c r="M223" s="46"/>
      <c r="N223" s="46"/>
      <c r="O223" s="46"/>
      <c r="P223" s="46"/>
      <c r="Q223" s="46"/>
      <c r="R223" s="46"/>
      <c r="S223" s="46"/>
      <c r="T223" s="46"/>
      <c r="U223" s="46"/>
      <c r="V223" s="46"/>
      <c r="W223" s="46"/>
      <c r="X223" s="46"/>
      <c r="Y223" s="46"/>
      <c r="Z223" s="46"/>
      <c r="AA223" s="46"/>
      <c r="AB223" s="46"/>
      <c r="AC223" s="46"/>
      <c r="AD223" s="46"/>
      <c r="AE223" s="46"/>
      <c r="AF223" s="46"/>
      <c r="AG223" s="46"/>
      <c r="AH223" s="46"/>
      <c r="AI223" s="46"/>
      <c r="AJ223" s="46"/>
      <c r="AK223" s="46"/>
      <c r="AL223" s="46"/>
      <c r="AM223" s="46"/>
      <c r="AN223" s="46"/>
      <c r="AO223" s="46"/>
      <c r="AP223" s="46"/>
      <c r="AQ223" s="46"/>
      <c r="AR223" s="46"/>
      <c r="AS223" s="46"/>
      <c r="AT223" s="46"/>
      <c r="AU223" s="46"/>
      <c r="AV223" s="46"/>
      <c r="AW223" s="46"/>
      <c r="AX223" s="46"/>
      <c r="AY223" s="46"/>
      <c r="AZ223" s="46"/>
      <c r="BA223" s="46"/>
      <c r="BB223" s="46"/>
      <c r="BC223" s="46"/>
      <c r="BD223" s="46"/>
      <c r="BE223" s="46"/>
      <c r="BF223" s="46"/>
      <c r="BG223" s="46"/>
      <c r="BH223" s="46"/>
      <c r="BI223" s="46"/>
      <c r="BJ223" s="46"/>
      <c r="BK223" s="46"/>
      <c r="BL223" s="46"/>
      <c r="BM223" s="46"/>
      <c r="BN223" s="46"/>
      <c r="BO223" s="46"/>
      <c r="BP223" s="46"/>
      <c r="BQ223" s="46"/>
      <c r="BR223" s="46"/>
      <c r="BS223" s="46"/>
      <c r="BT223" s="46"/>
      <c r="BU223" s="46"/>
      <c r="BV223" s="46"/>
      <c r="BW223" s="46"/>
      <c r="BX223" s="46"/>
      <c r="BY223" s="46"/>
      <c r="BZ223" s="46"/>
      <c r="CA223" s="46"/>
      <c r="CB223" s="46"/>
      <c r="CC223" s="46"/>
      <c r="CD223" s="46"/>
      <c r="CE223" s="46"/>
      <c r="CF223" s="46"/>
    </row>
    <row r="224" spans="1:84" ht="62.1">
      <c r="A224" s="46"/>
      <c r="B224" s="463" t="str">
        <f>'Risk Log'!A228</f>
        <v>NME-SCR-211</v>
      </c>
      <c r="C224" s="463" t="str">
        <f>'Risk Log'!B228</f>
        <v>Pre-conditions to SCR Access</v>
      </c>
      <c r="D224" s="464" t="str">
        <f>'Risk Log'!V228 &amp; " &gt; " &amp; 'Risk Log'!W228</f>
        <v>SCR Viewing Requirements 5.0 draft - Non GMS Patients Only &gt; CPR.062: A legitimate relationship, or the equivalent of, MUST exist between the Care Professional and the patient</v>
      </c>
      <c r="E224" s="464" t="str">
        <f>'Risk Log'!S228</f>
        <v>Test data:
1. System admin with appropriate local permissions
2. Patient who consented to have SCR</v>
      </c>
      <c r="F224" s="46"/>
      <c r="G224" s="46"/>
      <c r="H224" s="46"/>
      <c r="I224" s="46"/>
      <c r="J224" s="46"/>
      <c r="K224" s="46"/>
      <c r="L224" s="46"/>
      <c r="M224" s="46"/>
      <c r="N224" s="46"/>
      <c r="O224" s="46"/>
      <c r="P224" s="46"/>
      <c r="Q224" s="46"/>
      <c r="R224" s="46"/>
      <c r="S224" s="46"/>
      <c r="T224" s="46"/>
      <c r="U224" s="46"/>
      <c r="V224" s="46"/>
      <c r="W224" s="46"/>
      <c r="X224" s="46"/>
      <c r="Y224" s="46"/>
      <c r="Z224" s="46"/>
      <c r="AA224" s="46"/>
      <c r="AB224" s="46"/>
      <c r="AC224" s="46"/>
      <c r="AD224" s="46"/>
      <c r="AE224" s="46"/>
      <c r="AF224" s="46"/>
      <c r="AG224" s="46"/>
      <c r="AH224" s="46"/>
      <c r="AI224" s="46"/>
      <c r="AJ224" s="46"/>
      <c r="AK224" s="46"/>
      <c r="AL224" s="46"/>
      <c r="AM224" s="46"/>
      <c r="AN224" s="46"/>
      <c r="AO224" s="46"/>
      <c r="AP224" s="46"/>
      <c r="AQ224" s="46"/>
      <c r="AR224" s="46"/>
      <c r="AS224" s="46"/>
      <c r="AT224" s="46"/>
      <c r="AU224" s="46"/>
      <c r="AV224" s="46"/>
      <c r="AW224" s="46"/>
      <c r="AX224" s="46"/>
      <c r="AY224" s="46"/>
      <c r="AZ224" s="46"/>
      <c r="BA224" s="46"/>
      <c r="BB224" s="46"/>
      <c r="BC224" s="46"/>
      <c r="BD224" s="46"/>
      <c r="BE224" s="46"/>
      <c r="BF224" s="46"/>
      <c r="BG224" s="46"/>
      <c r="BH224" s="46"/>
      <c r="BI224" s="46"/>
      <c r="BJ224" s="46"/>
      <c r="BK224" s="46"/>
      <c r="BL224" s="46"/>
      <c r="BM224" s="46"/>
      <c r="BN224" s="46"/>
      <c r="BO224" s="46"/>
      <c r="BP224" s="46"/>
      <c r="BQ224" s="46"/>
      <c r="BR224" s="46"/>
      <c r="BS224" s="46"/>
      <c r="BT224" s="46"/>
      <c r="BU224" s="46"/>
      <c r="BV224" s="46"/>
      <c r="BW224" s="46"/>
      <c r="BX224" s="46"/>
      <c r="BY224" s="46"/>
      <c r="BZ224" s="46"/>
      <c r="CA224" s="46"/>
      <c r="CB224" s="46"/>
      <c r="CC224" s="46"/>
      <c r="CD224" s="46"/>
      <c r="CE224" s="46"/>
      <c r="CF224" s="46"/>
    </row>
    <row r="225" spans="1:84" ht="108.6">
      <c r="A225" s="46"/>
      <c r="B225" s="463" t="str">
        <f>'Risk Log'!A229</f>
        <v>NME-SCR-212</v>
      </c>
      <c r="C225" s="463" t="str">
        <f>'Risk Log'!B229</f>
        <v>Viewing and Printing GP Summaries - GP System</v>
      </c>
      <c r="D225" s="464" t="str">
        <f>'Risk Log'!V229 &amp; " &gt; " &amp; 'Risk Log'!W229</f>
        <v>SCR Viewing Requirements 5.0 draft - Non GMS Patients Only &gt; 2.5.	Rendering the Summary Care Record</v>
      </c>
      <c r="E225" s="464" t="str">
        <f>'Risk Log'!S229</f>
        <v>Test data:
1. System admin with appropriate local permissions(permission to print the SCR)
2. Bulk upload Patients who consented to have SCR
3. General upload for Patients who consented to have SCR</v>
      </c>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46"/>
      <c r="AS225" s="46"/>
      <c r="AT225" s="46"/>
      <c r="AU225" s="46"/>
      <c r="AV225" s="46"/>
      <c r="AW225" s="46"/>
      <c r="AX225" s="46"/>
      <c r="AY225" s="46"/>
      <c r="AZ225" s="46"/>
      <c r="BA225" s="46"/>
      <c r="BB225" s="46"/>
      <c r="BC225" s="46"/>
      <c r="BD225" s="46"/>
      <c r="BE225" s="46"/>
      <c r="BF225" s="46"/>
      <c r="BG225" s="46"/>
      <c r="BH225" s="46"/>
      <c r="BI225" s="46"/>
      <c r="BJ225" s="46"/>
      <c r="BK225" s="46"/>
      <c r="BL225" s="46"/>
      <c r="BM225" s="46"/>
      <c r="BN225" s="46"/>
      <c r="BO225" s="46"/>
      <c r="BP225" s="46"/>
      <c r="BQ225" s="46"/>
      <c r="BR225" s="46"/>
      <c r="BS225" s="46"/>
      <c r="BT225" s="46"/>
      <c r="BU225" s="46"/>
      <c r="BV225" s="46"/>
      <c r="BW225" s="46"/>
      <c r="BX225" s="46"/>
      <c r="BY225" s="46"/>
      <c r="BZ225" s="46"/>
      <c r="CA225" s="46"/>
      <c r="CB225" s="46"/>
      <c r="CC225" s="46"/>
      <c r="CD225" s="46"/>
      <c r="CE225" s="46"/>
      <c r="CF225" s="46"/>
    </row>
    <row r="226" spans="1:84" ht="108.6">
      <c r="A226" s="46"/>
      <c r="B226" s="463" t="str">
        <f>'Risk Log'!A230</f>
        <v>NME-SCR-212-1</v>
      </c>
      <c r="C226" s="463" t="str">
        <f>'Risk Log'!B230</f>
        <v>Viewing and Printing GP Summaries - GP System</v>
      </c>
      <c r="D226" s="464" t="str">
        <f>'Risk Log'!V230 &amp; " &gt; " &amp; 'Risk Log'!W230</f>
        <v>SCR Viewing Requirements Refactored for SCR FHIR API v5.1 &gt; 2.5.	Rendering the Summary Care Record</v>
      </c>
      <c r="E226" s="464" t="str">
        <f>'Risk Log'!S230</f>
        <v>Test data:
1. Any users who can view SCR with appropriate local permissions(permission to print the SCR)
2. Bulk upload Patients who consented to have SCR
3. General upload for Patients who consented to have SCR</v>
      </c>
      <c r="F226" s="46"/>
      <c r="G226" s="46"/>
      <c r="H226" s="46"/>
      <c r="I226" s="46"/>
      <c r="J226" s="46"/>
      <c r="K226" s="46"/>
      <c r="L226" s="46"/>
      <c r="M226" s="46"/>
      <c r="N226" s="46"/>
      <c r="O226" s="46"/>
      <c r="P226" s="46"/>
      <c r="Q226" s="46"/>
      <c r="R226" s="46"/>
      <c r="S226" s="46"/>
      <c r="T226" s="46"/>
      <c r="U226" s="46"/>
      <c r="V226" s="46"/>
      <c r="W226" s="46"/>
      <c r="X226" s="46"/>
      <c r="Y226" s="46"/>
      <c r="Z226" s="46"/>
      <c r="AA226" s="46"/>
      <c r="AB226" s="46"/>
      <c r="AC226" s="46"/>
      <c r="AD226" s="46"/>
      <c r="AE226" s="46"/>
      <c r="AF226" s="46"/>
      <c r="AG226" s="46"/>
      <c r="AH226" s="46"/>
      <c r="AI226" s="46"/>
      <c r="AJ226" s="46"/>
      <c r="AK226" s="46"/>
      <c r="AL226" s="46"/>
      <c r="AM226" s="46"/>
      <c r="AN226" s="46"/>
      <c r="AO226" s="46"/>
      <c r="AP226" s="46"/>
      <c r="AQ226" s="46"/>
      <c r="AR226" s="46"/>
      <c r="AS226" s="46"/>
      <c r="AT226" s="46"/>
      <c r="AU226" s="46"/>
      <c r="AV226" s="46"/>
      <c r="AW226" s="46"/>
      <c r="AX226" s="46"/>
      <c r="AY226" s="46"/>
      <c r="AZ226" s="46"/>
      <c r="BA226" s="46"/>
      <c r="BB226" s="46"/>
      <c r="BC226" s="46"/>
      <c r="BD226" s="46"/>
      <c r="BE226" s="46"/>
      <c r="BF226" s="46"/>
      <c r="BG226" s="46"/>
      <c r="BH226" s="46"/>
      <c r="BI226" s="46"/>
      <c r="BJ226" s="46"/>
      <c r="BK226" s="46"/>
      <c r="BL226" s="46"/>
      <c r="BM226" s="46"/>
      <c r="BN226" s="46"/>
      <c r="BO226" s="46"/>
      <c r="BP226" s="46"/>
      <c r="BQ226" s="46"/>
      <c r="BR226" s="46"/>
      <c r="BS226" s="46"/>
      <c r="BT226" s="46"/>
      <c r="BU226" s="46"/>
      <c r="BV226" s="46"/>
      <c r="BW226" s="46"/>
      <c r="BX226" s="46"/>
      <c r="BY226" s="46"/>
      <c r="BZ226" s="46"/>
      <c r="CA226" s="46"/>
      <c r="CB226" s="46"/>
      <c r="CC226" s="46"/>
      <c r="CD226" s="46"/>
      <c r="CE226" s="46"/>
      <c r="CF226" s="46"/>
    </row>
    <row r="227" spans="1:84" ht="93">
      <c r="A227" s="46"/>
      <c r="B227" s="463" t="str">
        <f>'Risk Log'!A231</f>
        <v>NME-SCR-213</v>
      </c>
      <c r="C227" s="463" t="str">
        <f>'Risk Log'!B231</f>
        <v>Rendering the Summary Care Record</v>
      </c>
      <c r="D227" s="464" t="str">
        <f>'Risk Log'!V231 &amp; " &gt; " &amp; 'Risk Log'!W231</f>
        <v xml:space="preserve">SCR Viewing Requirements 5.0 draft - Non GMS Patients Only - Non GMS Patients Only &gt; MSCA-SCR-22: The SCR Viewing System MUST retrieve the patient’s SCR the first time a Care Professional accesses a patient’s SCR in a user session </v>
      </c>
      <c r="E227" s="464" t="str">
        <f>'Risk Log'!S231</f>
        <v>Test data:
1. System admin with appropriate local permissions
2. Patients who consented to have SCR maximum details added to 23 care data items with each item with at least 5 rows</v>
      </c>
      <c r="F227" s="46"/>
      <c r="G227" s="46"/>
      <c r="H227" s="46"/>
      <c r="I227" s="46"/>
      <c r="J227" s="46"/>
      <c r="K227" s="46"/>
      <c r="L227" s="46"/>
      <c r="M227" s="46"/>
      <c r="N227" s="46"/>
      <c r="O227" s="46"/>
      <c r="P227" s="46"/>
      <c r="Q227" s="46"/>
      <c r="R227" s="46"/>
      <c r="S227" s="46"/>
      <c r="T227" s="46"/>
      <c r="U227" s="46"/>
      <c r="V227" s="46"/>
      <c r="W227" s="46"/>
      <c r="X227" s="46"/>
      <c r="Y227" s="46"/>
      <c r="Z227" s="46"/>
      <c r="AA227" s="46"/>
      <c r="AB227" s="46"/>
      <c r="AC227" s="46"/>
      <c r="AD227" s="46"/>
      <c r="AE227" s="46"/>
      <c r="AF227" s="46"/>
      <c r="AG227" s="46"/>
      <c r="AH227" s="46"/>
      <c r="AI227" s="46"/>
      <c r="AJ227" s="46"/>
      <c r="AK227" s="46"/>
      <c r="AL227" s="46"/>
      <c r="AM227" s="46"/>
      <c r="AN227" s="46"/>
      <c r="AO227" s="46"/>
      <c r="AP227" s="46"/>
      <c r="AQ227" s="46"/>
      <c r="AR227" s="46"/>
      <c r="AS227" s="46"/>
      <c r="AT227" s="46"/>
      <c r="AU227" s="46"/>
      <c r="AV227" s="46"/>
      <c r="AW227" s="46"/>
      <c r="AX227" s="46"/>
      <c r="AY227" s="46"/>
      <c r="AZ227" s="46"/>
      <c r="BA227" s="46"/>
      <c r="BB227" s="46"/>
      <c r="BC227" s="46"/>
      <c r="BD227" s="46"/>
      <c r="BE227" s="46"/>
      <c r="BF227" s="46"/>
      <c r="BG227" s="46"/>
      <c r="BH227" s="46"/>
      <c r="BI227" s="46"/>
      <c r="BJ227" s="46"/>
      <c r="BK227" s="46"/>
      <c r="BL227" s="46"/>
      <c r="BM227" s="46"/>
      <c r="BN227" s="46"/>
      <c r="BO227" s="46"/>
      <c r="BP227" s="46"/>
      <c r="BQ227" s="46"/>
      <c r="BR227" s="46"/>
      <c r="BS227" s="46"/>
      <c r="BT227" s="46"/>
      <c r="BU227" s="46"/>
      <c r="BV227" s="46"/>
      <c r="BW227" s="46"/>
      <c r="BX227" s="46"/>
      <c r="BY227" s="46"/>
      <c r="BZ227" s="46"/>
      <c r="CA227" s="46"/>
      <c r="CB227" s="46"/>
      <c r="CC227" s="46"/>
      <c r="CD227" s="46"/>
      <c r="CE227" s="46"/>
      <c r="CF227" s="46"/>
    </row>
    <row r="228" spans="1:84" ht="93">
      <c r="A228" s="46"/>
      <c r="B228" s="463" t="str">
        <f>'Risk Log'!A232</f>
        <v>NME-SCR-214</v>
      </c>
      <c r="C228" s="463" t="str">
        <f>'Risk Log'!B232</f>
        <v>Rendering the Summary Care Record</v>
      </c>
      <c r="D228" s="464" t="str">
        <f>'Risk Log'!V232 &amp; " &gt; " &amp; 'Risk Log'!W232</f>
        <v>SCR Viewing Requirements 5.0 draft - Non GMS Patients Only &gt; MSCA-SCR-24: The rendering of a patient’s SCR MUST be assured by NHS England</v>
      </c>
      <c r="E228" s="464" t="str">
        <f>'Risk Log'!S232</f>
        <v>Test data:
1. System admin with appropriate local permissions
2. Patients who consented to have SCR maximum details added to 23 care data items with each item with at least 5 rows</v>
      </c>
      <c r="F228" s="46"/>
      <c r="G228" s="46"/>
      <c r="H228" s="46"/>
      <c r="I228" s="46"/>
      <c r="J228" s="46"/>
      <c r="K228" s="46"/>
      <c r="L228" s="46"/>
      <c r="M228" s="46"/>
      <c r="N228" s="46"/>
      <c r="O228" s="46"/>
      <c r="P228" s="46"/>
      <c r="Q228" s="46"/>
      <c r="R228" s="46"/>
      <c r="S228" s="46"/>
      <c r="T228" s="46"/>
      <c r="U228" s="46"/>
      <c r="V228" s="46"/>
      <c r="W228" s="46"/>
      <c r="X228" s="46"/>
      <c r="Y228" s="46"/>
      <c r="Z228" s="46"/>
      <c r="AA228" s="46"/>
      <c r="AB228" s="46"/>
      <c r="AC228" s="46"/>
      <c r="AD228" s="46"/>
      <c r="AE228" s="46"/>
      <c r="AF228" s="46"/>
      <c r="AG228" s="46"/>
      <c r="AH228" s="46"/>
      <c r="AI228" s="46"/>
      <c r="AJ228" s="46"/>
      <c r="AK228" s="46"/>
      <c r="AL228" s="46"/>
      <c r="AM228" s="46"/>
      <c r="AN228" s="46"/>
      <c r="AO228" s="46"/>
      <c r="AP228" s="46"/>
      <c r="AQ228" s="46"/>
      <c r="AR228" s="46"/>
      <c r="AS228" s="46"/>
      <c r="AT228" s="46"/>
      <c r="AU228" s="46"/>
      <c r="AV228" s="46"/>
      <c r="AW228" s="46"/>
      <c r="AX228" s="46"/>
      <c r="AY228" s="46"/>
      <c r="AZ228" s="46"/>
      <c r="BA228" s="46"/>
      <c r="BB228" s="46"/>
      <c r="BC228" s="46"/>
      <c r="BD228" s="46"/>
      <c r="BE228" s="46"/>
      <c r="BF228" s="46"/>
      <c r="BG228" s="46"/>
      <c r="BH228" s="46"/>
      <c r="BI228" s="46"/>
      <c r="BJ228" s="46"/>
      <c r="BK228" s="46"/>
      <c r="BL228" s="46"/>
      <c r="BM228" s="46"/>
      <c r="BN228" s="46"/>
      <c r="BO228" s="46"/>
      <c r="BP228" s="46"/>
      <c r="BQ228" s="46"/>
      <c r="BR228" s="46"/>
      <c r="BS228" s="46"/>
      <c r="BT228" s="46"/>
      <c r="BU228" s="46"/>
      <c r="BV228" s="46"/>
      <c r="BW228" s="46"/>
      <c r="BX228" s="46"/>
      <c r="BY228" s="46"/>
      <c r="BZ228" s="46"/>
      <c r="CA228" s="46"/>
      <c r="CB228" s="46"/>
      <c r="CC228" s="46"/>
      <c r="CD228" s="46"/>
      <c r="CE228" s="46"/>
      <c r="CF228" s="46"/>
    </row>
    <row r="229" spans="1:84" ht="93">
      <c r="A229" s="46"/>
      <c r="B229" s="463" t="str">
        <f>'Risk Log'!A233</f>
        <v>NME-SCR-215</v>
      </c>
      <c r="C229" s="463" t="str">
        <f>'Risk Log'!B233</f>
        <v>Rendering the Summary Care Record</v>
      </c>
      <c r="D229" s="464" t="str">
        <f>'Risk Log'!V233 &amp; " &gt; " &amp; 'Risk Log'!W233</f>
        <v>SCR Viewing Requirements 5.0 draft - Non GMS Patients Only &gt; MSCA-SCR-27: When rendering the patient’s SCR, the SCR Viewing System MUST display information identifying the patient</v>
      </c>
      <c r="E229" s="464" t="str">
        <f>'Risk Log'!S233</f>
        <v>Test data:
1. System admin with appropriate local permissions
2. Patients who consented to have SCR maximum details added to 23 care data items with each item with at least 5 rows</v>
      </c>
      <c r="F229" s="46"/>
      <c r="G229" s="46"/>
      <c r="H229" s="46"/>
      <c r="I229" s="46"/>
      <c r="J229" s="46"/>
      <c r="K229" s="46"/>
      <c r="L229" s="46"/>
      <c r="M229" s="46"/>
      <c r="N229" s="46"/>
      <c r="O229" s="46"/>
      <c r="P229" s="46"/>
      <c r="Q229" s="46"/>
      <c r="R229" s="46"/>
      <c r="S229" s="46"/>
      <c r="T229" s="46"/>
      <c r="U229" s="46"/>
      <c r="V229" s="46"/>
      <c r="W229" s="46"/>
      <c r="X229" s="46"/>
      <c r="Y229" s="46"/>
      <c r="Z229" s="46"/>
      <c r="AA229" s="46"/>
      <c r="AB229" s="46"/>
      <c r="AC229" s="46"/>
      <c r="AD229" s="46"/>
      <c r="AE229" s="46"/>
      <c r="AF229" s="46"/>
      <c r="AG229" s="46"/>
      <c r="AH229" s="46"/>
      <c r="AI229" s="46"/>
      <c r="AJ229" s="46"/>
      <c r="AK229" s="46"/>
      <c r="AL229" s="46"/>
      <c r="AM229" s="46"/>
      <c r="AN229" s="46"/>
      <c r="AO229" s="46"/>
      <c r="AP229" s="46"/>
      <c r="AQ229" s="46"/>
      <c r="AR229" s="46"/>
      <c r="AS229" s="46"/>
      <c r="AT229" s="46"/>
      <c r="AU229" s="46"/>
      <c r="AV229" s="46"/>
      <c r="AW229" s="46"/>
      <c r="AX229" s="46"/>
      <c r="AY229" s="46"/>
      <c r="AZ229" s="46"/>
      <c r="BA229" s="46"/>
      <c r="BB229" s="46"/>
      <c r="BC229" s="46"/>
      <c r="BD229" s="46"/>
      <c r="BE229" s="46"/>
      <c r="BF229" s="46"/>
      <c r="BG229" s="46"/>
      <c r="BH229" s="46"/>
      <c r="BI229" s="46"/>
      <c r="BJ229" s="46"/>
      <c r="BK229" s="46"/>
      <c r="BL229" s="46"/>
      <c r="BM229" s="46"/>
      <c r="BN229" s="46"/>
      <c r="BO229" s="46"/>
      <c r="BP229" s="46"/>
      <c r="BQ229" s="46"/>
      <c r="BR229" s="46"/>
      <c r="BS229" s="46"/>
      <c r="BT229" s="46"/>
      <c r="BU229" s="46"/>
      <c r="BV229" s="46"/>
      <c r="BW229" s="46"/>
      <c r="BX229" s="46"/>
      <c r="BY229" s="46"/>
      <c r="BZ229" s="46"/>
      <c r="CA229" s="46"/>
      <c r="CB229" s="46"/>
      <c r="CC229" s="46"/>
      <c r="CD229" s="46"/>
      <c r="CE229" s="46"/>
      <c r="CF229" s="46"/>
    </row>
    <row r="230" spans="1:84" ht="170.45">
      <c r="A230" s="46"/>
      <c r="B230" s="463" t="str">
        <f>'Risk Log'!A234</f>
        <v>NME-SCR-216</v>
      </c>
      <c r="C230" s="463" t="str">
        <f>'Risk Log'!B234</f>
        <v>Rendering the Summary Care Record</v>
      </c>
      <c r="D230" s="464" t="str">
        <f>'Risk Log'!V234 &amp; " &gt; " &amp; 'Risk Log'!W234</f>
        <v>SCR Viewing Requirements 5.0 draft - Non GMS Patients Only &gt; General</v>
      </c>
      <c r="E230" s="464" t="str">
        <f>'Risk Log'!S234</f>
        <v>Test data:
a, c, d)
1. System admin with appropriate local permissions
2. Patients who consented to have SCR maximum details added to 23 care data items with each item with at least 5 rows
b)
Temp Patient
Non-GMS Registered patient</v>
      </c>
      <c r="F230" s="46"/>
      <c r="G230" s="46"/>
      <c r="H230" s="46"/>
      <c r="I230" s="46"/>
      <c r="J230" s="46"/>
      <c r="K230" s="46"/>
      <c r="L230" s="46"/>
      <c r="M230" s="46"/>
      <c r="N230" s="46"/>
      <c r="O230" s="46"/>
      <c r="P230" s="46"/>
      <c r="Q230" s="46"/>
      <c r="R230" s="46"/>
      <c r="S230" s="46"/>
      <c r="T230" s="46"/>
      <c r="U230" s="46"/>
      <c r="V230" s="46"/>
      <c r="W230" s="46"/>
      <c r="X230" s="46"/>
      <c r="Y230" s="46"/>
      <c r="Z230" s="46"/>
      <c r="AA230" s="46"/>
      <c r="AB230" s="46"/>
      <c r="AC230" s="46"/>
      <c r="AD230" s="46"/>
      <c r="AE230" s="46"/>
      <c r="AF230" s="46"/>
      <c r="AG230" s="46"/>
      <c r="AH230" s="46"/>
      <c r="AI230" s="46"/>
      <c r="AJ230" s="46"/>
      <c r="AK230" s="46"/>
      <c r="AL230" s="46"/>
      <c r="AM230" s="46"/>
      <c r="AN230" s="46"/>
      <c r="AO230" s="46"/>
      <c r="AP230" s="46"/>
      <c r="AQ230" s="46"/>
      <c r="AR230" s="46"/>
      <c r="AS230" s="46"/>
      <c r="AT230" s="46"/>
      <c r="AU230" s="46"/>
      <c r="AV230" s="46"/>
      <c r="AW230" s="46"/>
      <c r="AX230" s="46"/>
      <c r="AY230" s="46"/>
      <c r="AZ230" s="46"/>
      <c r="BA230" s="46"/>
      <c r="BB230" s="46"/>
      <c r="BC230" s="46"/>
      <c r="BD230" s="46"/>
      <c r="BE230" s="46"/>
      <c r="BF230" s="46"/>
      <c r="BG230" s="46"/>
      <c r="BH230" s="46"/>
      <c r="BI230" s="46"/>
      <c r="BJ230" s="46"/>
      <c r="BK230" s="46"/>
      <c r="BL230" s="46"/>
      <c r="BM230" s="46"/>
      <c r="BN230" s="46"/>
      <c r="BO230" s="46"/>
      <c r="BP230" s="46"/>
      <c r="BQ230" s="46"/>
      <c r="BR230" s="46"/>
      <c r="BS230" s="46"/>
      <c r="BT230" s="46"/>
      <c r="BU230" s="46"/>
      <c r="BV230" s="46"/>
      <c r="BW230" s="46"/>
      <c r="BX230" s="46"/>
      <c r="BY230" s="46"/>
      <c r="BZ230" s="46"/>
      <c r="CA230" s="46"/>
      <c r="CB230" s="46"/>
      <c r="CC230" s="46"/>
      <c r="CD230" s="46"/>
      <c r="CE230" s="46"/>
      <c r="CF230" s="46"/>
    </row>
    <row r="231" spans="1:84" ht="139.5">
      <c r="A231" s="46"/>
      <c r="B231" s="463" t="str">
        <f>'Risk Log'!A235</f>
        <v>NME-SCR-217</v>
      </c>
      <c r="C231" s="463" t="str">
        <f>'Risk Log'!B235</f>
        <v>Rendering the Summary Care Record</v>
      </c>
      <c r="D231" s="464" t="str">
        <f>'Risk Log'!V235 &amp; " &gt; " &amp; 'Risk Log'!W235</f>
        <v>SCR Viewing Requirements 5.0 draft - Non GMS Patients Only &gt; General</v>
      </c>
      <c r="E231" s="464" t="str">
        <f>'Risk Log'!S235</f>
        <v xml:space="preserve">Test data:
1. System admin with appropriate local permissions
2. Patient(with modified/updated information in the SCR) who consented to have SCR maximum details added to 23 care data items with each item with at least 5 rows
</v>
      </c>
      <c r="F231" s="46"/>
      <c r="G231" s="46"/>
      <c r="H231" s="46"/>
      <c r="I231" s="46"/>
      <c r="J231" s="46"/>
      <c r="K231" s="46"/>
      <c r="L231" s="46"/>
      <c r="M231" s="46"/>
      <c r="N231" s="46"/>
      <c r="O231" s="46"/>
      <c r="P231" s="46"/>
      <c r="Q231" s="46"/>
      <c r="R231" s="46"/>
      <c r="S231" s="46"/>
      <c r="T231" s="46"/>
      <c r="U231" s="46"/>
      <c r="V231" s="46"/>
      <c r="W231" s="46"/>
      <c r="X231" s="46"/>
      <c r="Y231" s="46"/>
      <c r="Z231" s="46"/>
      <c r="AA231" s="46"/>
      <c r="AB231" s="46"/>
      <c r="AC231" s="46"/>
      <c r="AD231" s="46"/>
      <c r="AE231" s="46"/>
      <c r="AF231" s="46"/>
      <c r="AG231" s="46"/>
      <c r="AH231" s="46"/>
      <c r="AI231" s="46"/>
      <c r="AJ231" s="46"/>
      <c r="AK231" s="46"/>
      <c r="AL231" s="46"/>
      <c r="AM231" s="46"/>
      <c r="AN231" s="46"/>
      <c r="AO231" s="46"/>
      <c r="AP231" s="46"/>
      <c r="AQ231" s="46"/>
      <c r="AR231" s="46"/>
      <c r="AS231" s="46"/>
      <c r="AT231" s="46"/>
      <c r="AU231" s="46"/>
      <c r="AV231" s="46"/>
      <c r="AW231" s="46"/>
      <c r="AX231" s="46"/>
      <c r="AY231" s="46"/>
      <c r="AZ231" s="46"/>
      <c r="BA231" s="46"/>
      <c r="BB231" s="46"/>
      <c r="BC231" s="46"/>
      <c r="BD231" s="46"/>
      <c r="BE231" s="46"/>
      <c r="BF231" s="46"/>
      <c r="BG231" s="46"/>
      <c r="BH231" s="46"/>
      <c r="BI231" s="46"/>
      <c r="BJ231" s="46"/>
      <c r="BK231" s="46"/>
      <c r="BL231" s="46"/>
      <c r="BM231" s="46"/>
      <c r="BN231" s="46"/>
      <c r="BO231" s="46"/>
      <c r="BP231" s="46"/>
      <c r="BQ231" s="46"/>
      <c r="BR231" s="46"/>
      <c r="BS231" s="46"/>
      <c r="BT231" s="46"/>
      <c r="BU231" s="46"/>
      <c r="BV231" s="46"/>
      <c r="BW231" s="46"/>
      <c r="BX231" s="46"/>
      <c r="BY231" s="46"/>
      <c r="BZ231" s="46"/>
      <c r="CA231" s="46"/>
      <c r="CB231" s="46"/>
      <c r="CC231" s="46"/>
      <c r="CD231" s="46"/>
      <c r="CE231" s="46"/>
      <c r="CF231" s="46"/>
    </row>
    <row r="232" spans="1:84" ht="77.45">
      <c r="A232" s="46"/>
      <c r="B232" s="463" t="str">
        <f>'Risk Log'!A236</f>
        <v>NME-SCR-218</v>
      </c>
      <c r="C232" s="463" t="str">
        <f>'Risk Log'!B236</f>
        <v>Handling Error Situations</v>
      </c>
      <c r="D232" s="464" t="str">
        <f>'Risk Log'!V236 &amp; " &gt; " &amp; 'Risk Log'!W236</f>
        <v>SCR Viewing Requirements Refactored for SCR FHIR API v5.1 &gt; 2.6.	Handling Error Situations</v>
      </c>
      <c r="E232" s="464" t="str">
        <f>'Risk Log'!S236</f>
        <v>Test data:
1. System admin with appropriate local permissions
2. Test data related to full list of errors returned by SCR FHIR API</v>
      </c>
      <c r="F232" s="46"/>
      <c r="G232" s="46"/>
      <c r="H232" s="46"/>
      <c r="I232" s="46"/>
      <c r="J232" s="46"/>
      <c r="K232" s="46"/>
      <c r="L232" s="46"/>
      <c r="M232" s="46"/>
      <c r="N232" s="46"/>
      <c r="O232" s="46"/>
      <c r="P232" s="46"/>
      <c r="Q232" s="46"/>
      <c r="R232" s="46"/>
      <c r="S232" s="46"/>
      <c r="T232" s="46"/>
      <c r="U232" s="46"/>
      <c r="V232" s="46"/>
      <c r="W232" s="46"/>
      <c r="X232" s="46"/>
      <c r="Y232" s="46"/>
      <c r="Z232" s="46"/>
      <c r="AA232" s="46"/>
      <c r="AB232" s="46"/>
      <c r="AC232" s="46"/>
      <c r="AD232" s="46"/>
      <c r="AE232" s="46"/>
      <c r="AF232" s="46"/>
      <c r="AG232" s="46"/>
      <c r="AH232" s="46"/>
      <c r="AI232" s="46"/>
      <c r="AJ232" s="46"/>
      <c r="AK232" s="46"/>
      <c r="AL232" s="46"/>
      <c r="AM232" s="46"/>
      <c r="AN232" s="46"/>
      <c r="AO232" s="46"/>
      <c r="AP232" s="46"/>
      <c r="AQ232" s="46"/>
      <c r="AR232" s="46"/>
      <c r="AS232" s="46"/>
      <c r="AT232" s="46"/>
      <c r="AU232" s="46"/>
      <c r="AV232" s="46"/>
      <c r="AW232" s="46"/>
      <c r="AX232" s="46"/>
      <c r="AY232" s="46"/>
      <c r="AZ232" s="46"/>
      <c r="BA232" s="46"/>
      <c r="BB232" s="46"/>
      <c r="BC232" s="46"/>
      <c r="BD232" s="46"/>
      <c r="BE232" s="46"/>
      <c r="BF232" s="46"/>
      <c r="BG232" s="46"/>
      <c r="BH232" s="46"/>
      <c r="BI232" s="46"/>
      <c r="BJ232" s="46"/>
      <c r="BK232" s="46"/>
      <c r="BL232" s="46"/>
      <c r="BM232" s="46"/>
      <c r="BN232" s="46"/>
      <c r="BO232" s="46"/>
      <c r="BP232" s="46"/>
      <c r="BQ232" s="46"/>
      <c r="BR232" s="46"/>
      <c r="BS232" s="46"/>
      <c r="BT232" s="46"/>
      <c r="BU232" s="46"/>
      <c r="BV232" s="46"/>
      <c r="BW232" s="46"/>
      <c r="BX232" s="46"/>
      <c r="BY232" s="46"/>
      <c r="BZ232" s="46"/>
      <c r="CA232" s="46"/>
      <c r="CB232" s="46"/>
      <c r="CC232" s="46"/>
      <c r="CD232" s="46"/>
      <c r="CE232" s="46"/>
      <c r="CF232" s="46"/>
    </row>
    <row r="233" spans="1:84" ht="77.45">
      <c r="A233" s="46"/>
      <c r="B233" s="463" t="str">
        <f>'Risk Log'!A237</f>
        <v>NME-SCR-219</v>
      </c>
      <c r="C233" s="463" t="str">
        <f>'Risk Log'!B237</f>
        <v>Handling Error Situations</v>
      </c>
      <c r="D233" s="464" t="str">
        <f>'Risk Log'!V237 &amp; " &gt; " &amp; 'Risk Log'!W237</f>
        <v>SCR Viewing Requirements 5.0 draft - Non GMS Patients Only &gt; 2.6.	Handling Error Situations</v>
      </c>
      <c r="E233" s="464" t="str">
        <f>'Risk Log'!S237</f>
        <v>Test data:
1. System admin with appropriate local permissions
2. Test data related to full list of errors returned by SCR FHIR API</v>
      </c>
      <c r="F233" s="46"/>
      <c r="G233" s="46"/>
      <c r="H233" s="46"/>
      <c r="I233" s="46"/>
      <c r="J233" s="46"/>
      <c r="K233" s="46"/>
      <c r="L233" s="46"/>
      <c r="M233" s="46"/>
      <c r="N233" s="46"/>
      <c r="O233" s="46"/>
      <c r="P233" s="46"/>
      <c r="Q233" s="46"/>
      <c r="R233" s="46"/>
      <c r="S233" s="46"/>
      <c r="T233" s="46"/>
      <c r="U233" s="46"/>
      <c r="V233" s="46"/>
      <c r="W233" s="46"/>
      <c r="X233" s="46"/>
      <c r="Y233" s="46"/>
      <c r="Z233" s="46"/>
      <c r="AA233" s="46"/>
      <c r="AB233" s="46"/>
      <c r="AC233" s="46"/>
      <c r="AD233" s="46"/>
      <c r="AE233" s="46"/>
      <c r="AF233" s="46"/>
      <c r="AG233" s="46"/>
      <c r="AH233" s="46"/>
      <c r="AI233" s="46"/>
      <c r="AJ233" s="46"/>
      <c r="AK233" s="46"/>
      <c r="AL233" s="46"/>
      <c r="AM233" s="46"/>
      <c r="AN233" s="46"/>
      <c r="AO233" s="46"/>
      <c r="AP233" s="46"/>
      <c r="AQ233" s="46"/>
      <c r="AR233" s="46"/>
      <c r="AS233" s="46"/>
      <c r="AT233" s="46"/>
      <c r="AU233" s="46"/>
      <c r="AV233" s="46"/>
      <c r="AW233" s="46"/>
      <c r="AX233" s="46"/>
      <c r="AY233" s="46"/>
      <c r="AZ233" s="46"/>
      <c r="BA233" s="46"/>
      <c r="BB233" s="46"/>
      <c r="BC233" s="46"/>
      <c r="BD233" s="46"/>
      <c r="BE233" s="46"/>
      <c r="BF233" s="46"/>
      <c r="BG233" s="46"/>
      <c r="BH233" s="46"/>
      <c r="BI233" s="46"/>
      <c r="BJ233" s="46"/>
      <c r="BK233" s="46"/>
      <c r="BL233" s="46"/>
      <c r="BM233" s="46"/>
      <c r="BN233" s="46"/>
      <c r="BO233" s="46"/>
      <c r="BP233" s="46"/>
      <c r="BQ233" s="46"/>
      <c r="BR233" s="46"/>
      <c r="BS233" s="46"/>
      <c r="BT233" s="46"/>
      <c r="BU233" s="46"/>
      <c r="BV233" s="46"/>
      <c r="BW233" s="46"/>
      <c r="BX233" s="46"/>
      <c r="BY233" s="46"/>
      <c r="BZ233" s="46"/>
      <c r="CA233" s="46"/>
      <c r="CB233" s="46"/>
      <c r="CC233" s="46"/>
      <c r="CD233" s="46"/>
      <c r="CE233" s="46"/>
      <c r="CF233" s="46"/>
    </row>
    <row r="234" spans="1:84" ht="155.1">
      <c r="A234" s="46"/>
      <c r="B234" s="463" t="str">
        <f>'Risk Log'!A238</f>
        <v>NME-SCR-220</v>
      </c>
      <c r="C234" s="463" t="str">
        <f>'Risk Log'!B238</f>
        <v>Handling Error Situations</v>
      </c>
      <c r="D234" s="464" t="str">
        <f>'Risk Log'!V238 &amp; " &gt; " &amp; 'Risk Log'!W238</f>
        <v>SCR Viewing Requirements 5.0 draft - Non GMS Patients Only &gt; 2.6.	Handling Error Situations</v>
      </c>
      <c r="E234" s="464" t="str">
        <f>'Risk Log'!S238</f>
        <v>Test data:
a, b)
1. System admin with appropriate local permissions
2. GP Summary of a patient sent before few days and a downloaded SCR(SCR should have lots of data in it) of it
3. Try downloading the same SCR today with few updates to the patient GP Summary and compare the point 2 with this SCR</v>
      </c>
      <c r="F234" s="46"/>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46"/>
      <c r="AS234" s="46"/>
      <c r="AT234" s="46"/>
      <c r="AU234" s="46"/>
      <c r="AV234" s="46"/>
      <c r="AW234" s="46"/>
      <c r="AX234" s="46"/>
      <c r="AY234" s="46"/>
      <c r="AZ234" s="46"/>
      <c r="BA234" s="46"/>
      <c r="BB234" s="46"/>
      <c r="BC234" s="46"/>
      <c r="BD234" s="46"/>
      <c r="BE234" s="46"/>
      <c r="BF234" s="46"/>
      <c r="BG234" s="46"/>
      <c r="BH234" s="46"/>
      <c r="BI234" s="46"/>
      <c r="BJ234" s="46"/>
      <c r="BK234" s="46"/>
      <c r="BL234" s="46"/>
      <c r="BM234" s="46"/>
      <c r="BN234" s="46"/>
      <c r="BO234" s="46"/>
      <c r="BP234" s="46"/>
      <c r="BQ234" s="46"/>
      <c r="BR234" s="46"/>
      <c r="BS234" s="46"/>
      <c r="BT234" s="46"/>
      <c r="BU234" s="46"/>
      <c r="BV234" s="46"/>
      <c r="BW234" s="46"/>
      <c r="BX234" s="46"/>
      <c r="BY234" s="46"/>
      <c r="BZ234" s="46"/>
      <c r="CA234" s="46"/>
      <c r="CB234" s="46"/>
      <c r="CC234" s="46"/>
      <c r="CD234" s="46"/>
      <c r="CE234" s="46"/>
      <c r="CF234" s="46"/>
    </row>
    <row r="235" spans="1:84" ht="77.45">
      <c r="A235" s="46"/>
      <c r="B235" s="463" t="str">
        <f>'Risk Log'!A239</f>
        <v>NME-SCR-221</v>
      </c>
      <c r="C235" s="463" t="str">
        <f>'Risk Log'!B239</f>
        <v>Reporting</v>
      </c>
      <c r="D235" s="464" t="str">
        <f>'Risk Log'!V239 &amp; " &gt; " &amp; 'Risk Log'!W239</f>
        <v>SCR Viewing Requirements 5.0 draft - Non GMS Patients Only &gt; 2.8 Reporting&gt; CPR.056]</v>
      </c>
      <c r="E235" s="464" t="str">
        <f>'Risk Log'!S239</f>
        <v>Test data:
1. System admin with appropriate local permissions
2. Test data related to SCR Access Report having all information [full data set]</v>
      </c>
      <c r="F235" s="46"/>
      <c r="G235" s="46"/>
      <c r="H235" s="46"/>
      <c r="I235" s="46"/>
      <c r="J235" s="46"/>
      <c r="K235" s="46"/>
      <c r="L235" s="46"/>
      <c r="M235" s="46"/>
      <c r="N235" s="46"/>
      <c r="O235" s="46"/>
      <c r="P235" s="46"/>
      <c r="Q235" s="46"/>
      <c r="R235" s="46"/>
      <c r="S235" s="46"/>
      <c r="T235" s="46"/>
      <c r="U235" s="46"/>
      <c r="V235" s="46"/>
      <c r="W235" s="46"/>
      <c r="X235" s="46"/>
      <c r="Y235" s="46"/>
      <c r="Z235" s="46"/>
      <c r="AA235" s="46"/>
      <c r="AB235" s="46"/>
      <c r="AC235" s="46"/>
      <c r="AD235" s="46"/>
      <c r="AE235" s="46"/>
      <c r="AF235" s="46"/>
      <c r="AG235" s="46"/>
      <c r="AH235" s="46"/>
      <c r="AI235" s="46"/>
      <c r="AJ235" s="46"/>
      <c r="AK235" s="46"/>
      <c r="AL235" s="46"/>
      <c r="AM235" s="46"/>
      <c r="AN235" s="46"/>
      <c r="AO235" s="46"/>
      <c r="AP235" s="46"/>
      <c r="AQ235" s="46"/>
      <c r="AR235" s="46"/>
      <c r="AS235" s="46"/>
      <c r="AT235" s="46"/>
      <c r="AU235" s="46"/>
      <c r="AV235" s="46"/>
      <c r="AW235" s="46"/>
      <c r="AX235" s="46"/>
      <c r="AY235" s="46"/>
      <c r="AZ235" s="46"/>
      <c r="BA235" s="46"/>
      <c r="BB235" s="46"/>
      <c r="BC235" s="46"/>
      <c r="BD235" s="46"/>
      <c r="BE235" s="46"/>
      <c r="BF235" s="46"/>
      <c r="BG235" s="46"/>
      <c r="BH235" s="46"/>
      <c r="BI235" s="46"/>
      <c r="BJ235" s="46"/>
      <c r="BK235" s="46"/>
      <c r="BL235" s="46"/>
      <c r="BM235" s="46"/>
      <c r="BN235" s="46"/>
      <c r="BO235" s="46"/>
      <c r="BP235" s="46"/>
      <c r="BQ235" s="46"/>
      <c r="BR235" s="46"/>
      <c r="BS235" s="46"/>
      <c r="BT235" s="46"/>
      <c r="BU235" s="46"/>
      <c r="BV235" s="46"/>
      <c r="BW235" s="46"/>
      <c r="BX235" s="46"/>
      <c r="BY235" s="46"/>
      <c r="BZ235" s="46"/>
      <c r="CA235" s="46"/>
      <c r="CB235" s="46"/>
      <c r="CC235" s="46"/>
      <c r="CD235" s="46"/>
      <c r="CE235" s="46"/>
      <c r="CF235" s="46"/>
    </row>
    <row r="236" spans="1:84" ht="77.45">
      <c r="A236" s="46"/>
      <c r="B236" s="463" t="str">
        <f>'Risk Log'!A240</f>
        <v>NME-SCR-222</v>
      </c>
      <c r="C236" s="463" t="str">
        <f>'Risk Log'!B240</f>
        <v>Handling Error Situations</v>
      </c>
      <c r="D236" s="464" t="str">
        <f>'Risk Log'!V240 &amp; " &gt; " &amp; 'Risk Log'!W240</f>
        <v>SCR Viewing Requirements 5.0 draft - Non GMS Patients Only &gt; General</v>
      </c>
      <c r="E236" s="464" t="str">
        <f>'Risk Log'!S240</f>
        <v>Test data:
1. System admin with appropriate local permissions
2. SCR GP Summary held on the spine for a Non-GMS Registered patient</v>
      </c>
      <c r="F236" s="46"/>
      <c r="G236" s="46"/>
      <c r="H236" s="46"/>
      <c r="I236" s="46"/>
      <c r="J236" s="46"/>
      <c r="K236" s="46"/>
      <c r="L236" s="46"/>
      <c r="M236" s="46"/>
      <c r="N236" s="46"/>
      <c r="O236" s="46"/>
      <c r="P236" s="46"/>
      <c r="Q236" s="46"/>
      <c r="R236" s="46"/>
      <c r="S236" s="46"/>
      <c r="T236" s="46"/>
      <c r="U236" s="46"/>
      <c r="V236" s="46"/>
      <c r="W236" s="46"/>
      <c r="X236" s="46"/>
      <c r="Y236" s="46"/>
      <c r="Z236" s="46"/>
      <c r="AA236" s="46"/>
      <c r="AB236" s="46"/>
      <c r="AC236" s="46"/>
      <c r="AD236" s="46"/>
      <c r="AE236" s="46"/>
      <c r="AF236" s="46"/>
      <c r="AG236" s="46"/>
      <c r="AH236" s="46"/>
      <c r="AI236" s="46"/>
      <c r="AJ236" s="46"/>
      <c r="AK236" s="46"/>
      <c r="AL236" s="46"/>
      <c r="AM236" s="46"/>
      <c r="AN236" s="46"/>
      <c r="AO236" s="46"/>
      <c r="AP236" s="46"/>
      <c r="AQ236" s="46"/>
      <c r="AR236" s="46"/>
      <c r="AS236" s="46"/>
      <c r="AT236" s="46"/>
      <c r="AU236" s="46"/>
      <c r="AV236" s="46"/>
      <c r="AW236" s="46"/>
      <c r="AX236" s="46"/>
      <c r="AY236" s="46"/>
      <c r="AZ236" s="46"/>
      <c r="BA236" s="46"/>
      <c r="BB236" s="46"/>
      <c r="BC236" s="46"/>
      <c r="BD236" s="46"/>
      <c r="BE236" s="46"/>
      <c r="BF236" s="46"/>
      <c r="BG236" s="46"/>
      <c r="BH236" s="46"/>
      <c r="BI236" s="46"/>
      <c r="BJ236" s="46"/>
      <c r="BK236" s="46"/>
      <c r="BL236" s="46"/>
      <c r="BM236" s="46"/>
      <c r="BN236" s="46"/>
      <c r="BO236" s="46"/>
      <c r="BP236" s="46"/>
      <c r="BQ236" s="46"/>
      <c r="BR236" s="46"/>
      <c r="BS236" s="46"/>
      <c r="BT236" s="46"/>
      <c r="BU236" s="46"/>
      <c r="BV236" s="46"/>
      <c r="BW236" s="46"/>
      <c r="BX236" s="46"/>
      <c r="BY236" s="46"/>
      <c r="BZ236" s="46"/>
      <c r="CA236" s="46"/>
      <c r="CB236" s="46"/>
      <c r="CC236" s="46"/>
      <c r="CD236" s="46"/>
      <c r="CE236" s="46"/>
      <c r="CF236" s="46"/>
    </row>
    <row r="237" spans="1:84" ht="186">
      <c r="A237" s="46"/>
      <c r="B237" s="463" t="str">
        <f>'Risk Log'!A241</f>
        <v>NME-SCR-223</v>
      </c>
      <c r="C237" s="463" t="str">
        <f>'Risk Log'!B241</f>
        <v>SCR Consent Migration Rules</v>
      </c>
      <c r="D237" s="464" t="str">
        <f>'Risk Log'!V241 &amp; " &gt; " &amp; 'Risk Log'!W241</f>
        <v>3.8 Migrating SCR Consent Preference &gt; GPS.232 SCR Consent Migration Rules</v>
      </c>
      <c r="E237" s="464" t="str">
        <f>'Risk Log'!S241</f>
        <v>Test data:
a, b)
1. System admin with appropriate local permissions
2. Multiple Patients with GP Summary Update sent to the spine where there is a recent change in SCR Consent code related to locally-held SCR Consent Preference for new patient
3. Multiple Patients with GP Summary Update sent to the spine where there is a recent change in SCR Consent code related to legacy SCR consent code for new patient</v>
      </c>
      <c r="F237" s="46"/>
      <c r="G237" s="46"/>
      <c r="H237" s="46"/>
      <c r="I237" s="46"/>
      <c r="J237" s="46"/>
      <c r="K237" s="46"/>
      <c r="L237" s="46"/>
      <c r="M237" s="46"/>
      <c r="N237" s="46"/>
      <c r="O237" s="46"/>
      <c r="P237" s="46"/>
      <c r="Q237" s="46"/>
      <c r="R237" s="46"/>
      <c r="S237" s="46"/>
      <c r="T237" s="46"/>
      <c r="U237" s="46"/>
      <c r="V237" s="46"/>
      <c r="W237" s="46"/>
      <c r="X237" s="46"/>
      <c r="Y237" s="46"/>
      <c r="Z237" s="46"/>
      <c r="AA237" s="46"/>
      <c r="AB237" s="46"/>
      <c r="AC237" s="46"/>
      <c r="AD237" s="46"/>
      <c r="AE237" s="46"/>
      <c r="AF237" s="46"/>
      <c r="AG237" s="46"/>
      <c r="AH237" s="46"/>
      <c r="AI237" s="46"/>
      <c r="AJ237" s="46"/>
      <c r="AK237" s="46"/>
      <c r="AL237" s="46"/>
      <c r="AM237" s="46"/>
      <c r="AN237" s="46"/>
      <c r="AO237" s="46"/>
      <c r="AP237" s="46"/>
      <c r="AQ237" s="46"/>
      <c r="AR237" s="46"/>
      <c r="AS237" s="46"/>
      <c r="AT237" s="46"/>
      <c r="AU237" s="46"/>
      <c r="AV237" s="46"/>
      <c r="AW237" s="46"/>
      <c r="AX237" s="46"/>
      <c r="AY237" s="46"/>
      <c r="AZ237" s="46"/>
      <c r="BA237" s="46"/>
      <c r="BB237" s="46"/>
      <c r="BC237" s="46"/>
      <c r="BD237" s="46"/>
      <c r="BE237" s="46"/>
      <c r="BF237" s="46"/>
      <c r="BG237" s="46"/>
      <c r="BH237" s="46"/>
      <c r="BI237" s="46"/>
      <c r="BJ237" s="46"/>
      <c r="BK237" s="46"/>
      <c r="BL237" s="46"/>
      <c r="BM237" s="46"/>
      <c r="BN237" s="46"/>
      <c r="BO237" s="46"/>
      <c r="BP237" s="46"/>
      <c r="BQ237" s="46"/>
      <c r="BR237" s="46"/>
      <c r="BS237" s="46"/>
      <c r="BT237" s="46"/>
      <c r="BU237" s="46"/>
      <c r="BV237" s="46"/>
      <c r="BW237" s="46"/>
      <c r="BX237" s="46"/>
      <c r="BY237" s="46"/>
      <c r="BZ237" s="46"/>
      <c r="CA237" s="46"/>
      <c r="CB237" s="46"/>
      <c r="CC237" s="46"/>
      <c r="CD237" s="46"/>
      <c r="CE237" s="46"/>
      <c r="CF237" s="46"/>
    </row>
    <row r="238" spans="1:84" ht="409.5">
      <c r="A238" s="46"/>
      <c r="B238" s="463" t="str">
        <f>'Risk Log'!A242</f>
        <v>NME-SCR-224</v>
      </c>
      <c r="C238" s="463" t="str">
        <f>'Risk Log'!B242</f>
        <v>SCR Consent Migration Rules</v>
      </c>
      <c r="D238" s="464" t="str">
        <f>'Risk Log'!V242 &amp; " &gt; " &amp; 'Risk Log'!W242</f>
        <v>3.8 Migrating SCR Consent Preference &gt; GPS.232 SCR Consent Migration Rules</v>
      </c>
      <c r="E238" s="464" t="str">
        <f>'Risk Log'!S242</f>
        <v>Test Data:
a)
1. Patient: SCR Consent preference held locally in the GP System : Implied consent for core Summary Care Record dataset upload
b)
1. Patient : SCR Consent preference held locally in the GP System : Express consent for core Summary Care Record dataset upload
c)
1. Patient: SCR Consent preference held locally in the GP System : Express consent for core Summary Care Record dataset upload
2. Patient: SCR Consent preference held locally in the GP System : Express consent for core and additional Summary Care Record dataset upload
3. Patient: SCR Consent preference held locally in the GP System : Express dissent for Summary Care Record dataset upload 
d)
1. Patient: SCR Consent preference held locally in the GP System : Express consent for core Summary Care Record dataset upload
2. Patient: SCR Consent preference held locally in the GP System : Express consent for core and additional Summary Care Record dataset upload
3. Patient: SCR Consent preference held locally in the GP System : Express dissent for Summary Care Record dataset upload</v>
      </c>
      <c r="F238" s="46"/>
      <c r="G238" s="46"/>
      <c r="H238" s="46"/>
      <c r="I238" s="46"/>
      <c r="J238" s="46"/>
      <c r="K238" s="46"/>
      <c r="L238" s="46"/>
      <c r="M238" s="46"/>
      <c r="N238" s="46"/>
      <c r="O238" s="46"/>
      <c r="P238" s="46"/>
      <c r="Q238" s="46"/>
      <c r="R238" s="46"/>
      <c r="S238" s="46"/>
      <c r="T238" s="46"/>
      <c r="U238" s="46"/>
      <c r="V238" s="46"/>
      <c r="W238" s="46"/>
      <c r="X238" s="46"/>
      <c r="Y238" s="46"/>
      <c r="Z238" s="46"/>
      <c r="AA238" s="46"/>
      <c r="AB238" s="46"/>
      <c r="AC238" s="46"/>
      <c r="AD238" s="46"/>
      <c r="AE238" s="46"/>
      <c r="AF238" s="46"/>
      <c r="AG238" s="46"/>
      <c r="AH238" s="46"/>
      <c r="AI238" s="46"/>
      <c r="AJ238" s="46"/>
      <c r="AK238" s="46"/>
      <c r="AL238" s="46"/>
      <c r="AM238" s="46"/>
      <c r="AN238" s="46"/>
      <c r="AO238" s="46"/>
      <c r="AP238" s="46"/>
      <c r="AQ238" s="46"/>
      <c r="AR238" s="46"/>
      <c r="AS238" s="46"/>
      <c r="AT238" s="46"/>
      <c r="AU238" s="46"/>
      <c r="AV238" s="46"/>
      <c r="AW238" s="46"/>
      <c r="AX238" s="46"/>
      <c r="AY238" s="46"/>
      <c r="AZ238" s="46"/>
      <c r="BA238" s="46"/>
      <c r="BB238" s="46"/>
      <c r="BC238" s="46"/>
      <c r="BD238" s="46"/>
      <c r="BE238" s="46"/>
      <c r="BF238" s="46"/>
      <c r="BG238" s="46"/>
      <c r="BH238" s="46"/>
      <c r="BI238" s="46"/>
      <c r="BJ238" s="46"/>
      <c r="BK238" s="46"/>
      <c r="BL238" s="46"/>
      <c r="BM238" s="46"/>
      <c r="BN238" s="46"/>
      <c r="BO238" s="46"/>
      <c r="BP238" s="46"/>
      <c r="BQ238" s="46"/>
      <c r="BR238" s="46"/>
      <c r="BS238" s="46"/>
      <c r="BT238" s="46"/>
      <c r="BU238" s="46"/>
      <c r="BV238" s="46"/>
      <c r="BW238" s="46"/>
      <c r="BX238" s="46"/>
      <c r="BY238" s="46"/>
      <c r="BZ238" s="46"/>
      <c r="CA238" s="46"/>
      <c r="CB238" s="46"/>
      <c r="CC238" s="46"/>
      <c r="CD238" s="46"/>
      <c r="CE238" s="46"/>
      <c r="CF238" s="46"/>
    </row>
    <row r="239" spans="1:84" ht="170.45">
      <c r="A239" s="46"/>
      <c r="B239" s="463" t="str">
        <f>'Risk Log'!A243</f>
        <v>NME-SCR-225</v>
      </c>
      <c r="C239" s="463" t="str">
        <f>'Risk Log'!B243</f>
        <v>SCR Consent Migration Rules</v>
      </c>
      <c r="D239" s="464" t="str">
        <f>'Risk Log'!V243 &amp; " &gt; " &amp; 'Risk Log'!W243</f>
        <v>3.8 Migrating SCR Consent Preference &gt; GPS.232 SCR Consent Migration Rules</v>
      </c>
      <c r="E239" s="464" t="str">
        <f>'Risk Log'!S243</f>
        <v xml:space="preserve">Test Data:
a)
1. Patient: locally-held code is SNOMED code 417370002 ("The patient wants to have a Summary Care Record") 
b)
1. Patient:  locally-held code is SNOMED code 417370002 ("The patient wants to have a Summary Care Record") </v>
      </c>
      <c r="F239" s="46"/>
      <c r="G239" s="46"/>
      <c r="H239" s="46"/>
      <c r="I239" s="46"/>
      <c r="J239" s="46"/>
      <c r="K239" s="46"/>
      <c r="L239" s="46"/>
      <c r="M239" s="46"/>
      <c r="N239" s="46"/>
      <c r="O239" s="46"/>
      <c r="P239" s="46"/>
      <c r="Q239" s="46"/>
      <c r="R239" s="46"/>
      <c r="S239" s="46"/>
      <c r="T239" s="46"/>
      <c r="U239" s="46"/>
      <c r="V239" s="46"/>
      <c r="W239" s="46"/>
      <c r="X239" s="46"/>
      <c r="Y239" s="46"/>
      <c r="Z239" s="46"/>
      <c r="AA239" s="46"/>
      <c r="AB239" s="46"/>
      <c r="AC239" s="46"/>
      <c r="AD239" s="46"/>
      <c r="AE239" s="46"/>
      <c r="AF239" s="46"/>
      <c r="AG239" s="46"/>
      <c r="AH239" s="46"/>
      <c r="AI239" s="46"/>
      <c r="AJ239" s="46"/>
      <c r="AK239" s="46"/>
      <c r="AL239" s="46"/>
      <c r="AM239" s="46"/>
      <c r="AN239" s="46"/>
      <c r="AO239" s="46"/>
      <c r="AP239" s="46"/>
      <c r="AQ239" s="46"/>
      <c r="AR239" s="46"/>
      <c r="AS239" s="46"/>
      <c r="AT239" s="46"/>
      <c r="AU239" s="46"/>
      <c r="AV239" s="46"/>
      <c r="AW239" s="46"/>
      <c r="AX239" s="46"/>
      <c r="AY239" s="46"/>
      <c r="AZ239" s="46"/>
      <c r="BA239" s="46"/>
      <c r="BB239" s="46"/>
      <c r="BC239" s="46"/>
      <c r="BD239" s="46"/>
      <c r="BE239" s="46"/>
      <c r="BF239" s="46"/>
      <c r="BG239" s="46"/>
      <c r="BH239" s="46"/>
      <c r="BI239" s="46"/>
      <c r="BJ239" s="46"/>
      <c r="BK239" s="46"/>
      <c r="BL239" s="46"/>
      <c r="BM239" s="46"/>
      <c r="BN239" s="46"/>
      <c r="BO239" s="46"/>
      <c r="BP239" s="46"/>
      <c r="BQ239" s="46"/>
      <c r="BR239" s="46"/>
      <c r="BS239" s="46"/>
      <c r="BT239" s="46"/>
      <c r="BU239" s="46"/>
      <c r="BV239" s="46"/>
      <c r="BW239" s="46"/>
      <c r="BX239" s="46"/>
      <c r="BY239" s="46"/>
      <c r="BZ239" s="46"/>
      <c r="CA239" s="46"/>
      <c r="CB239" s="46"/>
      <c r="CC239" s="46"/>
      <c r="CD239" s="46"/>
      <c r="CE239" s="46"/>
      <c r="CF239" s="46"/>
    </row>
    <row r="240" spans="1:84" ht="170.45">
      <c r="A240" s="46"/>
      <c r="B240" s="463" t="str">
        <f>'Risk Log'!A244</f>
        <v>NME-SCR-226</v>
      </c>
      <c r="C240" s="463" t="str">
        <f>'Risk Log'!B244</f>
        <v>SCR Consent Migration Rules</v>
      </c>
      <c r="D240" s="464" t="str">
        <f>'Risk Log'!V244 &amp; " &gt; " &amp; 'Risk Log'!W244</f>
        <v>3.8 Migrating SCR Consent Preference &gt; GPS.232 SCR Consent Migration Rules</v>
      </c>
      <c r="E240" s="464" t="str">
        <f>'Risk Log'!S244</f>
        <v>Test Data:
a)
1. Patient: locally-held code is SNOMED code 416308001 ("The patient does not want to have a Summary Care Record")
b)
1. Patient:  locally-held code is SNOMED code 416308001 ("The patient does not want to have a Summary Care Record")</v>
      </c>
      <c r="F240" s="46"/>
      <c r="G240" s="46"/>
      <c r="H240" s="46"/>
      <c r="I240" s="46"/>
      <c r="J240" s="46"/>
      <c r="K240" s="46"/>
      <c r="L240" s="46"/>
      <c r="M240" s="46"/>
      <c r="N240" s="46"/>
      <c r="O240" s="46"/>
      <c r="P240" s="46"/>
      <c r="Q240" s="46"/>
      <c r="R240" s="46"/>
      <c r="S240" s="46"/>
      <c r="T240" s="46"/>
      <c r="U240" s="46"/>
      <c r="V240" s="46"/>
      <c r="W240" s="46"/>
      <c r="X240" s="46"/>
      <c r="Y240" s="46"/>
      <c r="Z240" s="46"/>
      <c r="AA240" s="46"/>
      <c r="AB240" s="46"/>
      <c r="AC240" s="46"/>
      <c r="AD240" s="46"/>
      <c r="AE240" s="46"/>
      <c r="AF240" s="46"/>
      <c r="AG240" s="46"/>
      <c r="AH240" s="46"/>
      <c r="AI240" s="46"/>
      <c r="AJ240" s="46"/>
      <c r="AK240" s="46"/>
      <c r="AL240" s="46"/>
      <c r="AM240" s="46"/>
      <c r="AN240" s="46"/>
      <c r="AO240" s="46"/>
      <c r="AP240" s="46"/>
      <c r="AQ240" s="46"/>
      <c r="AR240" s="46"/>
      <c r="AS240" s="46"/>
      <c r="AT240" s="46"/>
      <c r="AU240" s="46"/>
      <c r="AV240" s="46"/>
      <c r="AW240" s="46"/>
      <c r="AX240" s="46"/>
      <c r="AY240" s="46"/>
      <c r="AZ240" s="46"/>
      <c r="BA240" s="46"/>
      <c r="BB240" s="46"/>
      <c r="BC240" s="46"/>
      <c r="BD240" s="46"/>
      <c r="BE240" s="46"/>
      <c r="BF240" s="46"/>
      <c r="BG240" s="46"/>
      <c r="BH240" s="46"/>
      <c r="BI240" s="46"/>
      <c r="BJ240" s="46"/>
      <c r="BK240" s="46"/>
      <c r="BL240" s="46"/>
      <c r="BM240" s="46"/>
      <c r="BN240" s="46"/>
      <c r="BO240" s="46"/>
      <c r="BP240" s="46"/>
      <c r="BQ240" s="46"/>
      <c r="BR240" s="46"/>
      <c r="BS240" s="46"/>
      <c r="BT240" s="46"/>
      <c r="BU240" s="46"/>
      <c r="BV240" s="46"/>
      <c r="BW240" s="46"/>
      <c r="BX240" s="46"/>
      <c r="BY240" s="46"/>
      <c r="BZ240" s="46"/>
      <c r="CA240" s="46"/>
      <c r="CB240" s="46"/>
      <c r="CC240" s="46"/>
      <c r="CD240" s="46"/>
      <c r="CE240" s="46"/>
      <c r="CF240" s="46"/>
    </row>
    <row r="241" spans="1:84" ht="263.45">
      <c r="A241" s="46"/>
      <c r="B241" s="463" t="str">
        <f>'Risk Log'!A245</f>
        <v>NME-SCR-227</v>
      </c>
      <c r="C241" s="463" t="str">
        <f>'Risk Log'!B245</f>
        <v>SCR Consent Migration Rules</v>
      </c>
      <c r="D241" s="464" t="str">
        <f>'Risk Log'!V245 &amp; " &gt; " &amp; 'Risk Log'!W245</f>
        <v>3.8 Migrating SCR Consent Preference &gt; GPS.232 SCR Consent Migration Rules</v>
      </c>
      <c r="E241" s="464" t="str">
        <f>'Risk Log'!S245</f>
        <v>Test Data:
a)
1. Patient: locally-held code is SNOMED code 416308001 ("The patient does not want to have a Summary Care Record")
2.Patient: locally-held code is SNOMED code 777441000000102 ("Express dissent for Summary Care Record dataset upload").
b)
1. Patient: locally-held code is SNOMED code 416308001 ("The patient does not want to have a Summary Care Record")
2. Patient: locally-held code is SNOMED code 777441000000102 ("Express dissent for Summary Care Record dataset upload").</v>
      </c>
      <c r="F241" s="46"/>
      <c r="G241" s="46"/>
      <c r="H241" s="46"/>
      <c r="I241" s="46"/>
      <c r="J241" s="46"/>
      <c r="K241" s="46"/>
      <c r="L241" s="46"/>
      <c r="M241" s="46"/>
      <c r="N241" s="46"/>
      <c r="O241" s="46"/>
      <c r="P241" s="46"/>
      <c r="Q241" s="46"/>
      <c r="R241" s="46"/>
      <c r="S241" s="46"/>
      <c r="T241" s="46"/>
      <c r="U241" s="46"/>
      <c r="V241" s="46"/>
      <c r="W241" s="46"/>
      <c r="X241" s="46"/>
      <c r="Y241" s="46"/>
      <c r="Z241" s="46"/>
      <c r="AA241" s="46"/>
      <c r="AB241" s="46"/>
      <c r="AC241" s="46"/>
      <c r="AD241" s="46"/>
      <c r="AE241" s="46"/>
      <c r="AF241" s="46"/>
      <c r="AG241" s="46"/>
      <c r="AH241" s="46"/>
      <c r="AI241" s="46"/>
      <c r="AJ241" s="46"/>
      <c r="AK241" s="46"/>
      <c r="AL241" s="46"/>
      <c r="AM241" s="46"/>
      <c r="AN241" s="46"/>
      <c r="AO241" s="46"/>
      <c r="AP241" s="46"/>
      <c r="AQ241" s="46"/>
      <c r="AR241" s="46"/>
      <c r="AS241" s="46"/>
      <c r="AT241" s="46"/>
      <c r="AU241" s="46"/>
      <c r="AV241" s="46"/>
      <c r="AW241" s="46"/>
      <c r="AX241" s="46"/>
      <c r="AY241" s="46"/>
      <c r="AZ241" s="46"/>
      <c r="BA241" s="46"/>
      <c r="BB241" s="46"/>
      <c r="BC241" s="46"/>
      <c r="BD241" s="46"/>
      <c r="BE241" s="46"/>
      <c r="BF241" s="46"/>
      <c r="BG241" s="46"/>
      <c r="BH241" s="46"/>
      <c r="BI241" s="46"/>
      <c r="BJ241" s="46"/>
      <c r="BK241" s="46"/>
      <c r="BL241" s="46"/>
      <c r="BM241" s="46"/>
      <c r="BN241" s="46"/>
      <c r="BO241" s="46"/>
      <c r="BP241" s="46"/>
      <c r="BQ241" s="46"/>
      <c r="BR241" s="46"/>
      <c r="BS241" s="46"/>
      <c r="BT241" s="46"/>
      <c r="BU241" s="46"/>
      <c r="BV241" s="46"/>
      <c r="BW241" s="46"/>
      <c r="BX241" s="46"/>
      <c r="BY241" s="46"/>
      <c r="BZ241" s="46"/>
      <c r="CA241" s="46"/>
      <c r="CB241" s="46"/>
      <c r="CC241" s="46"/>
      <c r="CD241" s="46"/>
      <c r="CE241" s="46"/>
      <c r="CF241" s="46"/>
    </row>
    <row r="242" spans="1:84" ht="77.45">
      <c r="A242" s="46"/>
      <c r="B242" s="463" t="str">
        <f>'Risk Log'!A246</f>
        <v>NME-SCR-228</v>
      </c>
      <c r="C242" s="463" t="str">
        <f>'Risk Log'!B246</f>
        <v>SCR Consent Migration Rules</v>
      </c>
      <c r="D242" s="464" t="str">
        <f>'Risk Log'!V246 &amp; " &gt; " &amp; 'Risk Log'!W246</f>
        <v>3.8 Migrating SCR Consent Preference &gt; GPS.232 SCR Consent Migration Rules</v>
      </c>
      <c r="E242" s="464" t="str">
        <f>'Risk Log'!S246</f>
        <v>Test Data:
a &amp; b)
1. Patient: doesn't have an SCR Consent Preference
2. Patient: no Legacy SCR Consent code</v>
      </c>
      <c r="F242" s="46"/>
      <c r="G242" s="46"/>
      <c r="H242" s="46"/>
      <c r="I242" s="46"/>
      <c r="J242" s="46"/>
      <c r="K242" s="46"/>
      <c r="L242" s="46"/>
      <c r="M242" s="46"/>
      <c r="N242" s="46"/>
      <c r="O242" s="46"/>
      <c r="P242" s="46"/>
      <c r="Q242" s="46"/>
      <c r="R242" s="46"/>
      <c r="S242" s="46"/>
      <c r="T242" s="46"/>
      <c r="U242" s="46"/>
      <c r="V242" s="46"/>
      <c r="W242" s="46"/>
      <c r="X242" s="46"/>
      <c r="Y242" s="46"/>
      <c r="Z242" s="46"/>
      <c r="AA242" s="46"/>
      <c r="AB242" s="46"/>
      <c r="AC242" s="46"/>
      <c r="AD242" s="46"/>
      <c r="AE242" s="46"/>
      <c r="AF242" s="46"/>
      <c r="AG242" s="46"/>
      <c r="AH242" s="46"/>
      <c r="AI242" s="46"/>
      <c r="AJ242" s="46"/>
      <c r="AK242" s="46"/>
      <c r="AL242" s="46"/>
      <c r="AM242" s="46"/>
      <c r="AN242" s="46"/>
      <c r="AO242" s="46"/>
      <c r="AP242" s="46"/>
      <c r="AQ242" s="46"/>
      <c r="AR242" s="46"/>
      <c r="AS242" s="46"/>
      <c r="AT242" s="46"/>
      <c r="AU242" s="46"/>
      <c r="AV242" s="46"/>
      <c r="AW242" s="46"/>
      <c r="AX242" s="46"/>
      <c r="AY242" s="46"/>
      <c r="AZ242" s="46"/>
      <c r="BA242" s="46"/>
      <c r="BB242" s="46"/>
      <c r="BC242" s="46"/>
      <c r="BD242" s="46"/>
      <c r="BE242" s="46"/>
      <c r="BF242" s="46"/>
      <c r="BG242" s="46"/>
      <c r="BH242" s="46"/>
      <c r="BI242" s="46"/>
      <c r="BJ242" s="46"/>
      <c r="BK242" s="46"/>
      <c r="BL242" s="46"/>
      <c r="BM242" s="46"/>
      <c r="BN242" s="46"/>
      <c r="BO242" s="46"/>
      <c r="BP242" s="46"/>
      <c r="BQ242" s="46"/>
      <c r="BR242" s="46"/>
      <c r="BS242" s="46"/>
      <c r="BT242" s="46"/>
      <c r="BU242" s="46"/>
      <c r="BV242" s="46"/>
      <c r="BW242" s="46"/>
      <c r="BX242" s="46"/>
      <c r="BY242" s="46"/>
      <c r="BZ242" s="46"/>
      <c r="CA242" s="46"/>
      <c r="CB242" s="46"/>
      <c r="CC242" s="46"/>
      <c r="CD242" s="46"/>
      <c r="CE242" s="46"/>
      <c r="CF242" s="46"/>
    </row>
    <row r="243" spans="1:84" ht="46.5">
      <c r="A243" s="46"/>
      <c r="B243" s="463" t="str">
        <f>'Risk Log'!A247</f>
        <v>NME-SCR-229</v>
      </c>
      <c r="C243" s="463" t="str">
        <f>'Risk Log'!B247</f>
        <v>Ready for Operations</v>
      </c>
      <c r="D243" s="464" t="str">
        <f>'Risk Log'!V247 &amp; " &gt; " &amp; 'Risk Log'!W247</f>
        <v>General &gt; General</v>
      </c>
      <c r="E243" s="464" t="str">
        <f>'Risk Log'!S247</f>
        <v>Test Data:
NME to update (if any)</v>
      </c>
      <c r="F243" s="46"/>
      <c r="G243" s="46"/>
      <c r="H243" s="46"/>
      <c r="I243" s="46"/>
      <c r="J243" s="46"/>
      <c r="K243" s="46"/>
      <c r="L243" s="46"/>
      <c r="M243" s="46"/>
      <c r="N243" s="46"/>
      <c r="O243" s="46"/>
      <c r="P243" s="46"/>
      <c r="Q243" s="46"/>
      <c r="R243" s="46"/>
      <c r="S243" s="46"/>
      <c r="T243" s="46"/>
      <c r="U243" s="46"/>
      <c r="V243" s="46"/>
      <c r="W243" s="46"/>
      <c r="X243" s="46"/>
      <c r="Y243" s="46"/>
      <c r="Z243" s="46"/>
      <c r="AA243" s="46"/>
      <c r="AB243" s="46"/>
      <c r="AC243" s="46"/>
      <c r="AD243" s="46"/>
      <c r="AE243" s="46"/>
      <c r="AF243" s="46"/>
      <c r="AG243" s="46"/>
      <c r="AH243" s="46"/>
      <c r="AI243" s="46"/>
      <c r="AJ243" s="46"/>
      <c r="AK243" s="46"/>
      <c r="AL243" s="46"/>
      <c r="AM243" s="46"/>
      <c r="AN243" s="46"/>
      <c r="AO243" s="46"/>
      <c r="AP243" s="46"/>
      <c r="AQ243" s="46"/>
      <c r="AR243" s="46"/>
      <c r="AS243" s="46"/>
      <c r="AT243" s="46"/>
      <c r="AU243" s="46"/>
      <c r="AV243" s="46"/>
      <c r="AW243" s="46"/>
      <c r="AX243" s="46"/>
      <c r="AY243" s="46"/>
      <c r="AZ243" s="46"/>
      <c r="BA243" s="46"/>
      <c r="BB243" s="46"/>
      <c r="BC243" s="46"/>
      <c r="BD243" s="46"/>
      <c r="BE243" s="46"/>
      <c r="BF243" s="46"/>
      <c r="BG243" s="46"/>
      <c r="BH243" s="46"/>
      <c r="BI243" s="46"/>
      <c r="BJ243" s="46"/>
      <c r="BK243" s="46"/>
      <c r="BL243" s="46"/>
      <c r="BM243" s="46"/>
      <c r="BN243" s="46"/>
      <c r="BO243" s="46"/>
      <c r="BP243" s="46"/>
      <c r="BQ243" s="46"/>
      <c r="BR243" s="46"/>
      <c r="BS243" s="46"/>
      <c r="BT243" s="46"/>
      <c r="BU243" s="46"/>
      <c r="BV243" s="46"/>
      <c r="BW243" s="46"/>
      <c r="BX243" s="46"/>
      <c r="BY243" s="46"/>
      <c r="BZ243" s="46"/>
      <c r="CA243" s="46"/>
      <c r="CB243" s="46"/>
      <c r="CC243" s="46"/>
      <c r="CD243" s="46"/>
      <c r="CE243" s="46"/>
      <c r="CF243" s="46"/>
    </row>
    <row r="244" spans="1:84" ht="46.5">
      <c r="A244" s="46"/>
      <c r="B244" s="463" t="str">
        <f>'Risk Log'!A248</f>
        <v>NME-SCR-230</v>
      </c>
      <c r="C244" s="463" t="str">
        <f>'Risk Log'!B248</f>
        <v>Ready for Operations</v>
      </c>
      <c r="D244" s="464" t="str">
        <f>'Risk Log'!V248 &amp; " &gt; " &amp; 'Risk Log'!W248</f>
        <v>General &gt; General</v>
      </c>
      <c r="E244" s="464" t="str">
        <f>'Risk Log'!S248</f>
        <v>Test Data:
NME to update (if any)</v>
      </c>
      <c r="F244" s="46"/>
      <c r="G244" s="46"/>
      <c r="H244" s="46"/>
      <c r="I244" s="46"/>
      <c r="J244" s="46"/>
      <c r="K244" s="46"/>
      <c r="L244" s="46"/>
      <c r="M244" s="46"/>
      <c r="N244" s="46"/>
      <c r="O244" s="46"/>
      <c r="P244" s="46"/>
      <c r="Q244" s="46"/>
      <c r="R244" s="46"/>
      <c r="S244" s="46"/>
      <c r="T244" s="46"/>
      <c r="U244" s="46"/>
      <c r="V244" s="46"/>
      <c r="W244" s="46"/>
      <c r="X244" s="46"/>
      <c r="Y244" s="46"/>
      <c r="Z244" s="46"/>
      <c r="AA244" s="46"/>
      <c r="AB244" s="46"/>
      <c r="AC244" s="46"/>
      <c r="AD244" s="46"/>
      <c r="AE244" s="46"/>
      <c r="AF244" s="46"/>
      <c r="AG244" s="46"/>
      <c r="AH244" s="46"/>
      <c r="AI244" s="46"/>
      <c r="AJ244" s="46"/>
      <c r="AK244" s="46"/>
      <c r="AL244" s="46"/>
      <c r="AM244" s="46"/>
      <c r="AN244" s="46"/>
      <c r="AO244" s="46"/>
      <c r="AP244" s="46"/>
      <c r="AQ244" s="46"/>
      <c r="AR244" s="46"/>
      <c r="AS244" s="46"/>
      <c r="AT244" s="46"/>
      <c r="AU244" s="46"/>
      <c r="AV244" s="46"/>
      <c r="AW244" s="46"/>
      <c r="AX244" s="46"/>
      <c r="AY244" s="46"/>
      <c r="AZ244" s="46"/>
      <c r="BA244" s="46"/>
      <c r="BB244" s="46"/>
      <c r="BC244" s="46"/>
      <c r="BD244" s="46"/>
      <c r="BE244" s="46"/>
      <c r="BF244" s="46"/>
      <c r="BG244" s="46"/>
      <c r="BH244" s="46"/>
      <c r="BI244" s="46"/>
      <c r="BJ244" s="46"/>
      <c r="BK244" s="46"/>
      <c r="BL244" s="46"/>
      <c r="BM244" s="46"/>
      <c r="BN244" s="46"/>
      <c r="BO244" s="46"/>
      <c r="BP244" s="46"/>
      <c r="BQ244" s="46"/>
      <c r="BR244" s="46"/>
      <c r="BS244" s="46"/>
      <c r="BT244" s="46"/>
      <c r="BU244" s="46"/>
      <c r="BV244" s="46"/>
      <c r="BW244" s="46"/>
      <c r="BX244" s="46"/>
      <c r="BY244" s="46"/>
      <c r="BZ244" s="46"/>
      <c r="CA244" s="46"/>
      <c r="CB244" s="46"/>
      <c r="CC244" s="46"/>
      <c r="CD244" s="46"/>
      <c r="CE244" s="46"/>
      <c r="CF244" s="46"/>
    </row>
    <row r="245" spans="1:84" ht="46.5">
      <c r="A245" s="46"/>
      <c r="B245" s="463" t="str">
        <f>'Risk Log'!A249</f>
        <v>NME-SCR-231</v>
      </c>
      <c r="C245" s="463" t="str">
        <f>'Risk Log'!B249</f>
        <v>Ready for Operations</v>
      </c>
      <c r="D245" s="464" t="str">
        <f>'Risk Log'!V249 &amp; " &gt; " &amp; 'Risk Log'!W249</f>
        <v>General &gt; General</v>
      </c>
      <c r="E245" s="464" t="str">
        <f>'Risk Log'!S249</f>
        <v>Test Data:
NME to update (if any)</v>
      </c>
      <c r="F245" s="46"/>
      <c r="G245" s="46"/>
      <c r="H245" s="46"/>
      <c r="I245" s="46"/>
      <c r="J245" s="46"/>
      <c r="K245" s="46"/>
      <c r="L245" s="46"/>
      <c r="M245" s="46"/>
      <c r="N245" s="46"/>
      <c r="O245" s="46"/>
      <c r="P245" s="46"/>
      <c r="Q245" s="46"/>
      <c r="R245" s="46"/>
      <c r="S245" s="46"/>
      <c r="T245" s="46"/>
      <c r="U245" s="46"/>
      <c r="V245" s="46"/>
      <c r="W245" s="46"/>
      <c r="X245" s="46"/>
      <c r="Y245" s="46"/>
      <c r="Z245" s="46"/>
      <c r="AA245" s="46"/>
      <c r="AB245" s="46"/>
      <c r="AC245" s="46"/>
      <c r="AD245" s="46"/>
      <c r="AE245" s="46"/>
      <c r="AF245" s="46"/>
      <c r="AG245" s="46"/>
      <c r="AH245" s="46"/>
      <c r="AI245" s="46"/>
      <c r="AJ245" s="46"/>
      <c r="AK245" s="46"/>
      <c r="AL245" s="46"/>
      <c r="AM245" s="46"/>
      <c r="AN245" s="46"/>
      <c r="AO245" s="46"/>
      <c r="AP245" s="46"/>
      <c r="AQ245" s="46"/>
      <c r="AR245" s="46"/>
      <c r="AS245" s="46"/>
      <c r="AT245" s="46"/>
      <c r="AU245" s="46"/>
      <c r="AV245" s="46"/>
      <c r="AW245" s="46"/>
      <c r="AX245" s="46"/>
      <c r="AY245" s="46"/>
      <c r="AZ245" s="46"/>
      <c r="BA245" s="46"/>
      <c r="BB245" s="46"/>
      <c r="BC245" s="46"/>
      <c r="BD245" s="46"/>
      <c r="BE245" s="46"/>
      <c r="BF245" s="46"/>
      <c r="BG245" s="46"/>
      <c r="BH245" s="46"/>
      <c r="BI245" s="46"/>
      <c r="BJ245" s="46"/>
      <c r="BK245" s="46"/>
      <c r="BL245" s="46"/>
      <c r="BM245" s="46"/>
      <c r="BN245" s="46"/>
      <c r="BO245" s="46"/>
      <c r="BP245" s="46"/>
      <c r="BQ245" s="46"/>
      <c r="BR245" s="46"/>
      <c r="BS245" s="46"/>
      <c r="BT245" s="46"/>
      <c r="BU245" s="46"/>
      <c r="BV245" s="46"/>
      <c r="BW245" s="46"/>
      <c r="BX245" s="46"/>
      <c r="BY245" s="46"/>
      <c r="BZ245" s="46"/>
      <c r="CA245" s="46"/>
      <c r="CB245" s="46"/>
      <c r="CC245" s="46"/>
      <c r="CD245" s="46"/>
      <c r="CE245" s="46"/>
      <c r="CF245" s="46"/>
    </row>
    <row r="246" spans="1:84">
      <c r="A246" s="46"/>
      <c r="B246" s="463" t="str">
        <f>'Risk Log'!A250</f>
        <v>NME-SCR-232</v>
      </c>
      <c r="C246" s="463" t="str">
        <f>'Risk Log'!B250</f>
        <v>User Restricted</v>
      </c>
      <c r="D246" s="464" t="str">
        <f>'Risk Log'!V250 &amp; " &gt; " &amp; 'Risk Log'!W250</f>
        <v>Specification for author element and access mode &gt; Req 1</v>
      </c>
      <c r="E246" s="464" t="str">
        <f>'Risk Log'!S250</f>
        <v>c</v>
      </c>
      <c r="F246" s="46"/>
      <c r="G246" s="46"/>
      <c r="H246" s="46"/>
      <c r="I246" s="46"/>
      <c r="J246" s="46"/>
      <c r="K246" s="46"/>
      <c r="L246" s="46"/>
      <c r="M246" s="46"/>
      <c r="N246" s="46"/>
      <c r="O246" s="46"/>
      <c r="P246" s="46"/>
      <c r="Q246" s="46"/>
      <c r="R246" s="46"/>
      <c r="S246" s="46"/>
      <c r="T246" s="46"/>
      <c r="U246" s="46"/>
      <c r="V246" s="46"/>
      <c r="W246" s="46"/>
      <c r="X246" s="46"/>
      <c r="Y246" s="46"/>
      <c r="Z246" s="46"/>
      <c r="AA246" s="46"/>
      <c r="AB246" s="46"/>
      <c r="AC246" s="46"/>
      <c r="AD246" s="46"/>
      <c r="AE246" s="46"/>
      <c r="AF246" s="46"/>
      <c r="AG246" s="46"/>
      <c r="AH246" s="46"/>
      <c r="AI246" s="46"/>
      <c r="AJ246" s="46"/>
      <c r="AK246" s="46"/>
      <c r="AL246" s="46"/>
      <c r="AM246" s="46"/>
      <c r="AN246" s="46"/>
      <c r="AO246" s="46"/>
      <c r="AP246" s="46"/>
      <c r="AQ246" s="46"/>
      <c r="AR246" s="46"/>
      <c r="AS246" s="46"/>
      <c r="AT246" s="46"/>
      <c r="AU246" s="46"/>
      <c r="AV246" s="46"/>
      <c r="AW246" s="46"/>
      <c r="AX246" s="46"/>
      <c r="AY246" s="46"/>
      <c r="AZ246" s="46"/>
      <c r="BA246" s="46"/>
      <c r="BB246" s="46"/>
      <c r="BC246" s="46"/>
      <c r="BD246" s="46"/>
      <c r="BE246" s="46"/>
      <c r="BF246" s="46"/>
      <c r="BG246" s="46"/>
      <c r="BH246" s="46"/>
      <c r="BI246" s="46"/>
      <c r="BJ246" s="46"/>
      <c r="BK246" s="46"/>
      <c r="BL246" s="46"/>
      <c r="BM246" s="46"/>
      <c r="BN246" s="46"/>
      <c r="BO246" s="46"/>
      <c r="BP246" s="46"/>
      <c r="BQ246" s="46"/>
      <c r="BR246" s="46"/>
      <c r="BS246" s="46"/>
      <c r="BT246" s="46"/>
      <c r="BU246" s="46"/>
      <c r="BV246" s="46"/>
      <c r="BW246" s="46"/>
      <c r="BX246" s="46"/>
      <c r="BY246" s="46"/>
      <c r="BZ246" s="46"/>
      <c r="CA246" s="46"/>
      <c r="CB246" s="46"/>
      <c r="CC246" s="46"/>
      <c r="CD246" s="46"/>
      <c r="CE246" s="46"/>
      <c r="CF246" s="46"/>
    </row>
    <row r="247" spans="1:84" ht="77.45">
      <c r="A247" s="46"/>
      <c r="B247" s="463" t="str">
        <f>'Risk Log'!A251</f>
        <v>NME-SCR-233</v>
      </c>
      <c r="C247" s="463" t="str">
        <f>'Risk Log'!B251</f>
        <v>Application Restricted</v>
      </c>
      <c r="D247" s="464" t="str">
        <f>'Risk Log'!V251 &amp; " &gt; " &amp; 'Risk Log'!W251</f>
        <v>Specification for author element and access mode &gt; Req 2</v>
      </c>
      <c r="E247" s="464" t="str">
        <f>'Risk Log'!S251</f>
        <v>Test data:
1. System Administration User
2. Bulk upload patient details with
 - Eligible Patients with GP Summary Update Pending to be sent</v>
      </c>
      <c r="F247" s="46"/>
      <c r="G247" s="46"/>
      <c r="H247" s="46"/>
      <c r="I247" s="46"/>
      <c r="J247" s="46"/>
      <c r="K247" s="46"/>
      <c r="L247" s="46"/>
      <c r="M247" s="46"/>
      <c r="N247" s="46"/>
      <c r="O247" s="46"/>
      <c r="P247" s="46"/>
      <c r="Q247" s="46"/>
      <c r="R247" s="46"/>
      <c r="S247" s="46"/>
      <c r="T247" s="46"/>
      <c r="U247" s="46"/>
      <c r="V247" s="46"/>
      <c r="W247" s="46"/>
      <c r="X247" s="46"/>
      <c r="Y247" s="46"/>
      <c r="Z247" s="46"/>
      <c r="AA247" s="46"/>
      <c r="AB247" s="46"/>
      <c r="AC247" s="46"/>
      <c r="AD247" s="46"/>
      <c r="AE247" s="46"/>
      <c r="AF247" s="46"/>
      <c r="AG247" s="46"/>
      <c r="AH247" s="46"/>
      <c r="AI247" s="46"/>
      <c r="AJ247" s="46"/>
      <c r="AK247" s="46"/>
      <c r="AL247" s="46"/>
      <c r="AM247" s="46"/>
      <c r="AN247" s="46"/>
      <c r="AO247" s="46"/>
      <c r="AP247" s="46"/>
      <c r="AQ247" s="46"/>
      <c r="AR247" s="46"/>
      <c r="AS247" s="46"/>
      <c r="AT247" s="46"/>
      <c r="AU247" s="46"/>
      <c r="AV247" s="46"/>
      <c r="AW247" s="46"/>
      <c r="AX247" s="46"/>
      <c r="AY247" s="46"/>
      <c r="AZ247" s="46"/>
      <c r="BA247" s="46"/>
      <c r="BB247" s="46"/>
      <c r="BC247" s="46"/>
      <c r="BD247" s="46"/>
      <c r="BE247" s="46"/>
      <c r="BF247" s="46"/>
      <c r="BG247" s="46"/>
      <c r="BH247" s="46"/>
      <c r="BI247" s="46"/>
      <c r="BJ247" s="46"/>
      <c r="BK247" s="46"/>
      <c r="BL247" s="46"/>
      <c r="BM247" s="46"/>
      <c r="BN247" s="46"/>
      <c r="BO247" s="46"/>
      <c r="BP247" s="46"/>
      <c r="BQ247" s="46"/>
      <c r="BR247" s="46"/>
      <c r="BS247" s="46"/>
      <c r="BT247" s="46"/>
      <c r="BU247" s="46"/>
      <c r="BV247" s="46"/>
      <c r="BW247" s="46"/>
      <c r="BX247" s="46"/>
      <c r="BY247" s="46"/>
      <c r="BZ247" s="46"/>
      <c r="CA247" s="46"/>
      <c r="CB247" s="46"/>
      <c r="CC247" s="46"/>
      <c r="CD247" s="46"/>
      <c r="CE247" s="46"/>
      <c r="CF247" s="46"/>
    </row>
    <row r="248" spans="1:84" ht="123.95">
      <c r="A248" s="46"/>
      <c r="B248" s="463" t="str">
        <f>'Risk Log'!A252</f>
        <v>NME-SCR-234</v>
      </c>
      <c r="C248" s="463" t="str">
        <f>'Risk Log'!B252</f>
        <v>Application Restricted</v>
      </c>
      <c r="D248" s="464" t="str">
        <f>'Risk Log'!V252 &amp; " &gt; " &amp; 'Risk Log'!W252</f>
        <v>Specification for author element and access mode &gt; Req 2</v>
      </c>
      <c r="E248" s="464" t="str">
        <f>'Risk Log'!S252</f>
        <v>Test data:
1. Smartcard authenticated with appropriate permissions
2. Bulk upload patient details with
 - Eligible Patients with GP Summary Update Pending to be sent
 - Ineligible Patients with GP Summary Update Pending to be sent</v>
      </c>
      <c r="F248" s="46"/>
      <c r="G248" s="46"/>
      <c r="H248" s="46"/>
      <c r="I248" s="46"/>
      <c r="J248" s="46"/>
      <c r="K248" s="46"/>
      <c r="L248" s="46"/>
      <c r="M248" s="46"/>
      <c r="N248" s="46"/>
      <c r="O248" s="46"/>
      <c r="P248" s="46"/>
      <c r="Q248" s="46"/>
      <c r="R248" s="46"/>
      <c r="S248" s="46"/>
      <c r="T248" s="46"/>
      <c r="U248" s="46"/>
      <c r="V248" s="46"/>
      <c r="W248" s="46"/>
      <c r="X248" s="46"/>
      <c r="Y248" s="46"/>
      <c r="Z248" s="46"/>
      <c r="AA248" s="46"/>
      <c r="AB248" s="46"/>
      <c r="AC248" s="46"/>
      <c r="AD248" s="46"/>
      <c r="AE248" s="46"/>
      <c r="AF248" s="46"/>
      <c r="AG248" s="46"/>
      <c r="AH248" s="46"/>
      <c r="AI248" s="46"/>
      <c r="AJ248" s="46"/>
      <c r="AK248" s="46"/>
      <c r="AL248" s="46"/>
      <c r="AM248" s="46"/>
      <c r="AN248" s="46"/>
      <c r="AO248" s="46"/>
      <c r="AP248" s="46"/>
      <c r="AQ248" s="46"/>
      <c r="AR248" s="46"/>
      <c r="AS248" s="46"/>
      <c r="AT248" s="46"/>
      <c r="AU248" s="46"/>
      <c r="AV248" s="46"/>
      <c r="AW248" s="46"/>
      <c r="AX248" s="46"/>
      <c r="AY248" s="46"/>
      <c r="AZ248" s="46"/>
      <c r="BA248" s="46"/>
      <c r="BB248" s="46"/>
      <c r="BC248" s="46"/>
      <c r="BD248" s="46"/>
      <c r="BE248" s="46"/>
      <c r="BF248" s="46"/>
      <c r="BG248" s="46"/>
      <c r="BH248" s="46"/>
      <c r="BI248" s="46"/>
      <c r="BJ248" s="46"/>
      <c r="BK248" s="46"/>
      <c r="BL248" s="46"/>
      <c r="BM248" s="46"/>
      <c r="BN248" s="46"/>
      <c r="BO248" s="46"/>
      <c r="BP248" s="46"/>
      <c r="BQ248" s="46"/>
      <c r="BR248" s="46"/>
      <c r="BS248" s="46"/>
      <c r="BT248" s="46"/>
      <c r="BU248" s="46"/>
      <c r="BV248" s="46"/>
      <c r="BW248" s="46"/>
      <c r="BX248" s="46"/>
      <c r="BY248" s="46"/>
      <c r="BZ248" s="46"/>
      <c r="CA248" s="46"/>
      <c r="CB248" s="46"/>
      <c r="CC248" s="46"/>
      <c r="CD248" s="46"/>
      <c r="CE248" s="46"/>
      <c r="CF248" s="46"/>
    </row>
    <row r="249" spans="1:84" ht="123.95">
      <c r="A249" s="46"/>
      <c r="B249" s="463" t="str">
        <f>'Risk Log'!A253</f>
        <v>NME-SCR-235</v>
      </c>
      <c r="C249" s="463" t="str">
        <f>'Risk Log'!B253</f>
        <v>Application Restricted</v>
      </c>
      <c r="D249" s="464" t="str">
        <f>'Risk Log'!V253 &amp; " &gt; " &amp; 'Risk Log'!W253</f>
        <v>Specification for author element and access mode &gt; Req 3</v>
      </c>
      <c r="E249" s="464" t="str">
        <f>'Risk Log'!S253</f>
        <v xml:space="preserve">Test Data:
Digimed message containing either Covid test results or Covid vaccination events for a group of patients at the practice to be received by the GP system and integrated into patient records without the records being opened by users of the GP system.
</v>
      </c>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46"/>
      <c r="AS249" s="46"/>
      <c r="AT249" s="46"/>
      <c r="AU249" s="46"/>
      <c r="AV249" s="46"/>
      <c r="AW249" s="46"/>
      <c r="AX249" s="46"/>
      <c r="AY249" s="46"/>
      <c r="AZ249" s="46"/>
      <c r="BA249" s="46"/>
      <c r="BB249" s="46"/>
      <c r="BC249" s="46"/>
      <c r="BD249" s="46"/>
      <c r="BE249" s="46"/>
      <c r="BF249" s="46"/>
      <c r="BG249" s="46"/>
      <c r="BH249" s="46"/>
      <c r="BI249" s="46"/>
      <c r="BJ249" s="46"/>
      <c r="BK249" s="46"/>
      <c r="BL249" s="46"/>
      <c r="BM249" s="46"/>
      <c r="BN249" s="46"/>
      <c r="BO249" s="46"/>
      <c r="BP249" s="46"/>
      <c r="BQ249" s="46"/>
      <c r="BR249" s="46"/>
      <c r="BS249" s="46"/>
      <c r="BT249" s="46"/>
      <c r="BU249" s="46"/>
      <c r="BV249" s="46"/>
      <c r="BW249" s="46"/>
      <c r="BX249" s="46"/>
      <c r="BY249" s="46"/>
      <c r="BZ249" s="46"/>
      <c r="CA249" s="46"/>
      <c r="CB249" s="46"/>
      <c r="CC249" s="46"/>
      <c r="CD249" s="46"/>
      <c r="CE249" s="46"/>
      <c r="CF249" s="46"/>
    </row>
    <row r="250" spans="1:84" ht="123.95">
      <c r="A250" s="46"/>
      <c r="B250" s="463" t="str">
        <f>'Risk Log'!A254</f>
        <v>NME-SCR-236</v>
      </c>
      <c r="C250" s="463" t="str">
        <f>'Risk Log'!B254</f>
        <v>Sending GP Summary updates</v>
      </c>
      <c r="D250" s="464" t="str">
        <f>'Risk Log'!V254 &amp; " &gt; " &amp; 'Risk Log'!W254</f>
        <v>Specification for author element and access mode &gt; Req 3</v>
      </c>
      <c r="E250" s="464" t="str">
        <f>'Risk Log'!S254</f>
        <v xml:space="preserve">Test Data:
Digimed message containing either Covid test results or Covid vaccination events for a group of patients at the practice to be received by the GP system and integrated into patient records without the records being opened by users of the GP system.
</v>
      </c>
      <c r="F250" s="46"/>
      <c r="G250" s="46"/>
      <c r="H250" s="46"/>
      <c r="I250" s="46"/>
      <c r="J250" s="46"/>
      <c r="K250" s="46"/>
      <c r="L250" s="46"/>
      <c r="M250" s="46"/>
      <c r="N250" s="46"/>
      <c r="O250" s="46"/>
      <c r="P250" s="46"/>
      <c r="Q250" s="46"/>
      <c r="R250" s="46"/>
      <c r="S250" s="46"/>
      <c r="T250" s="46"/>
      <c r="U250" s="46"/>
      <c r="V250" s="46"/>
      <c r="W250" s="46"/>
      <c r="X250" s="46"/>
      <c r="Y250" s="46"/>
      <c r="Z250" s="46"/>
      <c r="AA250" s="46"/>
      <c r="AB250" s="46"/>
      <c r="AC250" s="46"/>
      <c r="AD250" s="46"/>
      <c r="AE250" s="46"/>
      <c r="AF250" s="46"/>
      <c r="AG250" s="46"/>
      <c r="AH250" s="46"/>
      <c r="AI250" s="46"/>
      <c r="AJ250" s="46"/>
      <c r="AK250" s="46"/>
      <c r="AL250" s="46"/>
      <c r="AM250" s="46"/>
      <c r="AN250" s="46"/>
      <c r="AO250" s="46"/>
      <c r="AP250" s="46"/>
      <c r="AQ250" s="46"/>
      <c r="AR250" s="46"/>
      <c r="AS250" s="46"/>
      <c r="AT250" s="46"/>
      <c r="AU250" s="46"/>
      <c r="AV250" s="46"/>
      <c r="AW250" s="46"/>
      <c r="AX250" s="46"/>
      <c r="AY250" s="46"/>
      <c r="AZ250" s="46"/>
      <c r="BA250" s="46"/>
      <c r="BB250" s="46"/>
      <c r="BC250" s="46"/>
      <c r="BD250" s="46"/>
      <c r="BE250" s="46"/>
      <c r="BF250" s="46"/>
      <c r="BG250" s="46"/>
      <c r="BH250" s="46"/>
      <c r="BI250" s="46"/>
      <c r="BJ250" s="46"/>
      <c r="BK250" s="46"/>
      <c r="BL250" s="46"/>
      <c r="BM250" s="46"/>
      <c r="BN250" s="46"/>
      <c r="BO250" s="46"/>
      <c r="BP250" s="46"/>
      <c r="BQ250" s="46"/>
      <c r="BR250" s="46"/>
      <c r="BS250" s="46"/>
      <c r="BT250" s="46"/>
      <c r="BU250" s="46"/>
      <c r="BV250" s="46"/>
      <c r="BW250" s="46"/>
      <c r="BX250" s="46"/>
      <c r="BY250" s="46"/>
      <c r="BZ250" s="46"/>
      <c r="CA250" s="46"/>
      <c r="CB250" s="46"/>
      <c r="CC250" s="46"/>
      <c r="CD250" s="46"/>
      <c r="CE250" s="46"/>
      <c r="CF250" s="46"/>
    </row>
    <row r="251" spans="1:84" ht="108.6">
      <c r="A251" s="46"/>
      <c r="B251" s="463" t="str">
        <f>'Risk Log'!A255</f>
        <v>NME-SCR-237</v>
      </c>
      <c r="C251" s="463" t="str">
        <f>'Risk Log'!B255</f>
        <v>User Restricted</v>
      </c>
      <c r="D251" s="464" t="str">
        <f>'Risk Log'!V255 &amp; " &gt; " &amp; 'Risk Log'!W255</f>
        <v>Specification for author element and access mode &gt; Req 4</v>
      </c>
      <c r="E251" s="464" t="str">
        <f>'Risk Log'!S255</f>
        <v>Test data:
1. A Practice which contributes to SCR Update
2. User without a Smartcard who triggers the GP Summary Updates that reside in the pending queue.
3. Authenticated user with correct RBAC Permissions who purges the queue.</v>
      </c>
      <c r="F251" s="46"/>
      <c r="G251" s="46"/>
      <c r="H251" s="46"/>
      <c r="I251" s="46"/>
      <c r="J251" s="46"/>
      <c r="K251" s="46"/>
      <c r="L251" s="46"/>
      <c r="M251" s="46"/>
      <c r="N251" s="46"/>
      <c r="O251" s="46"/>
      <c r="P251" s="46"/>
      <c r="Q251" s="46"/>
      <c r="R251" s="46"/>
      <c r="S251" s="46"/>
      <c r="T251" s="46"/>
      <c r="U251" s="46"/>
      <c r="V251" s="46"/>
      <c r="W251" s="46"/>
      <c r="X251" s="46"/>
      <c r="Y251" s="46"/>
      <c r="Z251" s="46"/>
      <c r="AA251" s="46"/>
      <c r="AB251" s="46"/>
      <c r="AC251" s="46"/>
      <c r="AD251" s="46"/>
      <c r="AE251" s="46"/>
      <c r="AF251" s="46"/>
      <c r="AG251" s="46"/>
      <c r="AH251" s="46"/>
      <c r="AI251" s="46"/>
      <c r="AJ251" s="46"/>
      <c r="AK251" s="46"/>
      <c r="AL251" s="46"/>
      <c r="AM251" s="46"/>
      <c r="AN251" s="46"/>
      <c r="AO251" s="46"/>
      <c r="AP251" s="46"/>
      <c r="AQ251" s="46"/>
      <c r="AR251" s="46"/>
      <c r="AS251" s="46"/>
      <c r="AT251" s="46"/>
      <c r="AU251" s="46"/>
      <c r="AV251" s="46"/>
      <c r="AW251" s="46"/>
      <c r="AX251" s="46"/>
      <c r="AY251" s="46"/>
      <c r="AZ251" s="46"/>
      <c r="BA251" s="46"/>
      <c r="BB251" s="46"/>
      <c r="BC251" s="46"/>
      <c r="BD251" s="46"/>
      <c r="BE251" s="46"/>
      <c r="BF251" s="46"/>
      <c r="BG251" s="46"/>
      <c r="BH251" s="46"/>
      <c r="BI251" s="46"/>
      <c r="BJ251" s="46"/>
      <c r="BK251" s="46"/>
      <c r="BL251" s="46"/>
      <c r="BM251" s="46"/>
      <c r="BN251" s="46"/>
      <c r="BO251" s="46"/>
      <c r="BP251" s="46"/>
      <c r="BQ251" s="46"/>
      <c r="BR251" s="46"/>
      <c r="BS251" s="46"/>
      <c r="BT251" s="46"/>
      <c r="BU251" s="46"/>
      <c r="BV251" s="46"/>
      <c r="BW251" s="46"/>
      <c r="BX251" s="46"/>
      <c r="BY251" s="46"/>
      <c r="BZ251" s="46"/>
      <c r="CA251" s="46"/>
      <c r="CB251" s="46"/>
      <c r="CC251" s="46"/>
      <c r="CD251" s="46"/>
      <c r="CE251" s="46"/>
      <c r="CF251" s="46"/>
    </row>
    <row r="252" spans="1:84" ht="93">
      <c r="A252" s="46"/>
      <c r="B252" s="463" t="str">
        <f>'Risk Log'!A256</f>
        <v>NME-SCR-238</v>
      </c>
      <c r="C252" s="463" t="str">
        <f>'Risk Log'!B256</f>
        <v>User Restricted</v>
      </c>
      <c r="D252" s="464" t="str">
        <f>'Risk Log'!V256 &amp; " &gt; " &amp; 'Risk Log'!W256</f>
        <v>Specification for author element and access mode &gt; Req 5</v>
      </c>
      <c r="E252" s="464" t="str">
        <f>'Risk Log'!S256</f>
        <v>Test data:
Eligible Patients with GP Summary Update pending in the queue due to upload failure and GP Summary Update has been successful with the same logged in CIS Authenticated Smartcard user credentials</v>
      </c>
      <c r="F252" s="46"/>
      <c r="G252" s="46"/>
      <c r="H252" s="46"/>
      <c r="I252" s="46"/>
      <c r="J252" s="46"/>
      <c r="K252" s="46"/>
      <c r="L252" s="46"/>
      <c r="M252" s="46"/>
      <c r="N252" s="46"/>
      <c r="O252" s="46"/>
      <c r="P252" s="46"/>
      <c r="Q252" s="46"/>
      <c r="R252" s="46"/>
      <c r="S252" s="46"/>
      <c r="T252" s="46"/>
      <c r="U252" s="46"/>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6"/>
      <c r="AY252" s="46"/>
      <c r="AZ252" s="46"/>
      <c r="BA252" s="46"/>
      <c r="BB252" s="46"/>
      <c r="BC252" s="46"/>
      <c r="BD252" s="46"/>
      <c r="BE252" s="46"/>
      <c r="BF252" s="46"/>
      <c r="BG252" s="46"/>
      <c r="BH252" s="46"/>
      <c r="BI252" s="46"/>
      <c r="BJ252" s="46"/>
      <c r="BK252" s="46"/>
      <c r="BL252" s="46"/>
      <c r="BM252" s="46"/>
      <c r="BN252" s="46"/>
      <c r="BO252" s="46"/>
      <c r="BP252" s="46"/>
      <c r="BQ252" s="46"/>
      <c r="BR252" s="46"/>
      <c r="BS252" s="46"/>
      <c r="BT252" s="46"/>
      <c r="BU252" s="46"/>
      <c r="BV252" s="46"/>
      <c r="BW252" s="46"/>
      <c r="BX252" s="46"/>
      <c r="BY252" s="46"/>
      <c r="BZ252" s="46"/>
      <c r="CA252" s="46"/>
      <c r="CB252" s="46"/>
      <c r="CC252" s="46"/>
      <c r="CD252" s="46"/>
      <c r="CE252" s="46"/>
      <c r="CF252" s="46"/>
    </row>
    <row r="253" spans="1:84" ht="93">
      <c r="A253" s="46"/>
      <c r="B253" s="463" t="str">
        <f>'Risk Log'!A257</f>
        <v>NME-SCR-239</v>
      </c>
      <c r="C253" s="463" t="str">
        <f>'Risk Log'!B257</f>
        <v>Sending GP Summary updates</v>
      </c>
      <c r="D253" s="464" t="str">
        <f>'Risk Log'!V257 &amp; " &gt; " &amp; 'Risk Log'!W257</f>
        <v>Specification for author element and access mode &gt; Req 5</v>
      </c>
      <c r="E253" s="464" t="str">
        <f>'Risk Log'!S257</f>
        <v>Test data:
Eligible Patients with GP Summary Update pending in the queue due to upload failure and GP Summary Update has been successful with the same logged in CIS Authenticated Smartcard user credentials</v>
      </c>
      <c r="F253" s="46"/>
      <c r="G253" s="46"/>
      <c r="H253" s="46"/>
      <c r="I253" s="46"/>
      <c r="J253" s="46"/>
      <c r="K253" s="46"/>
      <c r="L253" s="46"/>
      <c r="M253" s="46"/>
      <c r="N253" s="46"/>
      <c r="O253" s="46"/>
      <c r="P253" s="46"/>
      <c r="Q253" s="46"/>
      <c r="R253" s="46"/>
      <c r="S253" s="46"/>
      <c r="T253" s="46"/>
      <c r="U253" s="46"/>
      <c r="V253" s="46"/>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6"/>
      <c r="AY253" s="46"/>
      <c r="AZ253" s="46"/>
      <c r="BA253" s="46"/>
      <c r="BB253" s="46"/>
      <c r="BC253" s="46"/>
      <c r="BD253" s="46"/>
      <c r="BE253" s="46"/>
      <c r="BF253" s="46"/>
      <c r="BG253" s="46"/>
      <c r="BH253" s="46"/>
      <c r="BI253" s="46"/>
      <c r="BJ253" s="46"/>
      <c r="BK253" s="46"/>
      <c r="BL253" s="46"/>
      <c r="BM253" s="46"/>
      <c r="BN253" s="46"/>
      <c r="BO253" s="46"/>
      <c r="BP253" s="46"/>
      <c r="BQ253" s="46"/>
      <c r="BR253" s="46"/>
      <c r="BS253" s="46"/>
      <c r="BT253" s="46"/>
      <c r="BU253" s="46"/>
      <c r="BV253" s="46"/>
      <c r="BW253" s="46"/>
      <c r="BX253" s="46"/>
      <c r="BY253" s="46"/>
      <c r="BZ253" s="46"/>
      <c r="CA253" s="46"/>
      <c r="CB253" s="46"/>
      <c r="CC253" s="46"/>
      <c r="CD253" s="46"/>
      <c r="CE253" s="46"/>
      <c r="CF253" s="46"/>
    </row>
    <row r="254" spans="1:84" ht="123.95">
      <c r="A254" s="46"/>
      <c r="B254" s="463" t="str">
        <f>'Risk Log'!A258</f>
        <v>NME-SCR-240</v>
      </c>
      <c r="C254" s="463" t="str">
        <f>'Risk Log'!B258</f>
        <v>Application Restricted</v>
      </c>
      <c r="D254" s="464" t="str">
        <f>'Risk Log'!V258 &amp; " &gt; " &amp; 'Risk Log'!W258</f>
        <v>Specification for author element and access mode &gt; Req 5</v>
      </c>
      <c r="E254" s="464" t="str">
        <f>'Risk Log'!S258</f>
        <v>Test data:
Eligible Patients with GP Summary Update pending in the queue due to upload failure. 
GP Summary Update is transmitted after CIS Authenticated Smartcard user's Authentication(Identity) token has expired</v>
      </c>
      <c r="F254" s="46"/>
      <c r="G254" s="46"/>
      <c r="H254" s="46"/>
      <c r="I254" s="46"/>
      <c r="J254" s="46"/>
      <c r="K254" s="46"/>
      <c r="L254" s="46"/>
      <c r="M254" s="46"/>
      <c r="N254" s="46"/>
      <c r="O254" s="46"/>
      <c r="P254" s="46"/>
      <c r="Q254" s="46"/>
      <c r="R254" s="46"/>
      <c r="S254" s="46"/>
      <c r="T254" s="46"/>
      <c r="U254" s="46"/>
      <c r="V254" s="46"/>
      <c r="W254" s="46"/>
      <c r="X254" s="46"/>
      <c r="Y254" s="46"/>
      <c r="Z254" s="46"/>
      <c r="AA254" s="46"/>
      <c r="AB254" s="46"/>
      <c r="AC254" s="46"/>
      <c r="AD254" s="46"/>
      <c r="AE254" s="46"/>
      <c r="AF254" s="46"/>
      <c r="AG254" s="46"/>
      <c r="AH254" s="46"/>
      <c r="AI254" s="46"/>
      <c r="AJ254" s="46"/>
      <c r="AK254" s="46"/>
      <c r="AL254" s="46"/>
      <c r="AM254" s="46"/>
      <c r="AN254" s="46"/>
      <c r="AO254" s="46"/>
      <c r="AP254" s="46"/>
      <c r="AQ254" s="46"/>
      <c r="AR254" s="46"/>
      <c r="AS254" s="46"/>
      <c r="AT254" s="46"/>
      <c r="AU254" s="46"/>
      <c r="AV254" s="46"/>
      <c r="AW254" s="46"/>
      <c r="AX254" s="46"/>
      <c r="AY254" s="46"/>
      <c r="AZ254" s="46"/>
      <c r="BA254" s="46"/>
      <c r="BB254" s="46"/>
      <c r="BC254" s="46"/>
      <c r="BD254" s="46"/>
      <c r="BE254" s="46"/>
      <c r="BF254" s="46"/>
      <c r="BG254" s="46"/>
      <c r="BH254" s="46"/>
      <c r="BI254" s="46"/>
      <c r="BJ254" s="46"/>
      <c r="BK254" s="46"/>
      <c r="BL254" s="46"/>
      <c r="BM254" s="46"/>
      <c r="BN254" s="46"/>
      <c r="BO254" s="46"/>
      <c r="BP254" s="46"/>
      <c r="BQ254" s="46"/>
      <c r="BR254" s="46"/>
      <c r="BS254" s="46"/>
      <c r="BT254" s="46"/>
      <c r="BU254" s="46"/>
      <c r="BV254" s="46"/>
      <c r="BW254" s="46"/>
      <c r="BX254" s="46"/>
      <c r="BY254" s="46"/>
      <c r="BZ254" s="46"/>
      <c r="CA254" s="46"/>
      <c r="CB254" s="46"/>
      <c r="CC254" s="46"/>
      <c r="CD254" s="46"/>
      <c r="CE254" s="46"/>
      <c r="CF254" s="46"/>
    </row>
    <row r="255" spans="1:84" ht="123.95">
      <c r="A255" s="46"/>
      <c r="B255" s="463" t="str">
        <f>'Risk Log'!A259</f>
        <v>NME-SCR-241</v>
      </c>
      <c r="C255" s="463" t="str">
        <f>'Risk Log'!B259</f>
        <v>Sending GP Summary updates</v>
      </c>
      <c r="D255" s="464" t="str">
        <f>'Risk Log'!V259 &amp; " &gt; " &amp; 'Risk Log'!W259</f>
        <v>Specification for author element and access mode &gt; Req 5</v>
      </c>
      <c r="E255" s="464" t="str">
        <f>'Risk Log'!S259</f>
        <v>Test data:
Eligible Patients with GP Summary Update pending in the queue due to upload failure. 
GP Summary Update is transmitted after CIS Authenticated Smartcard user's Authentication(Identity) token has expired</v>
      </c>
      <c r="F255" s="46"/>
      <c r="G255" s="46"/>
      <c r="H255" s="46"/>
      <c r="I255" s="46"/>
      <c r="J255" s="46"/>
      <c r="K255" s="46"/>
      <c r="L255" s="46"/>
      <c r="M255" s="46"/>
      <c r="N255" s="46"/>
      <c r="O255" s="46"/>
      <c r="P255" s="46"/>
      <c r="Q255" s="46"/>
      <c r="R255" s="46"/>
      <c r="S255" s="46"/>
      <c r="T255" s="46"/>
      <c r="U255" s="46"/>
      <c r="V255" s="46"/>
      <c r="W255" s="46"/>
      <c r="X255" s="46"/>
      <c r="Y255" s="46"/>
      <c r="Z255" s="46"/>
      <c r="AA255" s="46"/>
      <c r="AB255" s="46"/>
      <c r="AC255" s="46"/>
      <c r="AD255" s="46"/>
      <c r="AE255" s="46"/>
      <c r="AF255" s="46"/>
      <c r="AG255" s="46"/>
      <c r="AH255" s="46"/>
      <c r="AI255" s="46"/>
      <c r="AJ255" s="46"/>
      <c r="AK255" s="46"/>
      <c r="AL255" s="46"/>
      <c r="AM255" s="46"/>
      <c r="AN255" s="46"/>
      <c r="AO255" s="46"/>
      <c r="AP255" s="46"/>
      <c r="AQ255" s="46"/>
      <c r="AR255" s="46"/>
      <c r="AS255" s="46"/>
      <c r="AT255" s="46"/>
      <c r="AU255" s="46"/>
      <c r="AV255" s="46"/>
      <c r="AW255" s="46"/>
      <c r="AX255" s="46"/>
      <c r="AY255" s="46"/>
      <c r="AZ255" s="46"/>
      <c r="BA255" s="46"/>
      <c r="BB255" s="46"/>
      <c r="BC255" s="46"/>
      <c r="BD255" s="46"/>
      <c r="BE255" s="46"/>
      <c r="BF255" s="46"/>
      <c r="BG255" s="46"/>
      <c r="BH255" s="46"/>
      <c r="BI255" s="46"/>
      <c r="BJ255" s="46"/>
      <c r="BK255" s="46"/>
      <c r="BL255" s="46"/>
      <c r="BM255" s="46"/>
      <c r="BN255" s="46"/>
      <c r="BO255" s="46"/>
      <c r="BP255" s="46"/>
      <c r="BQ255" s="46"/>
      <c r="BR255" s="46"/>
      <c r="BS255" s="46"/>
      <c r="BT255" s="46"/>
      <c r="BU255" s="46"/>
      <c r="BV255" s="46"/>
      <c r="BW255" s="46"/>
      <c r="BX255" s="46"/>
      <c r="BY255" s="46"/>
      <c r="BZ255" s="46"/>
      <c r="CA255" s="46"/>
      <c r="CB255" s="46"/>
      <c r="CC255" s="46"/>
      <c r="CD255" s="46"/>
      <c r="CE255" s="46"/>
      <c r="CF255" s="46"/>
    </row>
    <row r="256" spans="1:84" ht="201.6">
      <c r="A256" s="46"/>
      <c r="B256" s="463" t="str">
        <f>'Risk Log'!A260</f>
        <v>NME-SCR-242</v>
      </c>
      <c r="C256" s="463" t="str">
        <f>'Risk Log'!B260</f>
        <v>Sending GP Summary updates</v>
      </c>
      <c r="D256" s="464" t="str">
        <f>'Risk Log'!V260 &amp; " &gt; " &amp; 'Risk Log'!W260</f>
        <v>Guidance and special considerations 1.2 &gt;  2. Number of instances displayed for each dataset</v>
      </c>
      <c r="E256" s="464" t="str">
        <f>'Risk Log'!S260</f>
        <v>Test Data
Step 1. Single SNOMED Code belonging to the SCR Inclusion Dataset - If that one code is recorded in the Patient's GP Record for 5 times, then how many times does it appear in the SCR. For the Inclusion Dataset, if it is all instances to be displayed, then the code would be displayed on SCR for 5 times.
Step 2.  follow Step 1 to Test the number of instances for each Dataset and ensure it agrees to the approach document</v>
      </c>
      <c r="F256" s="46"/>
      <c r="G256" s="46"/>
      <c r="H256" s="46"/>
      <c r="I256" s="46"/>
      <c r="J256" s="46"/>
      <c r="K256" s="46"/>
      <c r="L256" s="46"/>
      <c r="M256" s="46"/>
      <c r="N256" s="46"/>
      <c r="O256" s="46"/>
      <c r="P256" s="46"/>
      <c r="Q256" s="46"/>
      <c r="R256" s="46"/>
      <c r="S256" s="46"/>
      <c r="T256" s="46"/>
      <c r="U256" s="46"/>
      <c r="V256" s="46"/>
      <c r="W256" s="46"/>
      <c r="X256" s="46"/>
      <c r="Y256" s="46"/>
      <c r="Z256" s="46"/>
      <c r="AA256" s="46"/>
      <c r="AB256" s="46"/>
      <c r="AC256" s="46"/>
      <c r="AD256" s="46"/>
      <c r="AE256" s="46"/>
      <c r="AF256" s="46"/>
      <c r="AG256" s="46"/>
      <c r="AH256" s="46"/>
      <c r="AI256" s="46"/>
      <c r="AJ256" s="46"/>
      <c r="AK256" s="46"/>
      <c r="AL256" s="46"/>
      <c r="AM256" s="46"/>
      <c r="AN256" s="46"/>
      <c r="AO256" s="46"/>
      <c r="AP256" s="46"/>
      <c r="AQ256" s="46"/>
      <c r="AR256" s="46"/>
      <c r="AS256" s="46"/>
      <c r="AT256" s="46"/>
      <c r="AU256" s="46"/>
      <c r="AV256" s="46"/>
      <c r="AW256" s="46"/>
      <c r="AX256" s="46"/>
      <c r="AY256" s="46"/>
      <c r="AZ256" s="46"/>
      <c r="BA256" s="46"/>
      <c r="BB256" s="46"/>
      <c r="BC256" s="46"/>
      <c r="BD256" s="46"/>
      <c r="BE256" s="46"/>
      <c r="BF256" s="46"/>
      <c r="BG256" s="46"/>
      <c r="BH256" s="46"/>
      <c r="BI256" s="46"/>
      <c r="BJ256" s="46"/>
      <c r="BK256" s="46"/>
      <c r="BL256" s="46"/>
      <c r="BM256" s="46"/>
      <c r="BN256" s="46"/>
      <c r="BO256" s="46"/>
      <c r="BP256" s="46"/>
      <c r="BQ256" s="46"/>
      <c r="BR256" s="46"/>
      <c r="BS256" s="46"/>
      <c r="BT256" s="46"/>
      <c r="BU256" s="46"/>
      <c r="BV256" s="46"/>
      <c r="BW256" s="46"/>
      <c r="BX256" s="46"/>
      <c r="BY256" s="46"/>
      <c r="BZ256" s="46"/>
      <c r="CA256" s="46"/>
      <c r="CB256" s="46"/>
      <c r="CC256" s="46"/>
      <c r="CD256" s="46"/>
      <c r="CE256" s="46"/>
      <c r="CF256" s="46"/>
    </row>
    <row r="257" spans="1:84" ht="294.60000000000002">
      <c r="A257" s="46"/>
      <c r="B257" s="463" t="str">
        <f>'Risk Log'!A261</f>
        <v>NME-SCR-243</v>
      </c>
      <c r="C257" s="463" t="str">
        <f>'Risk Log'!B261</f>
        <v>Content of GP Summaries</v>
      </c>
      <c r="D257" s="464" t="str">
        <f>'Risk Log'!V261 &amp; " &gt; " &amp; 'Risk Log'!W261</f>
        <v>Guidance and special considerations 1.2 &gt; 3. Care Record Element (CRE) Mapping table</v>
      </c>
      <c r="E257" s="464" t="str">
        <f>'Risk Log'!S261</f>
        <v>Test data:
1. User with access to update SCR.
2. SCR with non-core data items which do not map to one of the 19 SCR additional information CRE Headers
3. User to enter manually the right Clinical code into the NME System
4.  The  Users, Uses  the NME Functionality to Manually promoted the code into the SCR
Example Items:(Taken from Procedures - care record element (record artifact))
1. 265094007 | Exostectomy: [hallux] or [first metatarsal] (procedure)
2. 773126007 | Application of topical antifungal agent to skin (procedure) 
3. 874932008 | Carvedilol not indicated (situation)
4. 874933003 | Nebivolol not indicated (situation)</v>
      </c>
      <c r="F257" s="46"/>
      <c r="G257" s="46"/>
      <c r="H257" s="46"/>
      <c r="I257" s="46"/>
      <c r="J257" s="46"/>
      <c r="K257" s="46"/>
      <c r="L257" s="46"/>
      <c r="M257" s="46"/>
      <c r="N257" s="46"/>
      <c r="O257" s="46"/>
      <c r="P257" s="46"/>
      <c r="Q257" s="46"/>
      <c r="R257" s="46"/>
      <c r="S257" s="46"/>
      <c r="T257" s="46"/>
      <c r="U257" s="46"/>
      <c r="V257" s="46"/>
      <c r="W257" s="46"/>
      <c r="X257" s="46"/>
      <c r="Y257" s="46"/>
      <c r="Z257" s="46"/>
      <c r="AA257" s="46"/>
      <c r="AB257" s="46"/>
      <c r="AC257" s="46"/>
      <c r="AD257" s="46"/>
      <c r="AE257" s="46"/>
      <c r="AF257" s="46"/>
      <c r="AG257" s="46"/>
      <c r="AH257" s="46"/>
      <c r="AI257" s="46"/>
      <c r="AJ257" s="46"/>
      <c r="AK257" s="46"/>
      <c r="AL257" s="46"/>
      <c r="AM257" s="46"/>
      <c r="AN257" s="46"/>
      <c r="AO257" s="46"/>
      <c r="AP257" s="46"/>
      <c r="AQ257" s="46"/>
      <c r="AR257" s="46"/>
      <c r="AS257" s="46"/>
      <c r="AT257" s="46"/>
      <c r="AU257" s="46"/>
      <c r="AV257" s="46"/>
      <c r="AW257" s="46"/>
      <c r="AX257" s="46"/>
      <c r="AY257" s="46"/>
      <c r="AZ257" s="46"/>
      <c r="BA257" s="46"/>
      <c r="BB257" s="46"/>
      <c r="BC257" s="46"/>
      <c r="BD257" s="46"/>
      <c r="BE257" s="46"/>
      <c r="BF257" s="46"/>
      <c r="BG257" s="46"/>
      <c r="BH257" s="46"/>
      <c r="BI257" s="46"/>
      <c r="BJ257" s="46"/>
      <c r="BK257" s="46"/>
      <c r="BL257" s="46"/>
      <c r="BM257" s="46"/>
      <c r="BN257" s="46"/>
      <c r="BO257" s="46"/>
      <c r="BP257" s="46"/>
      <c r="BQ257" s="46"/>
      <c r="BR257" s="46"/>
      <c r="BS257" s="46"/>
      <c r="BT257" s="46"/>
      <c r="BU257" s="46"/>
      <c r="BV257" s="46"/>
      <c r="BW257" s="46"/>
      <c r="BX257" s="46"/>
      <c r="BY257" s="46"/>
      <c r="BZ257" s="46"/>
      <c r="CA257" s="46"/>
      <c r="CB257" s="46"/>
      <c r="CC257" s="46"/>
      <c r="CD257" s="46"/>
      <c r="CE257" s="46"/>
      <c r="CF257" s="46"/>
    </row>
    <row r="258" spans="1:84" ht="409.5">
      <c r="A258" s="46"/>
      <c r="B258" s="463" t="str">
        <f>'Risk Log'!A262</f>
        <v>NME-SCR-244</v>
      </c>
      <c r="C258" s="463" t="str">
        <f>'Risk Log'!B262</f>
        <v>Content of GP Summaries</v>
      </c>
      <c r="D258" s="464" t="str">
        <f>'Risk Log'!V262 &amp; " &gt; " &amp; 'Risk Log'!W262</f>
        <v>Guidance and special considerations 1.2 &gt; 4.	Resuscitation Status</v>
      </c>
      <c r="E258" s="464" t="str">
        <f>'Risk Log'!S262</f>
        <v>Test data:
a, b)
1. User with appropriate permissions
2. SCR containing past histories of the following resuscitation status entered on different dates
1. For resuscitation
2. For cardiopulmonary resuscitation
3. Not for resuscitation
4. Do not resuscitate status with supporting documentation
5. Not for cardiopulmonary resuscitation
3. Different combinations of Test data:
Combination 1:
01-Jan-2023 Do not Resuscitation
10-Jun-2022 Not for Cardiopulmonary Resuscitation
02-Feb-2021 For Cardiopulmonary Resuscitation
01-Mar-2015 For Resuscitation
Combination 2:
01-Feb-2022 For Resuscitation
10-Mar-2021 For Cardiopulmonary Resuscitation
02-Dec-2015 Not for Cardiopulmonary Resuscitation
01-Jun-2012 Do not Resuscitation
Combination 3:
01-Dec-2022 Not for Cardiopulmonary Resuscitation
10-Apr-2020 For Cardiopulmonary Resuscitation
02-May-2010 For Resuscitation
Combination 4:
10-Nov-2021 Not for Cardiopulmonary Resuscitation
01-Mar-2017 Do not Resuscitation
01-Dec-2015 For Resuscitation</v>
      </c>
      <c r="F258" s="46"/>
      <c r="G258" s="46"/>
      <c r="H258" s="46"/>
      <c r="I258" s="46"/>
      <c r="J258" s="46"/>
      <c r="K258" s="46"/>
      <c r="L258" s="46"/>
      <c r="M258" s="46"/>
      <c r="N258" s="46"/>
      <c r="O258" s="46"/>
      <c r="P258" s="46"/>
      <c r="Q258" s="46"/>
      <c r="R258" s="46"/>
      <c r="S258" s="46"/>
      <c r="T258" s="46"/>
      <c r="U258" s="46"/>
      <c r="V258" s="46"/>
      <c r="W258" s="46"/>
      <c r="X258" s="46"/>
      <c r="Y258" s="46"/>
      <c r="Z258" s="46"/>
      <c r="AA258" s="46"/>
      <c r="AB258" s="46"/>
      <c r="AC258" s="46"/>
      <c r="AD258" s="46"/>
      <c r="AE258" s="46"/>
      <c r="AF258" s="46"/>
      <c r="AG258" s="46"/>
      <c r="AH258" s="46"/>
      <c r="AI258" s="46"/>
      <c r="AJ258" s="46"/>
      <c r="AK258" s="46"/>
      <c r="AL258" s="46"/>
      <c r="AM258" s="46"/>
      <c r="AN258" s="46"/>
      <c r="AO258" s="46"/>
      <c r="AP258" s="46"/>
      <c r="AQ258" s="46"/>
      <c r="AR258" s="46"/>
      <c r="AS258" s="46"/>
      <c r="AT258" s="46"/>
      <c r="AU258" s="46"/>
      <c r="AV258" s="46"/>
      <c r="AW258" s="46"/>
      <c r="AX258" s="46"/>
      <c r="AY258" s="46"/>
      <c r="AZ258" s="46"/>
      <c r="BA258" s="46"/>
      <c r="BB258" s="46"/>
      <c r="BC258" s="46"/>
      <c r="BD258" s="46"/>
      <c r="BE258" s="46"/>
      <c r="BF258" s="46"/>
      <c r="BG258" s="46"/>
      <c r="BH258" s="46"/>
      <c r="BI258" s="46"/>
      <c r="BJ258" s="46"/>
      <c r="BK258" s="46"/>
      <c r="BL258" s="46"/>
      <c r="BM258" s="46"/>
      <c r="BN258" s="46"/>
      <c r="BO258" s="46"/>
      <c r="BP258" s="46"/>
      <c r="BQ258" s="46"/>
      <c r="BR258" s="46"/>
      <c r="BS258" s="46"/>
      <c r="BT258" s="46"/>
      <c r="BU258" s="46"/>
      <c r="BV258" s="46"/>
      <c r="BW258" s="46"/>
      <c r="BX258" s="46"/>
      <c r="BY258" s="46"/>
      <c r="BZ258" s="46"/>
      <c r="CA258" s="46"/>
      <c r="CB258" s="46"/>
      <c r="CC258" s="46"/>
      <c r="CD258" s="46"/>
      <c r="CE258" s="46"/>
      <c r="CF258" s="46"/>
    </row>
    <row r="259" spans="1:84" ht="30.95">
      <c r="A259" s="46"/>
      <c r="B259" s="463" t="str">
        <f>'Risk Log'!A263</f>
        <v>NME-SCR-245</v>
      </c>
      <c r="C259" s="463" t="str">
        <f>'Risk Log'!B263</f>
        <v>Content of GP Summaries</v>
      </c>
      <c r="D259" s="464" t="str">
        <f>'Risk Log'!V263 &amp; " &gt; " &amp; 'Risk Log'!W263</f>
        <v>Guidance and special considerations 1.2 &gt; 5. Free text</v>
      </c>
      <c r="E259" s="464" t="str">
        <f>'Risk Log'!S263</f>
        <v>Test data:
a, b, c -TBA</v>
      </c>
      <c r="F259" s="46"/>
      <c r="G259" s="46"/>
      <c r="H259" s="46"/>
      <c r="I259" s="46"/>
      <c r="J259" s="46"/>
      <c r="K259" s="46"/>
      <c r="L259" s="46"/>
      <c r="M259" s="46"/>
      <c r="N259" s="46"/>
      <c r="O259" s="46"/>
      <c r="P259" s="46"/>
      <c r="Q259" s="46"/>
      <c r="R259" s="46"/>
      <c r="S259" s="46"/>
      <c r="T259" s="46"/>
      <c r="U259" s="46"/>
      <c r="V259" s="46"/>
      <c r="W259" s="46"/>
      <c r="X259" s="46"/>
      <c r="Y259" s="46"/>
      <c r="Z259" s="46"/>
      <c r="AA259" s="46"/>
      <c r="AB259" s="46"/>
      <c r="AC259" s="46"/>
      <c r="AD259" s="46"/>
      <c r="AE259" s="46"/>
      <c r="AF259" s="46"/>
      <c r="AG259" s="46"/>
      <c r="AH259" s="46"/>
      <c r="AI259" s="46"/>
      <c r="AJ259" s="46"/>
      <c r="AK259" s="46"/>
      <c r="AL259" s="46"/>
      <c r="AM259" s="46"/>
      <c r="AN259" s="46"/>
      <c r="AO259" s="46"/>
      <c r="AP259" s="46"/>
      <c r="AQ259" s="46"/>
      <c r="AR259" s="46"/>
      <c r="AS259" s="46"/>
      <c r="AT259" s="46"/>
      <c r="AU259" s="46"/>
      <c r="AV259" s="46"/>
      <c r="AW259" s="46"/>
      <c r="AX259" s="46"/>
      <c r="AY259" s="46"/>
      <c r="AZ259" s="46"/>
      <c r="BA259" s="46"/>
      <c r="BB259" s="46"/>
      <c r="BC259" s="46"/>
      <c r="BD259" s="46"/>
      <c r="BE259" s="46"/>
      <c r="BF259" s="46"/>
      <c r="BG259" s="46"/>
      <c r="BH259" s="46"/>
      <c r="BI259" s="46"/>
      <c r="BJ259" s="46"/>
      <c r="BK259" s="46"/>
      <c r="BL259" s="46"/>
      <c r="BM259" s="46"/>
      <c r="BN259" s="46"/>
      <c r="BO259" s="46"/>
      <c r="BP259" s="46"/>
      <c r="BQ259" s="46"/>
      <c r="BR259" s="46"/>
      <c r="BS259" s="46"/>
      <c r="BT259" s="46"/>
      <c r="BU259" s="46"/>
      <c r="BV259" s="46"/>
      <c r="BW259" s="46"/>
      <c r="BX259" s="46"/>
      <c r="BY259" s="46"/>
      <c r="BZ259" s="46"/>
      <c r="CA259" s="46"/>
      <c r="CB259" s="46"/>
      <c r="CC259" s="46"/>
      <c r="CD259" s="46"/>
      <c r="CE259" s="46"/>
      <c r="CF259" s="46"/>
    </row>
    <row r="260" spans="1:84" ht="93">
      <c r="A260" s="46"/>
      <c r="B260" s="463" t="str">
        <f>'Risk Log'!A264</f>
        <v>NME-SCR-246-1</v>
      </c>
      <c r="C260" s="463" t="str">
        <f>'Risk Log'!B264</f>
        <v>Content of GP Summaries</v>
      </c>
      <c r="D260" s="464" t="str">
        <f>'Risk Log'!V264 &amp; " &gt; " &amp; 'Risk Log'!W264</f>
        <v>Guidance and special considerations 1.2 &gt; 6. Items marked “not to be shared”</v>
      </c>
      <c r="E260" s="464" t="str">
        <f>'Risk Log'!S264</f>
        <v>Test data:
1. User with appropriate permissions
2. Patient having multiple non-core SCR Inclusion Set items which are marked for exclusion from the system level</v>
      </c>
      <c r="F260" s="46"/>
      <c r="G260" s="46"/>
      <c r="H260" s="46"/>
      <c r="I260" s="46"/>
      <c r="J260" s="46"/>
      <c r="K260" s="46"/>
      <c r="L260" s="46"/>
      <c r="M260" s="46"/>
      <c r="N260" s="46"/>
      <c r="O260" s="46"/>
      <c r="P260" s="46"/>
      <c r="Q260" s="46"/>
      <c r="R260" s="46"/>
      <c r="S260" s="46"/>
      <c r="T260" s="46"/>
      <c r="U260" s="46"/>
      <c r="V260" s="46"/>
      <c r="W260" s="46"/>
      <c r="X260" s="46"/>
      <c r="Y260" s="46"/>
      <c r="Z260" s="46"/>
      <c r="AA260" s="46"/>
      <c r="AB260" s="46"/>
      <c r="AC260" s="46"/>
      <c r="AD260" s="46"/>
      <c r="AE260" s="46"/>
      <c r="AF260" s="46"/>
      <c r="AG260" s="46"/>
      <c r="AH260" s="46"/>
      <c r="AI260" s="46"/>
      <c r="AJ260" s="46"/>
      <c r="AK260" s="46"/>
      <c r="AL260" s="46"/>
      <c r="AM260" s="46"/>
      <c r="AN260" s="46"/>
      <c r="AO260" s="46"/>
      <c r="AP260" s="46"/>
      <c r="AQ260" s="46"/>
      <c r="AR260" s="46"/>
      <c r="AS260" s="46"/>
      <c r="AT260" s="46"/>
      <c r="AU260" s="46"/>
      <c r="AV260" s="46"/>
      <c r="AW260" s="46"/>
      <c r="AX260" s="46"/>
      <c r="AY260" s="46"/>
      <c r="AZ260" s="46"/>
      <c r="BA260" s="46"/>
      <c r="BB260" s="46"/>
      <c r="BC260" s="46"/>
      <c r="BD260" s="46"/>
      <c r="BE260" s="46"/>
      <c r="BF260" s="46"/>
      <c r="BG260" s="46"/>
      <c r="BH260" s="46"/>
      <c r="BI260" s="46"/>
      <c r="BJ260" s="46"/>
      <c r="BK260" s="46"/>
      <c r="BL260" s="46"/>
      <c r="BM260" s="46"/>
      <c r="BN260" s="46"/>
      <c r="BO260" s="46"/>
      <c r="BP260" s="46"/>
      <c r="BQ260" s="46"/>
      <c r="BR260" s="46"/>
      <c r="BS260" s="46"/>
      <c r="BT260" s="46"/>
      <c r="BU260" s="46"/>
      <c r="BV260" s="46"/>
      <c r="BW260" s="46"/>
      <c r="BX260" s="46"/>
      <c r="BY260" s="46"/>
      <c r="BZ260" s="46"/>
      <c r="CA260" s="46"/>
      <c r="CB260" s="46"/>
      <c r="CC260" s="46"/>
      <c r="CD260" s="46"/>
      <c r="CE260" s="46"/>
      <c r="CF260" s="46"/>
    </row>
    <row r="261" spans="1:84" ht="93">
      <c r="A261" s="46"/>
      <c r="B261" s="463" t="str">
        <f>'Risk Log'!A265</f>
        <v>NME-SCR-246-2</v>
      </c>
      <c r="C261" s="463" t="str">
        <f>'Risk Log'!B265</f>
        <v>Content of GP Summaries</v>
      </c>
      <c r="D261" s="464" t="str">
        <f>'Risk Log'!V265 &amp; " &gt; " &amp; 'Risk Log'!W265</f>
        <v>Guidance and special considerations 1.2 &gt; 6. Items marked “not to be shared”</v>
      </c>
      <c r="E261" s="464" t="str">
        <f>'Risk Log'!S265</f>
        <v>Test data:
1. User with appropriate permissions
2. Patient having multiple non-core SCR Inclusion Set items which are marked for exclusion from the system level</v>
      </c>
      <c r="F261" s="46"/>
      <c r="G261" s="46"/>
      <c r="H261" s="46"/>
      <c r="I261" s="46"/>
      <c r="J261" s="46"/>
      <c r="K261" s="46"/>
      <c r="L261" s="46"/>
      <c r="M261" s="46"/>
      <c r="N261" s="46"/>
      <c r="O261" s="46"/>
      <c r="P261" s="46"/>
      <c r="Q261" s="46"/>
      <c r="R261" s="46"/>
      <c r="S261" s="46"/>
      <c r="T261" s="46"/>
      <c r="U261" s="46"/>
      <c r="V261" s="46"/>
      <c r="W261" s="46"/>
      <c r="X261" s="46"/>
      <c r="Y261" s="46"/>
      <c r="Z261" s="46"/>
      <c r="AA261" s="46"/>
      <c r="AB261" s="46"/>
      <c r="AC261" s="46"/>
      <c r="AD261" s="46"/>
      <c r="AE261" s="46"/>
      <c r="AF261" s="46"/>
      <c r="AG261" s="46"/>
      <c r="AH261" s="46"/>
      <c r="AI261" s="46"/>
      <c r="AJ261" s="46"/>
      <c r="AK261" s="46"/>
      <c r="AL261" s="46"/>
      <c r="AM261" s="46"/>
      <c r="AN261" s="46"/>
      <c r="AO261" s="46"/>
      <c r="AP261" s="46"/>
      <c r="AQ261" s="46"/>
      <c r="AR261" s="46"/>
      <c r="AS261" s="46"/>
      <c r="AT261" s="46"/>
      <c r="AU261" s="46"/>
      <c r="AV261" s="46"/>
      <c r="AW261" s="46"/>
      <c r="AX261" s="46"/>
      <c r="AY261" s="46"/>
      <c r="AZ261" s="46"/>
      <c r="BA261" s="46"/>
      <c r="BB261" s="46"/>
      <c r="BC261" s="46"/>
      <c r="BD261" s="46"/>
      <c r="BE261" s="46"/>
      <c r="BF261" s="46"/>
      <c r="BG261" s="46"/>
      <c r="BH261" s="46"/>
      <c r="BI261" s="46"/>
      <c r="BJ261" s="46"/>
      <c r="BK261" s="46"/>
      <c r="BL261" s="46"/>
      <c r="BM261" s="46"/>
      <c r="BN261" s="46"/>
      <c r="BO261" s="46"/>
      <c r="BP261" s="46"/>
      <c r="BQ261" s="46"/>
      <c r="BR261" s="46"/>
      <c r="BS261" s="46"/>
      <c r="BT261" s="46"/>
      <c r="BU261" s="46"/>
      <c r="BV261" s="46"/>
      <c r="BW261" s="46"/>
      <c r="BX261" s="46"/>
      <c r="BY261" s="46"/>
      <c r="BZ261" s="46"/>
      <c r="CA261" s="46"/>
      <c r="CB261" s="46"/>
      <c r="CC261" s="46"/>
      <c r="CD261" s="46"/>
      <c r="CE261" s="46"/>
      <c r="CF261" s="46"/>
    </row>
    <row r="262" spans="1:84" ht="77.45">
      <c r="A262" s="46"/>
      <c r="B262" s="463" t="str">
        <f>'Risk Log'!A266</f>
        <v>NME-SCR-247</v>
      </c>
      <c r="C262" s="463" t="str">
        <f>'Risk Log'!B266</f>
        <v>Content of GP Summaries</v>
      </c>
      <c r="D262" s="464" t="str">
        <f>'Risk Log'!V266 &amp; " &gt; " &amp; 'Risk Log'!W266</f>
        <v>Guidance and special considerations 1.2 &gt; 7. Reason for medication</v>
      </c>
      <c r="E262" s="464" t="str">
        <f>'Risk Log'!S266</f>
        <v xml:space="preserve">Test data:
1. System Admin with appropriate permissions
2. Patient having clinical item, recorded as a Reason for medication </v>
      </c>
      <c r="F262" s="46"/>
      <c r="G262" s="46"/>
      <c r="H262" s="46"/>
      <c r="I262" s="46"/>
      <c r="J262" s="46"/>
      <c r="K262" s="46"/>
      <c r="L262" s="46"/>
      <c r="M262" s="46"/>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c r="AP262" s="46"/>
      <c r="AQ262" s="46"/>
      <c r="AR262" s="46"/>
      <c r="AS262" s="46"/>
      <c r="AT262" s="46"/>
      <c r="AU262" s="46"/>
      <c r="AV262" s="46"/>
      <c r="AW262" s="46"/>
      <c r="AX262" s="46"/>
      <c r="AY262" s="46"/>
      <c r="AZ262" s="46"/>
      <c r="BA262" s="46"/>
      <c r="BB262" s="46"/>
      <c r="BC262" s="46"/>
      <c r="BD262" s="46"/>
      <c r="BE262" s="46"/>
      <c r="BF262" s="46"/>
      <c r="BG262" s="46"/>
      <c r="BH262" s="46"/>
      <c r="BI262" s="46"/>
      <c r="BJ262" s="46"/>
      <c r="BK262" s="46"/>
      <c r="BL262" s="46"/>
      <c r="BM262" s="46"/>
      <c r="BN262" s="46"/>
      <c r="BO262" s="46"/>
      <c r="BP262" s="46"/>
      <c r="BQ262" s="46"/>
      <c r="BR262" s="46"/>
      <c r="BS262" s="46"/>
      <c r="BT262" s="46"/>
      <c r="BU262" s="46"/>
      <c r="BV262" s="46"/>
      <c r="BW262" s="46"/>
      <c r="BX262" s="46"/>
      <c r="BY262" s="46"/>
      <c r="BZ262" s="46"/>
      <c r="CA262" s="46"/>
      <c r="CB262" s="46"/>
      <c r="CC262" s="46"/>
      <c r="CD262" s="46"/>
      <c r="CE262" s="46"/>
      <c r="CF262" s="46"/>
    </row>
    <row r="263" spans="1:84" ht="232.5">
      <c r="A263" s="46"/>
      <c r="B263" s="463" t="str">
        <f>'Risk Log'!A267</f>
        <v>NME-SCR-248</v>
      </c>
      <c r="C263" s="463" t="str">
        <f>'Risk Log'!B267</f>
        <v>SCR Alerts</v>
      </c>
      <c r="D263" s="464" t="str">
        <f>'Risk Log'!V267 &amp; " &gt; " &amp; 'Risk Log'!W267</f>
        <v>Privacy Alerts - AuditEvent endpoint &gt; Alert Type and Alert Sub-Type</v>
      </c>
      <c r="E263" s="464" t="str">
        <f>'Risk Log'!S267</f>
        <v>Test data:
a), b)
1. Access the Patient's SCR in the Viewing System using, 
a. Access made in the public interest
b. Access required by statute
c. Access required by court order
d. Emergency Access
e. Accessed with the patient's permission and no role separation from Registration.
and In Access TES Alert Viewer on Spine, check the appropriate Self-Claimed Alerts are raised for each access and all the a to e Alert Sub-Type should be tied up to the Business Scenarios.</v>
      </c>
      <c r="F263" s="46"/>
      <c r="G263" s="46"/>
      <c r="H263" s="46"/>
      <c r="I263" s="46"/>
      <c r="J263" s="46"/>
      <c r="K263" s="46"/>
      <c r="L263" s="46"/>
      <c r="M263" s="46"/>
      <c r="N263" s="46"/>
      <c r="O263" s="46"/>
      <c r="P263" s="46"/>
      <c r="Q263" s="46"/>
      <c r="R263" s="46"/>
      <c r="S263" s="46"/>
      <c r="T263" s="46"/>
      <c r="U263" s="46"/>
      <c r="V263" s="46"/>
      <c r="W263" s="46"/>
      <c r="X263" s="46"/>
      <c r="Y263" s="46"/>
      <c r="Z263" s="46"/>
      <c r="AA263" s="46"/>
      <c r="AB263" s="46"/>
      <c r="AC263" s="46"/>
      <c r="AD263" s="46"/>
      <c r="AE263" s="46"/>
      <c r="AF263" s="46"/>
      <c r="AG263" s="46"/>
      <c r="AH263" s="46"/>
      <c r="AI263" s="46"/>
      <c r="AJ263" s="46"/>
      <c r="AK263" s="46"/>
      <c r="AL263" s="46"/>
      <c r="AM263" s="46"/>
      <c r="AN263" s="46"/>
      <c r="AO263" s="46"/>
      <c r="AP263" s="46"/>
      <c r="AQ263" s="46"/>
      <c r="AR263" s="46"/>
      <c r="AS263" s="46"/>
      <c r="AT263" s="46"/>
      <c r="AU263" s="46"/>
      <c r="AV263" s="46"/>
      <c r="AW263" s="46"/>
      <c r="AX263" s="46"/>
      <c r="AY263" s="46"/>
      <c r="AZ263" s="46"/>
      <c r="BA263" s="46"/>
      <c r="BB263" s="46"/>
      <c r="BC263" s="46"/>
      <c r="BD263" s="46"/>
      <c r="BE263" s="46"/>
      <c r="BF263" s="46"/>
      <c r="BG263" s="46"/>
      <c r="BH263" s="46"/>
      <c r="BI263" s="46"/>
      <c r="BJ263" s="46"/>
      <c r="BK263" s="46"/>
      <c r="BL263" s="46"/>
      <c r="BM263" s="46"/>
      <c r="BN263" s="46"/>
      <c r="BO263" s="46"/>
      <c r="BP263" s="46"/>
      <c r="BQ263" s="46"/>
      <c r="BR263" s="46"/>
      <c r="BS263" s="46"/>
      <c r="BT263" s="46"/>
      <c r="BU263" s="46"/>
      <c r="BV263" s="46"/>
      <c r="BW263" s="46"/>
      <c r="BX263" s="46"/>
      <c r="BY263" s="46"/>
      <c r="BZ263" s="46"/>
      <c r="CA263" s="46"/>
      <c r="CB263" s="46"/>
      <c r="CC263" s="46"/>
      <c r="CD263" s="46"/>
      <c r="CE263" s="46"/>
      <c r="CF263" s="46"/>
    </row>
    <row r="264" spans="1:84" ht="186">
      <c r="A264" s="46"/>
      <c r="B264" s="463" t="str">
        <f>'Risk Log'!A268</f>
        <v>NME-SCR-249</v>
      </c>
      <c r="C264" s="463" t="str">
        <f>'Risk Log'!B268</f>
        <v>SCR Alerts</v>
      </c>
      <c r="D264" s="464" t="str">
        <f>'Risk Log'!V268 &amp; " &gt; " &amp; 'Risk Log'!W268</f>
        <v>Privacy Alerts - AuditEvent endpoint &gt; Alert Type and Alert Sub-Type</v>
      </c>
      <c r="E264" s="464" t="str">
        <f>'Risk Log'!S268</f>
        <v>Test data:
a), b)
1. Access the Patient's SCR in the Viewing System using, 
a. Access made in the public interest
b. Access required by statute
c. Access required by court order
d. Access made in an emergency
and In Access TES Alert Viewer on Spine, check the appropriate Access Alerts are raised for each access and all the a to d Alert Sub-Type should be tied up to the Business Scenarios.</v>
      </c>
      <c r="F264" s="46"/>
      <c r="G264" s="46"/>
      <c r="H264" s="46"/>
      <c r="I264" s="46"/>
      <c r="J264" s="46"/>
      <c r="K264" s="46"/>
      <c r="L264" s="46"/>
      <c r="M264" s="46"/>
      <c r="N264" s="46"/>
      <c r="O264" s="46"/>
      <c r="P264" s="46"/>
      <c r="Q264" s="46"/>
      <c r="R264" s="46"/>
      <c r="S264" s="46"/>
      <c r="T264" s="46"/>
      <c r="U264" s="46"/>
      <c r="V264" s="46"/>
      <c r="W264" s="46"/>
      <c r="X264" s="46"/>
      <c r="Y264" s="46"/>
      <c r="Z264" s="46"/>
      <c r="AA264" s="46"/>
      <c r="AB264" s="46"/>
      <c r="AC264" s="46"/>
      <c r="AD264" s="46"/>
      <c r="AE264" s="46"/>
      <c r="AF264" s="46"/>
      <c r="AG264" s="46"/>
      <c r="AH264" s="46"/>
      <c r="AI264" s="46"/>
      <c r="AJ264" s="46"/>
      <c r="AK264" s="46"/>
      <c r="AL264" s="46"/>
      <c r="AM264" s="46"/>
      <c r="AN264" s="46"/>
      <c r="AO264" s="46"/>
      <c r="AP264" s="46"/>
      <c r="AQ264" s="46"/>
      <c r="AR264" s="46"/>
      <c r="AS264" s="46"/>
      <c r="AT264" s="46"/>
      <c r="AU264" s="46"/>
      <c r="AV264" s="46"/>
      <c r="AW264" s="46"/>
      <c r="AX264" s="46"/>
      <c r="AY264" s="46"/>
      <c r="AZ264" s="46"/>
      <c r="BA264" s="46"/>
      <c r="BB264" s="46"/>
      <c r="BC264" s="46"/>
      <c r="BD264" s="46"/>
      <c r="BE264" s="46"/>
      <c r="BF264" s="46"/>
      <c r="BG264" s="46"/>
      <c r="BH264" s="46"/>
      <c r="BI264" s="46"/>
      <c r="BJ264" s="46"/>
      <c r="BK264" s="46"/>
      <c r="BL264" s="46"/>
      <c r="BM264" s="46"/>
      <c r="BN264" s="46"/>
      <c r="BO264" s="46"/>
      <c r="BP264" s="46"/>
      <c r="BQ264" s="46"/>
      <c r="BR264" s="46"/>
      <c r="BS264" s="46"/>
      <c r="BT264" s="46"/>
      <c r="BU264" s="46"/>
      <c r="BV264" s="46"/>
      <c r="BW264" s="46"/>
      <c r="BX264" s="46"/>
      <c r="BY264" s="46"/>
      <c r="BZ264" s="46"/>
      <c r="CA264" s="46"/>
      <c r="CB264" s="46"/>
      <c r="CC264" s="46"/>
      <c r="CD264" s="46"/>
      <c r="CE264" s="46"/>
      <c r="CF264" s="46"/>
    </row>
    <row r="265" spans="1:84" ht="93">
      <c r="A265" s="46"/>
      <c r="B265" s="463" t="str">
        <f>'Risk Log'!A269</f>
        <v>NME-SCR-250</v>
      </c>
      <c r="C265" s="463" t="str">
        <f>'Risk Log'!B269</f>
        <v>Application Restricted</v>
      </c>
      <c r="D265" s="464" t="str">
        <f>'Risk Log'!V269 &amp; " &gt; " &amp; 'Risk Log'!W269</f>
        <v>Summary Care Record - FHIR API &gt; Security and authorisation</v>
      </c>
      <c r="E265" s="464" t="str">
        <f>'Risk Log'!S269</f>
        <v>Test data:
1. Website Link: https://digital.nhs.uk/developer/api-catalogue/summary-care-record-fhir#api-description__security-and-authorisation</v>
      </c>
      <c r="F265" s="46"/>
      <c r="G265" s="46"/>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46"/>
      <c r="AS265" s="46"/>
      <c r="AT265" s="46"/>
      <c r="AU265" s="46"/>
      <c r="AV265" s="46"/>
      <c r="AW265" s="46"/>
      <c r="AX265" s="46"/>
      <c r="AY265" s="46"/>
      <c r="AZ265" s="46"/>
      <c r="BA265" s="46"/>
      <c r="BB265" s="46"/>
      <c r="BC265" s="46"/>
      <c r="BD265" s="46"/>
      <c r="BE265" s="46"/>
      <c r="BF265" s="46"/>
      <c r="BG265" s="46"/>
      <c r="BH265" s="46"/>
      <c r="BI265" s="46"/>
      <c r="BJ265" s="46"/>
      <c r="BK265" s="46"/>
      <c r="BL265" s="46"/>
      <c r="BM265" s="46"/>
      <c r="BN265" s="46"/>
      <c r="BO265" s="46"/>
      <c r="BP265" s="46"/>
      <c r="BQ265" s="46"/>
      <c r="BR265" s="46"/>
      <c r="BS265" s="46"/>
      <c r="BT265" s="46"/>
      <c r="BU265" s="46"/>
      <c r="BV265" s="46"/>
      <c r="BW265" s="46"/>
      <c r="BX265" s="46"/>
      <c r="BY265" s="46"/>
      <c r="BZ265" s="46"/>
      <c r="CA265" s="46"/>
      <c r="CB265" s="46"/>
      <c r="CC265" s="46"/>
      <c r="CD265" s="46"/>
      <c r="CE265" s="46"/>
      <c r="CF265" s="46"/>
    </row>
    <row r="266" spans="1:84" ht="108.6">
      <c r="A266" s="46"/>
      <c r="B266" s="463" t="str">
        <f>'Risk Log'!A270</f>
        <v>NME-SCR-251-1</v>
      </c>
      <c r="C266" s="463" t="str">
        <f>'Risk Log'!B270</f>
        <v>SCRa</v>
      </c>
      <c r="D266" s="464" t="str">
        <f>'Risk Log'!V270 &amp; " &gt; " &amp; 'Risk Log'!W270</f>
        <v>SCRa &gt; Additional Information</v>
      </c>
      <c r="E266" s="464" t="str">
        <f>'Risk Log'!S270</f>
        <v>Test data:
1. Selection of SCR, created by the NME System that contains Additional Information, Including edge cases like 
a. SCR with withheld non-core data items only
b. Populating an Item under each heading</v>
      </c>
      <c r="F266" s="46"/>
      <c r="G266" s="46"/>
      <c r="H266" s="46"/>
      <c r="I266" s="46"/>
      <c r="J266" s="46"/>
      <c r="K266" s="46"/>
      <c r="L266" s="46"/>
      <c r="M266" s="46"/>
      <c r="N266" s="46"/>
      <c r="O266" s="46"/>
      <c r="P266" s="46"/>
      <c r="Q266" s="46"/>
      <c r="R266" s="46"/>
      <c r="S266" s="46"/>
      <c r="T266" s="46"/>
      <c r="U266" s="46"/>
      <c r="V266" s="46"/>
      <c r="W266" s="46"/>
      <c r="X266" s="46"/>
      <c r="Y266" s="46"/>
      <c r="Z266" s="46"/>
      <c r="AA266" s="46"/>
      <c r="AB266" s="46"/>
      <c r="AC266" s="46"/>
      <c r="AD266" s="46"/>
      <c r="AE266" s="46"/>
      <c r="AF266" s="46"/>
      <c r="AG266" s="46"/>
      <c r="AH266" s="46"/>
      <c r="AI266" s="46"/>
    </row>
    <row r="267" spans="1:84" ht="170.45">
      <c r="A267" s="46"/>
      <c r="B267" s="463" t="str">
        <f>'Risk Log'!A271</f>
        <v>NME-SCR-251-2</v>
      </c>
      <c r="C267" s="463" t="str">
        <f>'Risk Log'!B271</f>
        <v>SCRa</v>
      </c>
      <c r="D267" s="464" t="str">
        <f>'Risk Log'!V271 &amp; " &gt; " &amp; 'Risk Log'!W271</f>
        <v>SCRa &gt; Additional Information</v>
      </c>
      <c r="E267" s="464" t="str">
        <f>'Risk Log'!S271</f>
        <v>Test data:
1. Selection of SCR, created by the NME System that do not contain Additional Information, Including edge cases like 
a. Populating an Item under each of the core headings, that is
i) Allergies and Adverse Reactions
ii) Acute Medications 
iii) Current Repeat Medications
iv) Discontinued Repeat Medications</v>
      </c>
      <c r="F267" s="46"/>
      <c r="G267" s="46"/>
      <c r="H267" s="46"/>
      <c r="I267" s="46"/>
      <c r="J267" s="46"/>
      <c r="K267" s="46"/>
      <c r="L267" s="46"/>
      <c r="M267" s="46"/>
      <c r="N267" s="46"/>
      <c r="O267" s="46"/>
      <c r="P267" s="46"/>
      <c r="Q267" s="46"/>
      <c r="R267" s="46"/>
      <c r="S267" s="46"/>
      <c r="T267" s="46"/>
      <c r="U267" s="46"/>
      <c r="V267" s="46"/>
      <c r="W267" s="46"/>
      <c r="X267" s="46"/>
    </row>
    <row r="268" spans="1:84">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row>
    <row r="269" spans="1:84">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row>
    <row r="270" spans="1:84">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row>
    <row r="271" spans="1:84">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row>
    <row r="272" spans="1:84">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row>
    <row r="273" spans="1:24">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row>
    <row r="274" spans="1:24">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row>
    <row r="275" spans="1:24">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row>
    <row r="276" spans="1:24">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row>
    <row r="277" spans="1:24">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row>
    <row r="278" spans="1:24">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row>
    <row r="279" spans="1:24">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row>
    <row r="280" spans="1:24">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row>
    <row r="281" spans="1:24">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row>
    <row r="282" spans="1:24">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row>
    <row r="283" spans="1:24">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row>
    <row r="284" spans="1:24">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row>
    <row r="285" spans="1:24">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row>
    <row r="286" spans="1:24">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row>
    <row r="287" spans="1:24">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row>
    <row r="288" spans="1:24">
      <c r="A288" s="46"/>
      <c r="B288" s="46"/>
      <c r="C288" s="46"/>
      <c r="D288" s="46"/>
      <c r="E288" s="46"/>
      <c r="F288" s="46"/>
      <c r="G288" s="46"/>
      <c r="H288" s="46"/>
      <c r="I288" s="46"/>
      <c r="J288" s="46"/>
      <c r="K288" s="46"/>
      <c r="L288" s="46"/>
      <c r="M288" s="46"/>
      <c r="N288" s="46"/>
      <c r="O288" s="46"/>
      <c r="P288" s="46"/>
      <c r="Q288" s="46"/>
      <c r="R288" s="46"/>
      <c r="S288" s="46"/>
      <c r="T288" s="46"/>
      <c r="U288" s="46"/>
      <c r="V288" s="46"/>
      <c r="W288" s="46"/>
      <c r="X288" s="46"/>
    </row>
    <row r="289" spans="1:24">
      <c r="A289" s="46"/>
      <c r="B289" s="46"/>
      <c r="C289" s="46"/>
      <c r="D289" s="46"/>
      <c r="E289" s="46"/>
      <c r="F289" s="46"/>
      <c r="G289" s="46"/>
      <c r="H289" s="46"/>
      <c r="I289" s="46"/>
      <c r="J289" s="46"/>
      <c r="K289" s="46"/>
      <c r="L289" s="46"/>
      <c r="M289" s="46"/>
      <c r="N289" s="46"/>
      <c r="O289" s="46"/>
      <c r="P289" s="46"/>
      <c r="Q289" s="46"/>
      <c r="R289" s="46"/>
      <c r="S289" s="46"/>
      <c r="T289" s="46"/>
      <c r="U289" s="46"/>
      <c r="V289" s="46"/>
      <c r="W289" s="46"/>
      <c r="X289" s="46"/>
    </row>
    <row r="290" spans="1:24">
      <c r="A290" s="46"/>
      <c r="B290" s="46"/>
      <c r="C290" s="46"/>
      <c r="D290" s="46"/>
      <c r="E290" s="46"/>
      <c r="F290" s="46"/>
      <c r="G290" s="46"/>
      <c r="H290" s="46"/>
      <c r="I290" s="46"/>
      <c r="J290" s="46"/>
      <c r="K290" s="46"/>
      <c r="L290" s="46"/>
      <c r="M290" s="46"/>
      <c r="N290" s="46"/>
      <c r="O290" s="46"/>
      <c r="P290" s="46"/>
      <c r="Q290" s="46"/>
      <c r="R290" s="46"/>
      <c r="S290" s="46"/>
      <c r="T290" s="46"/>
      <c r="U290" s="46"/>
      <c r="V290" s="46"/>
      <c r="W290" s="46"/>
      <c r="X290" s="46"/>
    </row>
    <row r="291" spans="1:24">
      <c r="A291" s="46"/>
      <c r="B291" s="46"/>
      <c r="C291" s="46"/>
      <c r="D291" s="46"/>
      <c r="E291" s="46"/>
      <c r="F291" s="46"/>
      <c r="G291" s="46"/>
      <c r="H291" s="46"/>
      <c r="I291" s="46"/>
      <c r="J291" s="46"/>
      <c r="K291" s="46"/>
      <c r="L291" s="46"/>
      <c r="M291" s="46"/>
      <c r="N291" s="46"/>
      <c r="O291" s="46"/>
      <c r="P291" s="46"/>
      <c r="Q291" s="46"/>
      <c r="R291" s="46"/>
      <c r="S291" s="46"/>
      <c r="T291" s="46"/>
      <c r="U291" s="46"/>
      <c r="V291" s="46"/>
      <c r="W291" s="46"/>
      <c r="X291" s="46"/>
    </row>
    <row r="292" spans="1:24">
      <c r="A292" s="46"/>
      <c r="B292" s="46"/>
      <c r="C292" s="46"/>
      <c r="D292" s="46"/>
      <c r="E292" s="46"/>
      <c r="F292" s="46"/>
      <c r="G292" s="46"/>
      <c r="H292" s="46"/>
      <c r="I292" s="46"/>
      <c r="J292" s="46"/>
      <c r="K292" s="46"/>
      <c r="L292" s="46"/>
      <c r="M292" s="46"/>
      <c r="N292" s="46"/>
      <c r="O292" s="46"/>
      <c r="P292" s="46"/>
      <c r="Q292" s="46"/>
      <c r="R292" s="46"/>
      <c r="S292" s="46"/>
      <c r="T292" s="46"/>
      <c r="U292" s="46"/>
      <c r="V292" s="46"/>
      <c r="W292" s="46"/>
      <c r="X292" s="46"/>
    </row>
    <row r="293" spans="1:24">
      <c r="A293" s="46"/>
      <c r="B293" s="46"/>
      <c r="C293" s="46"/>
      <c r="D293" s="46"/>
      <c r="E293" s="46"/>
      <c r="F293" s="46"/>
      <c r="G293" s="46"/>
      <c r="H293" s="46"/>
      <c r="I293" s="46"/>
      <c r="J293" s="46"/>
      <c r="K293" s="46"/>
      <c r="L293" s="46"/>
      <c r="M293" s="46"/>
      <c r="N293" s="46"/>
      <c r="O293" s="46"/>
      <c r="P293" s="46"/>
      <c r="Q293" s="46"/>
      <c r="R293" s="46"/>
      <c r="S293" s="46"/>
      <c r="T293" s="46"/>
      <c r="U293" s="46"/>
      <c r="V293" s="46"/>
      <c r="W293" s="46"/>
      <c r="X293" s="46"/>
    </row>
    <row r="294" spans="1:24">
      <c r="A294" s="46"/>
      <c r="B294" s="46"/>
      <c r="C294" s="46"/>
      <c r="D294" s="46"/>
      <c r="E294" s="46"/>
      <c r="F294" s="46"/>
      <c r="G294" s="46"/>
      <c r="H294" s="46"/>
      <c r="I294" s="46"/>
      <c r="J294" s="46"/>
      <c r="K294" s="46"/>
      <c r="L294" s="46"/>
      <c r="M294" s="46"/>
      <c r="N294" s="46"/>
      <c r="O294" s="46"/>
      <c r="P294" s="46"/>
      <c r="Q294" s="46"/>
      <c r="R294" s="46"/>
      <c r="S294" s="46"/>
      <c r="T294" s="46"/>
      <c r="U294" s="46"/>
      <c r="V294" s="46"/>
      <c r="W294" s="46"/>
      <c r="X294" s="46"/>
    </row>
    <row r="295" spans="1:24">
      <c r="A295" s="46"/>
      <c r="B295" s="46"/>
      <c r="C295" s="46"/>
      <c r="D295" s="46"/>
      <c r="E295" s="46"/>
      <c r="F295" s="46"/>
      <c r="G295" s="46"/>
      <c r="H295" s="46"/>
      <c r="I295" s="46"/>
      <c r="J295" s="46"/>
      <c r="K295" s="46"/>
      <c r="L295" s="46"/>
      <c r="M295" s="46"/>
      <c r="N295" s="46"/>
      <c r="O295" s="46"/>
      <c r="P295" s="46"/>
      <c r="Q295" s="46"/>
      <c r="R295" s="46"/>
      <c r="S295" s="46"/>
      <c r="T295" s="46"/>
      <c r="U295" s="46"/>
      <c r="V295" s="46"/>
      <c r="W295" s="46"/>
      <c r="X295" s="46"/>
    </row>
    <row r="296" spans="1:24">
      <c r="A296" s="46"/>
      <c r="B296" s="46"/>
      <c r="C296" s="46"/>
      <c r="D296" s="46"/>
      <c r="E296" s="46"/>
      <c r="F296" s="46"/>
      <c r="G296" s="46"/>
      <c r="H296" s="46"/>
      <c r="I296" s="46"/>
      <c r="J296" s="46"/>
      <c r="K296" s="46"/>
      <c r="L296" s="46"/>
      <c r="M296" s="46"/>
      <c r="N296" s="46"/>
      <c r="O296" s="46"/>
      <c r="P296" s="46"/>
      <c r="Q296" s="46"/>
      <c r="R296" s="46"/>
      <c r="S296" s="46"/>
      <c r="T296" s="46"/>
      <c r="U296" s="46"/>
      <c r="V296" s="46"/>
      <c r="W296" s="46"/>
      <c r="X296" s="46"/>
    </row>
    <row r="297" spans="1:24">
      <c r="A297" s="46"/>
      <c r="B297" s="46"/>
      <c r="C297" s="46"/>
      <c r="D297" s="46"/>
      <c r="E297" s="46"/>
      <c r="F297" s="46"/>
      <c r="G297" s="46"/>
      <c r="H297" s="46"/>
      <c r="I297" s="46"/>
      <c r="J297" s="46"/>
      <c r="K297" s="46"/>
      <c r="L297" s="46"/>
      <c r="M297" s="46"/>
      <c r="N297" s="46"/>
      <c r="O297" s="46"/>
      <c r="P297" s="46"/>
      <c r="Q297" s="46"/>
      <c r="R297" s="46"/>
      <c r="S297" s="46"/>
      <c r="T297" s="46"/>
      <c r="U297" s="46"/>
      <c r="V297" s="46"/>
      <c r="W297" s="46"/>
      <c r="X297" s="46"/>
    </row>
    <row r="298" spans="1:24">
      <c r="A298" s="46"/>
      <c r="B298" s="46"/>
      <c r="C298" s="46"/>
      <c r="D298" s="46"/>
      <c r="E298" s="46"/>
      <c r="F298" s="46"/>
      <c r="G298" s="46"/>
      <c r="H298" s="46"/>
      <c r="I298" s="46"/>
      <c r="J298" s="46"/>
      <c r="K298" s="46"/>
      <c r="L298" s="46"/>
      <c r="M298" s="46"/>
      <c r="N298" s="46"/>
      <c r="O298" s="46"/>
      <c r="P298" s="46"/>
      <c r="Q298" s="46"/>
      <c r="R298" s="46"/>
      <c r="S298" s="46"/>
      <c r="T298" s="46"/>
      <c r="U298" s="46"/>
      <c r="V298" s="46"/>
      <c r="W298" s="46"/>
      <c r="X298" s="46"/>
    </row>
    <row r="299" spans="1:24">
      <c r="A299" s="46"/>
      <c r="B299" s="46"/>
      <c r="C299" s="46"/>
      <c r="D299" s="46"/>
      <c r="E299" s="46"/>
      <c r="F299" s="46"/>
      <c r="G299" s="46"/>
      <c r="H299" s="46"/>
      <c r="I299" s="46"/>
      <c r="J299" s="46"/>
      <c r="K299" s="46"/>
      <c r="L299" s="46"/>
      <c r="M299" s="46"/>
      <c r="N299" s="46"/>
      <c r="O299" s="46"/>
      <c r="P299" s="46"/>
      <c r="Q299" s="46"/>
      <c r="R299" s="46"/>
      <c r="S299" s="46"/>
      <c r="T299" s="46"/>
      <c r="U299" s="46"/>
      <c r="V299" s="46"/>
      <c r="W299" s="46"/>
      <c r="X299" s="46"/>
    </row>
    <row r="300" spans="1:24">
      <c r="A300" s="46"/>
      <c r="B300" s="46"/>
      <c r="C300" s="46"/>
      <c r="D300" s="46"/>
      <c r="E300" s="46"/>
      <c r="F300" s="46"/>
      <c r="G300" s="46"/>
      <c r="H300" s="46"/>
      <c r="I300" s="46"/>
      <c r="J300" s="46"/>
      <c r="K300" s="46"/>
      <c r="L300" s="46"/>
      <c r="M300" s="46"/>
      <c r="N300" s="46"/>
      <c r="O300" s="46"/>
      <c r="P300" s="46"/>
      <c r="Q300" s="46"/>
      <c r="R300" s="46"/>
      <c r="S300" s="46"/>
      <c r="T300" s="46"/>
      <c r="U300" s="46"/>
      <c r="V300" s="46"/>
      <c r="W300" s="46"/>
      <c r="X300" s="46"/>
    </row>
    <row r="301" spans="1:24">
      <c r="A301" s="46"/>
      <c r="B301" s="46"/>
      <c r="C301" s="46"/>
      <c r="D301" s="46"/>
      <c r="E301" s="46"/>
      <c r="F301" s="46"/>
      <c r="G301" s="46"/>
      <c r="H301" s="46"/>
      <c r="I301" s="46"/>
      <c r="J301" s="46"/>
      <c r="K301" s="46"/>
      <c r="L301" s="46"/>
      <c r="M301" s="46"/>
      <c r="N301" s="46"/>
      <c r="O301" s="46"/>
      <c r="P301" s="46"/>
      <c r="Q301" s="46"/>
      <c r="R301" s="46"/>
      <c r="S301" s="46"/>
      <c r="T301" s="46"/>
      <c r="U301" s="46"/>
      <c r="V301" s="46"/>
      <c r="W301" s="46"/>
      <c r="X301" s="46"/>
    </row>
    <row r="302" spans="1:24">
      <c r="A302" s="46"/>
      <c r="B302" s="46"/>
      <c r="C302" s="46"/>
      <c r="D302" s="46"/>
      <c r="E302" s="46"/>
      <c r="F302" s="46"/>
      <c r="G302" s="46"/>
      <c r="H302" s="46"/>
      <c r="I302" s="46"/>
      <c r="J302" s="46"/>
      <c r="K302" s="46"/>
      <c r="L302" s="46"/>
      <c r="M302" s="46"/>
      <c r="N302" s="46"/>
      <c r="O302" s="46"/>
      <c r="P302" s="46"/>
      <c r="Q302" s="46"/>
      <c r="R302" s="46"/>
      <c r="S302" s="46"/>
      <c r="T302" s="46"/>
      <c r="U302" s="46"/>
      <c r="V302" s="46"/>
      <c r="W302" s="46"/>
      <c r="X302" s="46"/>
    </row>
    <row r="303" spans="1:24">
      <c r="A303" s="46"/>
      <c r="B303" s="46"/>
      <c r="C303" s="46"/>
      <c r="D303" s="46"/>
      <c r="E303" s="46"/>
      <c r="F303" s="46"/>
      <c r="G303" s="46"/>
      <c r="H303" s="46"/>
      <c r="I303" s="46"/>
      <c r="J303" s="46"/>
      <c r="K303" s="46"/>
      <c r="L303" s="46"/>
      <c r="M303" s="46"/>
      <c r="N303" s="46"/>
      <c r="O303" s="46"/>
      <c r="P303" s="46"/>
      <c r="Q303" s="46"/>
      <c r="R303" s="46"/>
      <c r="S303" s="46"/>
      <c r="T303" s="46"/>
      <c r="U303" s="46"/>
      <c r="V303" s="46"/>
      <c r="W303" s="46"/>
      <c r="X303" s="46"/>
    </row>
    <row r="304" spans="1:24">
      <c r="A304" s="46"/>
      <c r="B304" s="46"/>
      <c r="C304" s="46"/>
      <c r="D304" s="46"/>
      <c r="E304" s="46"/>
      <c r="F304" s="46"/>
      <c r="G304" s="46"/>
      <c r="H304" s="46"/>
      <c r="I304" s="46"/>
      <c r="J304" s="46"/>
      <c r="K304" s="46"/>
      <c r="L304" s="46"/>
      <c r="M304" s="46"/>
      <c r="N304" s="46"/>
      <c r="O304" s="46"/>
      <c r="P304" s="46"/>
      <c r="Q304" s="46"/>
      <c r="R304" s="46"/>
      <c r="S304" s="46"/>
      <c r="T304" s="46"/>
      <c r="U304" s="46"/>
      <c r="V304" s="46"/>
      <c r="W304" s="46"/>
      <c r="X304" s="46"/>
    </row>
    <row r="305" spans="1:24">
      <c r="A305" s="46"/>
      <c r="B305" s="46"/>
      <c r="C305" s="46"/>
      <c r="D305" s="46"/>
      <c r="E305" s="46"/>
      <c r="F305" s="46"/>
      <c r="G305" s="46"/>
      <c r="H305" s="46"/>
      <c r="I305" s="46"/>
      <c r="J305" s="46"/>
      <c r="K305" s="46"/>
      <c r="L305" s="46"/>
      <c r="M305" s="46"/>
      <c r="N305" s="46"/>
      <c r="O305" s="46"/>
      <c r="P305" s="46"/>
      <c r="Q305" s="46"/>
      <c r="R305" s="46"/>
      <c r="S305" s="46"/>
      <c r="T305" s="46"/>
      <c r="U305" s="46"/>
      <c r="V305" s="46"/>
      <c r="W305" s="46"/>
      <c r="X305" s="46"/>
    </row>
    <row r="306" spans="1:24">
      <c r="A306" s="46"/>
      <c r="B306" s="46"/>
      <c r="C306" s="46"/>
      <c r="D306" s="46"/>
      <c r="E306" s="46"/>
      <c r="F306" s="46"/>
      <c r="G306" s="46"/>
      <c r="H306" s="46"/>
      <c r="I306" s="46"/>
      <c r="J306" s="46"/>
      <c r="K306" s="46"/>
      <c r="L306" s="46"/>
      <c r="M306" s="46"/>
      <c r="N306" s="46"/>
      <c r="O306" s="46"/>
      <c r="P306" s="46"/>
      <c r="Q306" s="46"/>
      <c r="R306" s="46"/>
      <c r="S306" s="46"/>
      <c r="T306" s="46"/>
      <c r="U306" s="46"/>
      <c r="V306" s="46"/>
      <c r="W306" s="46"/>
      <c r="X306" s="46"/>
    </row>
    <row r="307" spans="1:24">
      <c r="A307" s="46"/>
      <c r="B307" s="46"/>
      <c r="C307" s="46"/>
      <c r="D307" s="46"/>
      <c r="E307" s="46"/>
      <c r="F307" s="46"/>
      <c r="G307" s="46"/>
      <c r="H307" s="46"/>
      <c r="I307" s="46"/>
      <c r="J307" s="46"/>
      <c r="K307" s="46"/>
      <c r="L307" s="46"/>
      <c r="M307" s="46"/>
      <c r="N307" s="46"/>
      <c r="O307" s="46"/>
      <c r="P307" s="46"/>
      <c r="Q307" s="46"/>
      <c r="R307" s="46"/>
      <c r="S307" s="46"/>
      <c r="T307" s="46"/>
      <c r="U307" s="46"/>
      <c r="V307" s="46"/>
      <c r="W307" s="46"/>
      <c r="X307" s="46"/>
    </row>
    <row r="308" spans="1:24">
      <c r="A308" s="46"/>
      <c r="B308" s="46"/>
      <c r="C308" s="46"/>
      <c r="D308" s="46"/>
      <c r="E308" s="46"/>
      <c r="F308" s="46"/>
      <c r="G308" s="46"/>
      <c r="H308" s="46"/>
      <c r="I308" s="46"/>
      <c r="J308" s="46"/>
      <c r="K308" s="46"/>
      <c r="L308" s="46"/>
      <c r="M308" s="46"/>
      <c r="N308" s="46"/>
      <c r="O308" s="46"/>
      <c r="P308" s="46"/>
      <c r="Q308" s="46"/>
      <c r="R308" s="46"/>
      <c r="S308" s="46"/>
      <c r="T308" s="46"/>
      <c r="U308" s="46"/>
      <c r="V308" s="46"/>
      <c r="W308" s="46"/>
      <c r="X308" s="46"/>
    </row>
    <row r="309" spans="1:24">
      <c r="A309" s="46"/>
      <c r="B309" s="46"/>
      <c r="C309" s="46"/>
      <c r="D309" s="46"/>
      <c r="E309" s="46"/>
      <c r="F309" s="46"/>
      <c r="G309" s="46"/>
      <c r="H309" s="46"/>
      <c r="I309" s="46"/>
      <c r="J309" s="46"/>
      <c r="K309" s="46"/>
      <c r="L309" s="46"/>
      <c r="M309" s="46"/>
      <c r="N309" s="46"/>
      <c r="O309" s="46"/>
      <c r="P309" s="46"/>
      <c r="Q309" s="46"/>
      <c r="R309" s="46"/>
      <c r="S309" s="46"/>
      <c r="T309" s="46"/>
      <c r="U309" s="46"/>
      <c r="V309" s="46"/>
      <c r="W309" s="46"/>
      <c r="X309" s="46"/>
    </row>
    <row r="310" spans="1:24">
      <c r="A310" s="46"/>
      <c r="B310" s="46"/>
      <c r="C310" s="46"/>
      <c r="D310" s="46"/>
      <c r="E310" s="46"/>
      <c r="F310" s="46"/>
      <c r="G310" s="46"/>
      <c r="H310" s="46"/>
      <c r="I310" s="46"/>
      <c r="J310" s="46"/>
      <c r="K310" s="46"/>
      <c r="L310" s="46"/>
      <c r="M310" s="46"/>
      <c r="N310" s="46"/>
      <c r="O310" s="46"/>
      <c r="P310" s="46"/>
      <c r="Q310" s="46"/>
      <c r="R310" s="46"/>
      <c r="S310" s="46"/>
      <c r="T310" s="46"/>
      <c r="U310" s="46"/>
      <c r="V310" s="46"/>
      <c r="W310" s="46"/>
      <c r="X310" s="46"/>
    </row>
    <row r="311" spans="1:24">
      <c r="A311" s="46"/>
      <c r="B311" s="46"/>
      <c r="C311" s="46"/>
      <c r="D311" s="46"/>
      <c r="E311" s="46"/>
      <c r="F311" s="46"/>
      <c r="G311" s="46"/>
      <c r="H311" s="46"/>
      <c r="I311" s="46"/>
      <c r="J311" s="46"/>
      <c r="K311" s="46"/>
      <c r="L311" s="46"/>
      <c r="M311" s="46"/>
      <c r="N311" s="46"/>
      <c r="O311" s="46"/>
      <c r="P311" s="46"/>
      <c r="Q311" s="46"/>
      <c r="R311" s="46"/>
      <c r="S311" s="46"/>
      <c r="T311" s="46"/>
      <c r="U311" s="46"/>
      <c r="V311" s="46"/>
      <c r="W311" s="46"/>
      <c r="X311" s="46"/>
    </row>
  </sheetData>
  <mergeCells count="1">
    <mergeCell ref="H3:Q3"/>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6FB25-2FDA-4C57-BF25-67090191D250}">
  <sheetPr codeName="Sheet13"/>
  <dimension ref="A1:AD97"/>
  <sheetViews>
    <sheetView zoomScale="60" zoomScaleNormal="60" workbookViewId="0">
      <selection activeCell="E10" sqref="E10"/>
    </sheetView>
  </sheetViews>
  <sheetFormatPr defaultColWidth="8.875" defaultRowHeight="15.6"/>
  <sheetData>
    <row r="1" spans="1:30">
      <c r="A1" s="47" t="s">
        <v>2680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row>
    <row r="2" spans="1:30">
      <c r="A2" s="47"/>
      <c r="B2" s="47"/>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row>
    <row r="3" spans="1:30">
      <c r="A3" s="47"/>
      <c r="B3" s="47"/>
      <c r="C3" s="47"/>
      <c r="D3" s="47"/>
      <c r="E3" s="47"/>
      <c r="F3" s="47"/>
      <c r="G3" s="47"/>
      <c r="H3" s="47"/>
      <c r="I3" s="47"/>
      <c r="J3" s="47"/>
      <c r="K3" s="47"/>
      <c r="L3" s="47"/>
      <c r="M3" s="47"/>
      <c r="N3" s="47"/>
      <c r="O3" s="47"/>
      <c r="P3" s="47"/>
      <c r="Q3" s="47"/>
      <c r="R3" s="47"/>
      <c r="S3" s="47"/>
      <c r="T3" s="47"/>
      <c r="U3" s="47"/>
      <c r="V3" s="47"/>
      <c r="W3" s="47"/>
      <c r="X3" s="47"/>
      <c r="Y3" s="47"/>
      <c r="Z3" s="47"/>
      <c r="AA3" s="47"/>
      <c r="AB3" s="47"/>
      <c r="AC3" s="47"/>
      <c r="AD3" s="47"/>
    </row>
    <row r="4" spans="1:30">
      <c r="A4" s="47"/>
      <c r="B4" s="47"/>
      <c r="C4" s="47"/>
      <c r="D4" s="47"/>
      <c r="E4" s="47"/>
      <c r="F4" s="47"/>
      <c r="G4" s="47"/>
      <c r="H4" s="47"/>
      <c r="I4" s="47"/>
      <c r="J4" s="47"/>
      <c r="K4" s="47"/>
      <c r="L4" s="47"/>
      <c r="M4" s="47"/>
      <c r="N4" s="47"/>
      <c r="O4" s="47"/>
      <c r="P4" s="47"/>
      <c r="Q4" s="47"/>
      <c r="R4" s="47"/>
      <c r="S4" s="47"/>
      <c r="T4" s="47"/>
      <c r="U4" s="47"/>
      <c r="V4" s="47"/>
      <c r="W4" s="47"/>
      <c r="X4" s="47"/>
      <c r="Y4" s="47"/>
      <c r="Z4" s="47"/>
      <c r="AA4" s="47"/>
      <c r="AB4" s="47"/>
      <c r="AC4" s="47"/>
      <c r="AD4" s="47"/>
    </row>
    <row r="5" spans="1:30">
      <c r="A5" s="274"/>
      <c r="B5" s="47"/>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row>
    <row r="6" spans="1:30">
      <c r="A6" s="47"/>
      <c r="B6" s="47"/>
      <c r="C6" s="47"/>
      <c r="D6" s="47"/>
      <c r="E6" s="47"/>
      <c r="F6" s="47"/>
      <c r="G6" s="47"/>
      <c r="H6" s="47"/>
      <c r="I6" s="47"/>
      <c r="J6" s="47"/>
      <c r="K6" s="47"/>
      <c r="L6" s="47"/>
      <c r="M6" s="47"/>
      <c r="N6" s="47"/>
      <c r="O6" s="47"/>
      <c r="P6" s="47"/>
      <c r="Q6" s="47"/>
      <c r="R6" s="47"/>
      <c r="S6" s="47"/>
      <c r="T6" s="47"/>
      <c r="U6" s="47"/>
      <c r="V6" s="47"/>
      <c r="W6" s="47"/>
      <c r="X6" s="47"/>
      <c r="Y6" s="47"/>
      <c r="Z6" s="47"/>
      <c r="AA6" s="47"/>
      <c r="AB6" s="47"/>
      <c r="AC6" s="47"/>
      <c r="AD6" s="47"/>
    </row>
    <row r="7" spans="1:30">
      <c r="A7" s="47"/>
      <c r="B7" s="47"/>
      <c r="C7" s="47"/>
      <c r="D7" s="47"/>
      <c r="E7" s="47"/>
      <c r="F7" s="47"/>
      <c r="G7" s="47"/>
      <c r="H7" s="47"/>
      <c r="I7" s="47"/>
      <c r="J7" s="47"/>
      <c r="K7" s="47"/>
      <c r="L7" s="47"/>
      <c r="M7" s="47"/>
      <c r="N7" s="47"/>
      <c r="O7" s="47"/>
      <c r="P7" s="47"/>
      <c r="Q7" s="47"/>
      <c r="R7" s="47"/>
      <c r="S7" s="47"/>
      <c r="T7" s="47"/>
      <c r="U7" s="47"/>
      <c r="V7" s="47"/>
      <c r="W7" s="47"/>
      <c r="X7" s="47"/>
      <c r="Y7" s="47"/>
      <c r="Z7" s="47"/>
      <c r="AA7" s="47"/>
      <c r="AB7" s="47"/>
      <c r="AC7" s="47"/>
      <c r="AD7" s="47"/>
    </row>
    <row r="8" spans="1:30" ht="11.25" customHeight="1">
      <c r="A8" s="47"/>
      <c r="B8" s="47"/>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row>
    <row r="9" spans="1:30">
      <c r="A9" s="47"/>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row>
    <row r="10" spans="1:30">
      <c r="A10" s="47"/>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row>
    <row r="11" spans="1:30">
      <c r="A11" s="47"/>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row>
    <row r="12" spans="1:30">
      <c r="A12" s="47"/>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row>
    <row r="13" spans="1:30">
      <c r="A13" s="47"/>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row>
    <row r="14" spans="1:30">
      <c r="A14" s="47"/>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row>
    <row r="15" spans="1:30">
      <c r="A15" s="47"/>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D15" s="47"/>
    </row>
    <row r="16" spans="1:30">
      <c r="A16" s="47"/>
      <c r="B16" s="47"/>
      <c r="C16" s="47"/>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row>
    <row r="17" spans="1:30">
      <c r="A17" s="47"/>
      <c r="B17" s="47"/>
      <c r="C17" s="47"/>
      <c r="D17" s="47"/>
      <c r="E17" s="47"/>
      <c r="F17" s="47"/>
      <c r="G17" s="47"/>
      <c r="H17" s="47"/>
      <c r="I17" s="47"/>
      <c r="J17" s="47"/>
      <c r="K17" s="47"/>
      <c r="L17" s="47"/>
      <c r="M17" s="47"/>
      <c r="N17" s="47"/>
      <c r="O17" s="47"/>
      <c r="P17" s="47"/>
      <c r="Q17" s="47"/>
      <c r="R17" s="47"/>
      <c r="S17" s="47"/>
      <c r="T17" s="47"/>
      <c r="U17" s="47"/>
      <c r="V17" s="47"/>
      <c r="W17" s="47"/>
      <c r="X17" s="47"/>
      <c r="Y17" s="47"/>
      <c r="Z17" s="47"/>
      <c r="AA17" s="47"/>
      <c r="AB17" s="47"/>
      <c r="AC17" s="47"/>
      <c r="AD17" s="47"/>
    </row>
    <row r="18" spans="1:30">
      <c r="A18" s="47"/>
      <c r="B18" s="47"/>
      <c r="C18" s="47"/>
      <c r="D18" s="47"/>
      <c r="E18" s="47"/>
      <c r="F18" s="47"/>
      <c r="G18" s="47"/>
      <c r="H18" s="47"/>
      <c r="I18" s="47"/>
      <c r="J18" s="47"/>
      <c r="K18" s="47"/>
      <c r="L18" s="47"/>
      <c r="M18" s="47"/>
      <c r="N18" s="47"/>
      <c r="O18" s="47"/>
      <c r="P18" s="47"/>
      <c r="Q18" s="47"/>
      <c r="R18" s="47"/>
      <c r="S18" s="47"/>
      <c r="T18" s="47"/>
      <c r="U18" s="47"/>
      <c r="V18" s="47"/>
      <c r="W18" s="47"/>
      <c r="X18" s="47"/>
      <c r="Y18" s="47"/>
      <c r="Z18" s="47"/>
      <c r="AA18" s="47"/>
      <c r="AB18" s="47"/>
      <c r="AC18" s="47"/>
      <c r="AD18" s="47"/>
    </row>
    <row r="19" spans="1:30">
      <c r="A19" s="47"/>
      <c r="B19" s="47"/>
      <c r="C19" s="47"/>
      <c r="D19" s="47"/>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row>
    <row r="20" spans="1:30">
      <c r="A20" s="47"/>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row>
    <row r="21" spans="1:30">
      <c r="A21" s="47"/>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row>
    <row r="22" spans="1:30">
      <c r="A22" s="47"/>
      <c r="B22" s="47"/>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row>
    <row r="23" spans="1:30">
      <c r="A23" s="47"/>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row>
    <row r="24" spans="1:30">
      <c r="A24" s="47"/>
      <c r="B24" s="47"/>
      <c r="C24" s="47"/>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row>
    <row r="25" spans="1:30">
      <c r="A25" s="47"/>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row>
    <row r="26" spans="1:30">
      <c r="A26" s="47"/>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row>
    <row r="27" spans="1:30">
      <c r="A27" s="47"/>
      <c r="B27" s="47"/>
      <c r="C27" s="47"/>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row>
    <row r="28" spans="1:30">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47"/>
    </row>
    <row r="29" spans="1:30">
      <c r="A29" s="47"/>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row>
    <row r="30" spans="1:30">
      <c r="A30" s="47"/>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row>
    <row r="31" spans="1:30">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row>
    <row r="32" spans="1:30">
      <c r="A32" s="47"/>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row>
    <row r="33" spans="1:30">
      <c r="A33" s="47"/>
      <c r="B33" s="47"/>
      <c r="C33" s="47"/>
      <c r="D33" s="47"/>
      <c r="E33" s="47"/>
      <c r="F33" s="47"/>
      <c r="G33" s="47"/>
      <c r="H33" s="47"/>
      <c r="I33" s="47"/>
      <c r="J33" s="47"/>
      <c r="K33" s="47"/>
      <c r="L33" s="47"/>
      <c r="M33" s="47"/>
      <c r="N33" s="47"/>
      <c r="O33" s="47"/>
      <c r="P33" s="47"/>
      <c r="Q33" s="47"/>
      <c r="R33" s="47"/>
      <c r="S33" s="47"/>
      <c r="T33" s="47"/>
      <c r="U33" s="47"/>
      <c r="V33" s="47"/>
      <c r="W33" s="47"/>
      <c r="X33" s="47"/>
      <c r="Y33" s="47"/>
      <c r="Z33" s="47"/>
      <c r="AA33" s="47"/>
      <c r="AB33" s="47"/>
      <c r="AC33" s="47"/>
      <c r="AD33" s="47"/>
    </row>
    <row r="34" spans="1:30">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47"/>
    </row>
    <row r="35" spans="1:30">
      <c r="A35" s="47"/>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row>
    <row r="36" spans="1:30">
      <c r="A36" s="47"/>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row>
    <row r="37" spans="1:30">
      <c r="A37" s="47"/>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row>
    <row r="38" spans="1:30">
      <c r="A38" s="47"/>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row>
    <row r="39" spans="1:30">
      <c r="A39" s="47"/>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row>
    <row r="40" spans="1:30">
      <c r="A40" s="47"/>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row>
    <row r="41" spans="1:30">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row>
    <row r="42" spans="1:30">
      <c r="A42" s="47"/>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row>
    <row r="43" spans="1:30">
      <c r="A43" s="47"/>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row>
    <row r="44" spans="1:30">
      <c r="A44" s="47"/>
      <c r="B44" s="47"/>
      <c r="C44" s="47"/>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row>
    <row r="45" spans="1:30">
      <c r="A45" s="47"/>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7"/>
      <c r="AB45" s="47"/>
      <c r="AC45" s="47"/>
      <c r="AD45" s="47"/>
    </row>
    <row r="46" spans="1:30">
      <c r="A46" s="47"/>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row>
    <row r="47" spans="1:30">
      <c r="A47" s="47"/>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row>
    <row r="48" spans="1:30">
      <c r="A48" s="47"/>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row>
    <row r="49" spans="1:30">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row>
    <row r="50" spans="1:30">
      <c r="A50" s="47"/>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row>
    <row r="51" spans="1:30">
      <c r="A51" s="47"/>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row>
    <row r="52" spans="1:30">
      <c r="A52" s="47"/>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row>
    <row r="53" spans="1:30">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row>
    <row r="54" spans="1:30">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row>
    <row r="55" spans="1:30">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row>
    <row r="56" spans="1:30">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row>
    <row r="57" spans="1:30">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row>
    <row r="58" spans="1:30">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row>
    <row r="59" spans="1:30">
      <c r="A59" s="47"/>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row>
    <row r="60" spans="1:30">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row>
    <row r="61" spans="1:30">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row>
    <row r="62" spans="1:30">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row>
    <row r="63" spans="1:30">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row>
    <row r="64" spans="1:30">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row>
    <row r="65" spans="1:30">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row>
    <row r="66" spans="1:30">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row>
    <row r="67" spans="1:30">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row>
    <row r="68" spans="1:30">
      <c r="A68" s="47"/>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row>
    <row r="69" spans="1:30">
      <c r="A69" s="47"/>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row>
    <row r="70" spans="1:30">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row>
    <row r="71" spans="1:30">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row>
    <row r="72" spans="1:30">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row>
    <row r="73" spans="1:30">
      <c r="A73" s="47"/>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row>
    <row r="74" spans="1:30">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row>
    <row r="75" spans="1:30">
      <c r="A75" s="47"/>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row>
    <row r="76" spans="1:30">
      <c r="A76" s="47"/>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row>
    <row r="77" spans="1:30">
      <c r="A77" s="47"/>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row>
    <row r="78" spans="1:30">
      <c r="A78" s="47"/>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row>
    <row r="79" spans="1:30">
      <c r="A79" s="47"/>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row>
    <row r="80" spans="1:30">
      <c r="A80" s="47"/>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row>
    <row r="81" spans="1:30">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row>
    <row r="82" spans="1:30">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row>
    <row r="83" spans="1:30">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row>
    <row r="84" spans="1:30">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row>
    <row r="85" spans="1:30">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row>
    <row r="86" spans="1:30">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row>
    <row r="87" spans="1:30">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row>
    <row r="88" spans="1:30">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row>
    <row r="89" spans="1:30">
      <c r="A89" s="47"/>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row>
    <row r="90" spans="1:30">
      <c r="A90" s="47"/>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row>
    <row r="91" spans="1:30">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row>
    <row r="92" spans="1:30">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row>
    <row r="93" spans="1:30">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row>
    <row r="94" spans="1:30">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row>
    <row r="95" spans="1:30">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row>
    <row r="96" spans="1:30">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row>
    <row r="97" spans="1:30">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row>
  </sheetData>
  <pageMargins left="0.7" right="0.7" top="0.75" bottom="0.75" header="0.3" footer="0.3"/>
  <pageSetup orientation="portrait" r:id="rId1"/>
  <drawing r:id="rId2"/>
  <legacyDrawing r:id="rId3"/>
  <oleObjects>
    <mc:AlternateContent xmlns:mc="http://schemas.openxmlformats.org/markup-compatibility/2006">
      <mc:Choice Requires="x14">
        <oleObject progId="Worksheet" dvAspect="DVASPECT_ICON" shapeId="2" r:id="rId4">
          <objectPr defaultSize="0" autoPict="0" altText="SCR_Bulkupload_TestDataConditions V1.0_Approved" r:id="rId5">
            <anchor moveWithCells="1">
              <from>
                <xdr:col>0</xdr:col>
                <xdr:colOff>63500</xdr:colOff>
                <xdr:row>1</xdr:row>
                <xdr:rowOff>114300</xdr:rowOff>
              </from>
              <to>
                <xdr:col>0</xdr:col>
                <xdr:colOff>584200</xdr:colOff>
                <xdr:row>3</xdr:row>
                <xdr:rowOff>165100</xdr:rowOff>
              </to>
            </anchor>
          </objectPr>
        </oleObject>
      </mc:Choice>
      <mc:Fallback>
        <oleObject progId="Worksheet" dvAspect="DVASPECT_ICON" shapeId="26627" r:id="rId4"/>
      </mc:Fallback>
    </mc:AlternateContent>
  </oleObjec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E4343-A6BF-4B50-ABFF-3E59E8EEF61E}">
  <sheetPr codeName="Sheet14">
    <tabColor rgb="FFFF0000"/>
  </sheetPr>
  <dimension ref="C1:U54"/>
  <sheetViews>
    <sheetView topLeftCell="D1" zoomScale="80" zoomScaleNormal="80" workbookViewId="0">
      <pane xSplit="4" ySplit="6" topLeftCell="H7" activePane="bottomRight" state="frozen"/>
      <selection pane="bottomRight" activeCell="E3" sqref="E3"/>
      <selection pane="bottomLeft" activeCell="D1" sqref="D1"/>
      <selection pane="topRight" activeCell="D1" sqref="D1"/>
    </sheetView>
  </sheetViews>
  <sheetFormatPr defaultColWidth="8.875" defaultRowHeight="15.6"/>
  <cols>
    <col min="4" max="4" width="6.125" customWidth="1"/>
    <col min="5" max="5" width="21.5" bestFit="1" customWidth="1"/>
    <col min="6" max="6" width="6.125" bestFit="1" customWidth="1"/>
    <col min="7" max="7" width="14" customWidth="1"/>
    <col min="8" max="8" width="8.5" customWidth="1"/>
    <col min="9" max="9" width="36.5" customWidth="1"/>
    <col min="10" max="10" width="9.625" customWidth="1"/>
    <col min="11" max="11" width="12" customWidth="1"/>
    <col min="12" max="12" width="27.875" bestFit="1" customWidth="1"/>
    <col min="13" max="13" width="32.5" bestFit="1" customWidth="1"/>
    <col min="14" max="14" width="18" bestFit="1" customWidth="1"/>
    <col min="15" max="15" width="18.375" bestFit="1" customWidth="1"/>
    <col min="16" max="17" width="18" bestFit="1" customWidth="1"/>
  </cols>
  <sheetData>
    <row r="1" spans="4:21">
      <c r="D1" s="47"/>
      <c r="E1" s="47"/>
      <c r="F1" s="47"/>
      <c r="G1" s="425"/>
      <c r="H1" s="425" t="s">
        <v>2681</v>
      </c>
      <c r="I1" s="425"/>
      <c r="J1" s="47"/>
      <c r="K1" s="47"/>
      <c r="L1" s="491" t="s">
        <v>2682</v>
      </c>
      <c r="M1" s="473" t="s">
        <v>2683</v>
      </c>
      <c r="N1" s="47"/>
      <c r="O1" s="47"/>
      <c r="P1" s="47"/>
      <c r="Q1" s="47" t="s">
        <v>2684</v>
      </c>
      <c r="R1" s="47"/>
      <c r="S1" s="47"/>
      <c r="T1" s="47"/>
      <c r="U1" s="47"/>
    </row>
    <row r="2" spans="4:21">
      <c r="D2" s="47"/>
      <c r="E2" s="47"/>
      <c r="F2" s="47"/>
      <c r="G2" s="425"/>
      <c r="H2" s="425" t="s">
        <v>2685</v>
      </c>
      <c r="I2" s="425"/>
      <c r="J2" s="47"/>
      <c r="K2" s="47"/>
      <c r="L2" s="47"/>
      <c r="M2" s="47"/>
      <c r="N2" s="47"/>
      <c r="O2" s="47"/>
      <c r="P2" s="47"/>
      <c r="Q2" s="47"/>
      <c r="R2" s="47"/>
      <c r="S2" s="47"/>
      <c r="T2" s="47"/>
      <c r="U2" s="47"/>
    </row>
    <row r="3" spans="4:21">
      <c r="D3" s="47"/>
      <c r="E3" s="47"/>
      <c r="F3" s="47"/>
      <c r="G3" s="425"/>
      <c r="H3" s="425" t="s">
        <v>2686</v>
      </c>
      <c r="I3" s="425"/>
      <c r="J3" s="47"/>
      <c r="K3" s="47"/>
      <c r="L3" s="47"/>
      <c r="M3" s="47"/>
      <c r="N3" s="47"/>
      <c r="O3" s="47"/>
      <c r="P3" s="47"/>
      <c r="Q3" s="47"/>
      <c r="R3" s="47"/>
      <c r="S3" s="47"/>
      <c r="T3" s="47"/>
      <c r="U3" s="47"/>
    </row>
    <row r="4" spans="4:21">
      <c r="D4" s="47"/>
      <c r="E4" s="47"/>
      <c r="F4" s="47"/>
      <c r="G4" s="425"/>
      <c r="H4" s="425" t="s">
        <v>2687</v>
      </c>
      <c r="I4" s="425"/>
      <c r="J4" s="47"/>
      <c r="K4" s="47"/>
      <c r="L4" s="47"/>
      <c r="M4" s="47"/>
      <c r="N4" s="47"/>
      <c r="O4" s="47"/>
      <c r="P4" s="47"/>
      <c r="Q4" s="47"/>
      <c r="R4" s="47"/>
      <c r="S4" s="47"/>
      <c r="T4" s="47"/>
      <c r="U4" s="47"/>
    </row>
    <row r="5" spans="4:21">
      <c r="D5" s="47"/>
      <c r="E5" s="47"/>
      <c r="F5" s="47"/>
      <c r="G5" s="425"/>
      <c r="H5" s="425" t="s">
        <v>2688</v>
      </c>
      <c r="I5" s="425"/>
      <c r="J5" s="47"/>
      <c r="K5" s="47"/>
      <c r="L5" s="47"/>
      <c r="M5" s="47"/>
      <c r="N5" s="47"/>
      <c r="O5" s="47"/>
      <c r="P5" s="47"/>
      <c r="Q5" s="47"/>
      <c r="R5" s="47"/>
      <c r="S5" s="47"/>
      <c r="T5" s="47"/>
      <c r="U5" s="47"/>
    </row>
    <row r="6" spans="4:21" ht="21.6" thickBot="1">
      <c r="D6" s="426" t="s">
        <v>464</v>
      </c>
      <c r="E6" s="426" t="s">
        <v>2689</v>
      </c>
      <c r="F6" s="427" t="s">
        <v>398</v>
      </c>
      <c r="G6" s="427" t="s">
        <v>2690</v>
      </c>
      <c r="H6" s="426" t="s">
        <v>2691</v>
      </c>
      <c r="I6" s="426" t="s">
        <v>2692</v>
      </c>
      <c r="J6" s="427" t="s">
        <v>2693</v>
      </c>
      <c r="K6" s="427" t="s">
        <v>2694</v>
      </c>
      <c r="L6" s="427" t="s">
        <v>2695</v>
      </c>
      <c r="M6" s="428" t="s">
        <v>2696</v>
      </c>
      <c r="N6" s="472" t="s">
        <v>2697</v>
      </c>
      <c r="O6" s="472" t="s">
        <v>2698</v>
      </c>
      <c r="P6" s="472" t="s">
        <v>2699</v>
      </c>
      <c r="Q6" s="472" t="s">
        <v>2700</v>
      </c>
    </row>
    <row r="7" spans="4:21" ht="29.1" thickBot="1">
      <c r="D7" s="429" t="s">
        <v>2701</v>
      </c>
      <c r="E7" s="430" t="s">
        <v>2702</v>
      </c>
      <c r="F7" s="430"/>
      <c r="G7" s="431" t="s">
        <v>2703</v>
      </c>
      <c r="H7" s="432">
        <v>400</v>
      </c>
      <c r="I7" s="432" t="s">
        <v>2704</v>
      </c>
      <c r="J7" s="433" t="s">
        <v>2705</v>
      </c>
      <c r="K7" s="433" t="s">
        <v>2706</v>
      </c>
      <c r="L7" s="433" t="s">
        <v>2707</v>
      </c>
      <c r="M7" s="434" t="s">
        <v>2708</v>
      </c>
      <c r="N7" s="451" t="s">
        <v>2709</v>
      </c>
      <c r="O7" s="451" t="s">
        <v>2709</v>
      </c>
      <c r="P7" s="451"/>
      <c r="Q7" s="451"/>
    </row>
    <row r="8" spans="4:21" ht="29.1" thickBot="1">
      <c r="D8" s="429" t="s">
        <v>2710</v>
      </c>
      <c r="E8" s="430" t="s">
        <v>2702</v>
      </c>
      <c r="F8" s="430"/>
      <c r="G8" s="431" t="s">
        <v>2703</v>
      </c>
      <c r="H8" s="431">
        <v>400</v>
      </c>
      <c r="I8" s="431" t="s">
        <v>2704</v>
      </c>
      <c r="J8" s="435" t="s">
        <v>2705</v>
      </c>
      <c r="K8" s="435" t="s">
        <v>2711</v>
      </c>
      <c r="L8" s="435" t="s">
        <v>2712</v>
      </c>
      <c r="M8" s="436" t="s">
        <v>2713</v>
      </c>
      <c r="N8" s="474" t="s">
        <v>2709</v>
      </c>
      <c r="O8" s="474" t="s">
        <v>2709</v>
      </c>
      <c r="P8" s="474"/>
      <c r="Q8" s="474"/>
    </row>
    <row r="9" spans="4:21" ht="29.1" thickBot="1">
      <c r="D9" s="429" t="s">
        <v>2714</v>
      </c>
      <c r="E9" s="430" t="s">
        <v>2702</v>
      </c>
      <c r="F9" s="430"/>
      <c r="G9" s="431" t="s">
        <v>2703</v>
      </c>
      <c r="H9" s="432">
        <v>404</v>
      </c>
      <c r="I9" s="432" t="s">
        <v>2704</v>
      </c>
      <c r="J9" s="433" t="s">
        <v>2705</v>
      </c>
      <c r="K9" s="433" t="s">
        <v>2715</v>
      </c>
      <c r="L9" s="433" t="s">
        <v>2716</v>
      </c>
      <c r="M9" s="434" t="s">
        <v>2717</v>
      </c>
      <c r="N9" s="451" t="s">
        <v>2709</v>
      </c>
      <c r="O9" s="451" t="s">
        <v>2709</v>
      </c>
      <c r="P9" s="451"/>
      <c r="Q9" s="451"/>
    </row>
    <row r="10" spans="4:21" ht="29.1" thickBot="1">
      <c r="D10" s="429" t="s">
        <v>2718</v>
      </c>
      <c r="E10" s="430" t="s">
        <v>2702</v>
      </c>
      <c r="F10" s="430"/>
      <c r="G10" s="431" t="s">
        <v>2703</v>
      </c>
      <c r="H10" s="431">
        <v>404</v>
      </c>
      <c r="I10" s="431" t="s">
        <v>2704</v>
      </c>
      <c r="J10" s="435" t="s">
        <v>2705</v>
      </c>
      <c r="K10" s="435" t="s">
        <v>2715</v>
      </c>
      <c r="L10" s="435" t="s">
        <v>2719</v>
      </c>
      <c r="M10" s="436" t="s">
        <v>2720</v>
      </c>
      <c r="N10" s="474" t="s">
        <v>2709</v>
      </c>
      <c r="O10" s="474" t="s">
        <v>2709</v>
      </c>
      <c r="P10" s="474"/>
      <c r="Q10" s="474"/>
    </row>
    <row r="11" spans="4:21" ht="29.1" thickBot="1">
      <c r="D11" s="429" t="s">
        <v>2721</v>
      </c>
      <c r="E11" s="430" t="s">
        <v>2702</v>
      </c>
      <c r="F11" s="430"/>
      <c r="G11" s="431" t="s">
        <v>2703</v>
      </c>
      <c r="H11" s="432">
        <v>404</v>
      </c>
      <c r="I11" s="432" t="s">
        <v>2704</v>
      </c>
      <c r="J11" s="433" t="s">
        <v>2705</v>
      </c>
      <c r="K11" s="433" t="s">
        <v>2715</v>
      </c>
      <c r="L11" s="433" t="s">
        <v>2722</v>
      </c>
      <c r="M11" s="434" t="s">
        <v>2723</v>
      </c>
      <c r="N11" s="451" t="s">
        <v>2709</v>
      </c>
      <c r="O11" s="451" t="s">
        <v>2709</v>
      </c>
      <c r="P11" s="451"/>
      <c r="Q11" s="451"/>
    </row>
    <row r="12" spans="4:21" ht="29.1" thickBot="1">
      <c r="D12" s="429" t="s">
        <v>2724</v>
      </c>
      <c r="E12" s="430" t="s">
        <v>2702</v>
      </c>
      <c r="F12" s="430"/>
      <c r="G12" s="431" t="s">
        <v>2703</v>
      </c>
      <c r="H12" s="431">
        <v>404</v>
      </c>
      <c r="I12" s="431" t="s">
        <v>2704</v>
      </c>
      <c r="J12" s="435" t="s">
        <v>2705</v>
      </c>
      <c r="K12" s="435" t="s">
        <v>2715</v>
      </c>
      <c r="L12" s="435" t="s">
        <v>2725</v>
      </c>
      <c r="M12" s="436" t="s">
        <v>2726</v>
      </c>
      <c r="N12" s="474" t="s">
        <v>2709</v>
      </c>
      <c r="O12" s="474" t="s">
        <v>2709</v>
      </c>
      <c r="P12" s="474"/>
      <c r="Q12" s="474"/>
    </row>
    <row r="13" spans="4:21" ht="29.1" thickBot="1">
      <c r="D13" s="429" t="s">
        <v>2727</v>
      </c>
      <c r="E13" s="430" t="s">
        <v>2702</v>
      </c>
      <c r="F13" s="430"/>
      <c r="G13" s="431" t="s">
        <v>2703</v>
      </c>
      <c r="H13" s="437">
        <v>400</v>
      </c>
      <c r="I13" s="437" t="s">
        <v>2704</v>
      </c>
      <c r="J13" s="438" t="s">
        <v>2705</v>
      </c>
      <c r="K13" s="438" t="s">
        <v>2728</v>
      </c>
      <c r="L13" s="438" t="s">
        <v>2729</v>
      </c>
      <c r="M13" s="439" t="s">
        <v>2730</v>
      </c>
      <c r="N13" s="451" t="s">
        <v>2709</v>
      </c>
      <c r="O13" s="451" t="s">
        <v>2709</v>
      </c>
      <c r="P13" s="451"/>
      <c r="Q13" s="451"/>
    </row>
    <row r="14" spans="4:21" ht="29.1" thickBot="1">
      <c r="D14" s="429" t="s">
        <v>2731</v>
      </c>
      <c r="E14" s="430" t="s">
        <v>2732</v>
      </c>
      <c r="F14" s="430"/>
      <c r="G14" s="431" t="s">
        <v>2703</v>
      </c>
      <c r="H14" s="440">
        <v>400</v>
      </c>
      <c r="I14" s="440" t="s">
        <v>2704</v>
      </c>
      <c r="J14" s="441" t="s">
        <v>2705</v>
      </c>
      <c r="K14" s="441" t="s">
        <v>2706</v>
      </c>
      <c r="L14" s="441" t="s">
        <v>2707</v>
      </c>
      <c r="M14" s="442" t="s">
        <v>2708</v>
      </c>
      <c r="N14" s="474" t="s">
        <v>2709</v>
      </c>
      <c r="O14" s="474" t="s">
        <v>2709</v>
      </c>
      <c r="P14" s="474"/>
      <c r="Q14" s="474"/>
    </row>
    <row r="15" spans="4:21" ht="29.1" thickBot="1">
      <c r="D15" s="429" t="s">
        <v>2733</v>
      </c>
      <c r="E15" s="430" t="s">
        <v>2732</v>
      </c>
      <c r="F15" s="430"/>
      <c r="G15" s="431" t="s">
        <v>2703</v>
      </c>
      <c r="H15" s="431">
        <v>400</v>
      </c>
      <c r="I15" s="431" t="s">
        <v>2704</v>
      </c>
      <c r="J15" s="435" t="s">
        <v>2705</v>
      </c>
      <c r="K15" s="435" t="s">
        <v>2711</v>
      </c>
      <c r="L15" s="435" t="s">
        <v>2712</v>
      </c>
      <c r="M15" s="436" t="s">
        <v>2713</v>
      </c>
      <c r="N15" s="451" t="s">
        <v>2709</v>
      </c>
      <c r="O15" s="451" t="s">
        <v>2709</v>
      </c>
      <c r="P15" s="451"/>
      <c r="Q15" s="451"/>
    </row>
    <row r="16" spans="4:21" ht="29.1" thickBot="1">
      <c r="D16" s="429" t="s">
        <v>2734</v>
      </c>
      <c r="E16" s="430" t="s">
        <v>2732</v>
      </c>
      <c r="F16" s="430"/>
      <c r="G16" s="431" t="s">
        <v>2703</v>
      </c>
      <c r="H16" s="432">
        <v>404</v>
      </c>
      <c r="I16" s="432" t="s">
        <v>2704</v>
      </c>
      <c r="J16" s="433" t="s">
        <v>2705</v>
      </c>
      <c r="K16" s="433" t="s">
        <v>2715</v>
      </c>
      <c r="L16" s="433" t="s">
        <v>2716</v>
      </c>
      <c r="M16" s="434" t="s">
        <v>2717</v>
      </c>
      <c r="N16" s="474" t="s">
        <v>2709</v>
      </c>
      <c r="O16" s="474" t="s">
        <v>2709</v>
      </c>
      <c r="P16" s="474"/>
      <c r="Q16" s="474"/>
    </row>
    <row r="17" spans="4:17" ht="29.1" thickBot="1">
      <c r="D17" s="429" t="s">
        <v>2735</v>
      </c>
      <c r="E17" s="430" t="s">
        <v>2732</v>
      </c>
      <c r="F17" s="430"/>
      <c r="G17" s="431" t="s">
        <v>2703</v>
      </c>
      <c r="H17" s="431">
        <v>404</v>
      </c>
      <c r="I17" s="431" t="s">
        <v>2704</v>
      </c>
      <c r="J17" s="435" t="s">
        <v>2705</v>
      </c>
      <c r="K17" s="435" t="s">
        <v>2715</v>
      </c>
      <c r="L17" s="435" t="s">
        <v>2719</v>
      </c>
      <c r="M17" s="436" t="s">
        <v>2720</v>
      </c>
      <c r="N17" s="451" t="s">
        <v>2709</v>
      </c>
      <c r="O17" s="451" t="s">
        <v>2709</v>
      </c>
      <c r="P17" s="451"/>
      <c r="Q17" s="451"/>
    </row>
    <row r="18" spans="4:17" ht="29.1" thickBot="1">
      <c r="D18" s="429" t="s">
        <v>2736</v>
      </c>
      <c r="E18" s="430" t="s">
        <v>2732</v>
      </c>
      <c r="F18" s="430"/>
      <c r="G18" s="431" t="s">
        <v>2703</v>
      </c>
      <c r="H18" s="432">
        <v>404</v>
      </c>
      <c r="I18" s="432" t="s">
        <v>2704</v>
      </c>
      <c r="J18" s="433" t="s">
        <v>2705</v>
      </c>
      <c r="K18" s="433" t="s">
        <v>2715</v>
      </c>
      <c r="L18" s="433" t="s">
        <v>2722</v>
      </c>
      <c r="M18" s="434" t="s">
        <v>2723</v>
      </c>
      <c r="N18" s="474" t="s">
        <v>2709</v>
      </c>
      <c r="O18" s="474" t="s">
        <v>2709</v>
      </c>
      <c r="P18" s="474"/>
      <c r="Q18" s="474"/>
    </row>
    <row r="19" spans="4:17" ht="29.1" thickBot="1">
      <c r="D19" s="429" t="s">
        <v>2737</v>
      </c>
      <c r="E19" s="430" t="s">
        <v>2732</v>
      </c>
      <c r="F19" s="430"/>
      <c r="G19" s="431" t="s">
        <v>2703</v>
      </c>
      <c r="H19" s="431">
        <v>404</v>
      </c>
      <c r="I19" s="431" t="s">
        <v>2704</v>
      </c>
      <c r="J19" s="435" t="s">
        <v>2705</v>
      </c>
      <c r="K19" s="435" t="s">
        <v>2715</v>
      </c>
      <c r="L19" s="435" t="s">
        <v>2725</v>
      </c>
      <c r="M19" s="436" t="s">
        <v>2726</v>
      </c>
      <c r="N19" s="451" t="s">
        <v>2709</v>
      </c>
      <c r="O19" s="451" t="s">
        <v>2709</v>
      </c>
      <c r="P19" s="451"/>
      <c r="Q19" s="451"/>
    </row>
    <row r="20" spans="4:17" ht="29.1" thickBot="1">
      <c r="D20" s="429" t="s">
        <v>2738</v>
      </c>
      <c r="E20" s="430" t="s">
        <v>2732</v>
      </c>
      <c r="F20" s="430"/>
      <c r="G20" s="431" t="s">
        <v>2703</v>
      </c>
      <c r="H20" s="437">
        <v>400</v>
      </c>
      <c r="I20" s="437" t="s">
        <v>2704</v>
      </c>
      <c r="J20" s="438" t="s">
        <v>2705</v>
      </c>
      <c r="K20" s="438" t="s">
        <v>2728</v>
      </c>
      <c r="L20" s="438" t="s">
        <v>2729</v>
      </c>
      <c r="M20" s="439" t="s">
        <v>2730</v>
      </c>
      <c r="N20" s="474" t="s">
        <v>2709</v>
      </c>
      <c r="O20" s="474" t="s">
        <v>2709</v>
      </c>
      <c r="P20" s="474"/>
      <c r="Q20" s="474"/>
    </row>
    <row r="21" spans="4:17" ht="29.1" thickBot="1">
      <c r="D21" s="429" t="s">
        <v>2739</v>
      </c>
      <c r="E21" s="430" t="s">
        <v>2740</v>
      </c>
      <c r="F21" s="430"/>
      <c r="G21" s="431" t="s">
        <v>2703</v>
      </c>
      <c r="H21" s="440">
        <v>403</v>
      </c>
      <c r="I21" s="440" t="s">
        <v>2704</v>
      </c>
      <c r="J21" s="441" t="s">
        <v>2705</v>
      </c>
      <c r="K21" s="441" t="s">
        <v>2741</v>
      </c>
      <c r="L21" s="441" t="s">
        <v>2742</v>
      </c>
      <c r="M21" s="442" t="s">
        <v>2743</v>
      </c>
      <c r="N21" s="451" t="s">
        <v>2709</v>
      </c>
      <c r="O21" s="451" t="s">
        <v>2709</v>
      </c>
      <c r="P21" s="451"/>
      <c r="Q21" s="451"/>
    </row>
    <row r="22" spans="4:17" ht="29.1" thickBot="1">
      <c r="D22" s="429" t="s">
        <v>2744</v>
      </c>
      <c r="E22" s="430" t="s">
        <v>2740</v>
      </c>
      <c r="F22" s="430"/>
      <c r="G22" s="431" t="s">
        <v>2703</v>
      </c>
      <c r="H22" s="431">
        <v>403</v>
      </c>
      <c r="I22" s="431" t="s">
        <v>2704</v>
      </c>
      <c r="J22" s="435" t="s">
        <v>2705</v>
      </c>
      <c r="K22" s="435" t="s">
        <v>2741</v>
      </c>
      <c r="L22" s="435" t="s">
        <v>2745</v>
      </c>
      <c r="M22" s="436" t="s">
        <v>2746</v>
      </c>
      <c r="N22" s="474" t="s">
        <v>2709</v>
      </c>
      <c r="O22" s="474" t="s">
        <v>2709</v>
      </c>
      <c r="P22" s="474"/>
      <c r="Q22" s="474"/>
    </row>
    <row r="23" spans="4:17" ht="29.1" thickBot="1">
      <c r="D23" s="429" t="s">
        <v>2747</v>
      </c>
      <c r="E23" s="430" t="s">
        <v>2740</v>
      </c>
      <c r="F23" s="430"/>
      <c r="G23" s="431" t="s">
        <v>2703</v>
      </c>
      <c r="H23" s="432">
        <v>403</v>
      </c>
      <c r="I23" s="432" t="s">
        <v>2704</v>
      </c>
      <c r="J23" s="433" t="s">
        <v>2705</v>
      </c>
      <c r="K23" s="433" t="s">
        <v>2741</v>
      </c>
      <c r="L23" s="433" t="s">
        <v>2748</v>
      </c>
      <c r="M23" s="434" t="s">
        <v>2749</v>
      </c>
      <c r="N23" s="451" t="s">
        <v>2709</v>
      </c>
      <c r="O23" s="451" t="s">
        <v>2709</v>
      </c>
      <c r="P23" s="451"/>
      <c r="Q23" s="451"/>
    </row>
    <row r="24" spans="4:17" ht="29.1" thickBot="1">
      <c r="D24" s="429" t="s">
        <v>2750</v>
      </c>
      <c r="E24" s="430" t="s">
        <v>2740</v>
      </c>
      <c r="F24" s="430"/>
      <c r="G24" s="431" t="s">
        <v>2703</v>
      </c>
      <c r="H24" s="431">
        <v>403</v>
      </c>
      <c r="I24" s="431" t="s">
        <v>2704</v>
      </c>
      <c r="J24" s="435" t="s">
        <v>2705</v>
      </c>
      <c r="K24" s="435" t="s">
        <v>2741</v>
      </c>
      <c r="L24" s="435" t="s">
        <v>2751</v>
      </c>
      <c r="M24" s="436" t="s">
        <v>2752</v>
      </c>
      <c r="N24" s="474" t="s">
        <v>2709</v>
      </c>
      <c r="O24" s="474" t="s">
        <v>2709</v>
      </c>
      <c r="P24" s="474"/>
      <c r="Q24" s="474"/>
    </row>
    <row r="25" spans="4:17" ht="29.1" thickBot="1">
      <c r="D25" s="429" t="s">
        <v>2753</v>
      </c>
      <c r="E25" s="430" t="s">
        <v>2740</v>
      </c>
      <c r="F25" s="430"/>
      <c r="G25" s="431" t="s">
        <v>2703</v>
      </c>
      <c r="H25" s="432">
        <v>403</v>
      </c>
      <c r="I25" s="432" t="s">
        <v>2704</v>
      </c>
      <c r="J25" s="433" t="s">
        <v>2705</v>
      </c>
      <c r="K25" s="433" t="s">
        <v>2741</v>
      </c>
      <c r="L25" s="433" t="s">
        <v>2754</v>
      </c>
      <c r="M25" s="434" t="s">
        <v>2755</v>
      </c>
      <c r="N25" s="451" t="s">
        <v>2709</v>
      </c>
      <c r="O25" s="451" t="s">
        <v>2709</v>
      </c>
      <c r="P25" s="451"/>
      <c r="Q25" s="451"/>
    </row>
    <row r="26" spans="4:17" ht="29.1" thickBot="1">
      <c r="D26" s="429" t="s">
        <v>2756</v>
      </c>
      <c r="E26" s="430" t="s">
        <v>2740</v>
      </c>
      <c r="F26" s="430"/>
      <c r="G26" s="431" t="s">
        <v>2703</v>
      </c>
      <c r="H26" s="443">
        <v>401</v>
      </c>
      <c r="I26" s="443" t="s">
        <v>2704</v>
      </c>
      <c r="J26" s="444" t="s">
        <v>2757</v>
      </c>
      <c r="K26" s="444" t="s">
        <v>2741</v>
      </c>
      <c r="L26" s="444" t="s">
        <v>2758</v>
      </c>
      <c r="M26" s="445" t="s">
        <v>2759</v>
      </c>
      <c r="N26" s="474" t="s">
        <v>2709</v>
      </c>
      <c r="O26" s="474" t="s">
        <v>2709</v>
      </c>
      <c r="P26" s="474"/>
      <c r="Q26" s="474"/>
    </row>
    <row r="27" spans="4:17" ht="29.1" thickBot="1">
      <c r="D27" s="429" t="s">
        <v>2760</v>
      </c>
      <c r="E27" s="430" t="s">
        <v>2761</v>
      </c>
      <c r="F27" s="430"/>
      <c r="G27" s="431" t="s">
        <v>2703</v>
      </c>
      <c r="H27" s="440">
        <v>400</v>
      </c>
      <c r="I27" s="440" t="s">
        <v>2704</v>
      </c>
      <c r="J27" s="441" t="s">
        <v>2705</v>
      </c>
      <c r="K27" s="441" t="s">
        <v>2706</v>
      </c>
      <c r="L27" s="441" t="s">
        <v>2762</v>
      </c>
      <c r="M27" s="442" t="s">
        <v>2763</v>
      </c>
      <c r="N27" s="451" t="s">
        <v>2709</v>
      </c>
      <c r="O27" s="451" t="s">
        <v>2709</v>
      </c>
      <c r="P27" s="451"/>
      <c r="Q27" s="451"/>
    </row>
    <row r="28" spans="4:17" ht="29.1" thickBot="1">
      <c r="D28" s="429" t="s">
        <v>2764</v>
      </c>
      <c r="E28" s="430" t="s">
        <v>2761</v>
      </c>
      <c r="F28" s="430"/>
      <c r="G28" s="431" t="s">
        <v>2703</v>
      </c>
      <c r="H28" s="431">
        <v>400</v>
      </c>
      <c r="I28" s="431" t="s">
        <v>2704</v>
      </c>
      <c r="J28" s="435" t="s">
        <v>2705</v>
      </c>
      <c r="K28" s="435" t="s">
        <v>2706</v>
      </c>
      <c r="L28" s="435" t="s">
        <v>2765</v>
      </c>
      <c r="M28" s="436" t="s">
        <v>2766</v>
      </c>
      <c r="N28" s="474" t="s">
        <v>2709</v>
      </c>
      <c r="O28" s="474" t="s">
        <v>2709</v>
      </c>
      <c r="P28" s="474"/>
      <c r="Q28" s="474"/>
    </row>
    <row r="29" spans="4:17" ht="29.1" thickBot="1">
      <c r="D29" s="429" t="s">
        <v>2767</v>
      </c>
      <c r="E29" s="430" t="s">
        <v>2761</v>
      </c>
      <c r="F29" s="430"/>
      <c r="G29" s="431" t="s">
        <v>2703</v>
      </c>
      <c r="H29" s="432">
        <v>400</v>
      </c>
      <c r="I29" s="432" t="s">
        <v>2704</v>
      </c>
      <c r="J29" s="433" t="s">
        <v>2705</v>
      </c>
      <c r="K29" s="433" t="s">
        <v>2706</v>
      </c>
      <c r="L29" s="433" t="s">
        <v>2768</v>
      </c>
      <c r="M29" s="434" t="s">
        <v>2769</v>
      </c>
      <c r="N29" s="451" t="s">
        <v>2709</v>
      </c>
      <c r="O29" s="451" t="s">
        <v>2709</v>
      </c>
      <c r="P29" s="451"/>
      <c r="Q29" s="451"/>
    </row>
    <row r="30" spans="4:17" ht="29.1" thickBot="1">
      <c r="D30" s="429" t="s">
        <v>2770</v>
      </c>
      <c r="E30" s="430" t="s">
        <v>2761</v>
      </c>
      <c r="F30" s="430"/>
      <c r="G30" s="431" t="s">
        <v>2703</v>
      </c>
      <c r="H30" s="431">
        <v>400</v>
      </c>
      <c r="I30" s="431" t="s">
        <v>2704</v>
      </c>
      <c r="J30" s="435" t="s">
        <v>2705</v>
      </c>
      <c r="K30" s="435" t="s">
        <v>2771</v>
      </c>
      <c r="L30" s="435" t="s">
        <v>2772</v>
      </c>
      <c r="M30" s="436" t="s">
        <v>2773</v>
      </c>
      <c r="N30" s="474" t="s">
        <v>2709</v>
      </c>
      <c r="O30" s="474" t="s">
        <v>2709</v>
      </c>
      <c r="P30" s="474"/>
      <c r="Q30" s="474"/>
    </row>
    <row r="31" spans="4:17" ht="29.1" thickBot="1">
      <c r="D31" s="429" t="s">
        <v>2774</v>
      </c>
      <c r="E31" s="430" t="s">
        <v>2761</v>
      </c>
      <c r="F31" s="430"/>
      <c r="G31" s="431" t="s">
        <v>2703</v>
      </c>
      <c r="H31" s="432">
        <v>400</v>
      </c>
      <c r="I31" s="432" t="s">
        <v>2704</v>
      </c>
      <c r="J31" s="433" t="s">
        <v>2705</v>
      </c>
      <c r="K31" s="433" t="s">
        <v>2771</v>
      </c>
      <c r="L31" s="433" t="s">
        <v>2775</v>
      </c>
      <c r="M31" s="434" t="s">
        <v>2776</v>
      </c>
      <c r="N31" s="451" t="s">
        <v>2709</v>
      </c>
      <c r="O31" s="451" t="s">
        <v>2709</v>
      </c>
      <c r="P31" s="451"/>
      <c r="Q31" s="451"/>
    </row>
    <row r="32" spans="4:17" ht="29.1" thickBot="1">
      <c r="D32" s="429" t="s">
        <v>2777</v>
      </c>
      <c r="E32" s="430" t="s">
        <v>2761</v>
      </c>
      <c r="F32" s="430"/>
      <c r="G32" s="431" t="s">
        <v>2703</v>
      </c>
      <c r="H32" s="431">
        <v>400</v>
      </c>
      <c r="I32" s="431" t="s">
        <v>2704</v>
      </c>
      <c r="J32" s="435" t="s">
        <v>2705</v>
      </c>
      <c r="K32" s="435" t="s">
        <v>2706</v>
      </c>
      <c r="L32" s="435" t="s">
        <v>2778</v>
      </c>
      <c r="M32" s="436" t="s">
        <v>2779</v>
      </c>
      <c r="N32" s="474" t="s">
        <v>2709</v>
      </c>
      <c r="O32" s="474" t="s">
        <v>2709</v>
      </c>
      <c r="P32" s="474"/>
      <c r="Q32" s="474"/>
    </row>
    <row r="33" spans="3:17" ht="29.1" thickBot="1">
      <c r="D33" s="429" t="s">
        <v>2780</v>
      </c>
      <c r="E33" s="430" t="s">
        <v>2761</v>
      </c>
      <c r="F33" s="430"/>
      <c r="G33" s="431" t="s">
        <v>2703</v>
      </c>
      <c r="H33" s="432">
        <v>422</v>
      </c>
      <c r="I33" s="432" t="s">
        <v>2704</v>
      </c>
      <c r="J33" s="433" t="s">
        <v>2705</v>
      </c>
      <c r="K33" s="433" t="s">
        <v>2728</v>
      </c>
      <c r="L33" s="433" t="s">
        <v>2781</v>
      </c>
      <c r="M33" s="434" t="s">
        <v>2782</v>
      </c>
      <c r="N33" s="451" t="s">
        <v>2709</v>
      </c>
      <c r="O33" s="451" t="s">
        <v>2709</v>
      </c>
      <c r="P33" s="451"/>
      <c r="Q33" s="451"/>
    </row>
    <row r="34" spans="3:17" ht="29.1" thickBot="1">
      <c r="D34" s="429" t="s">
        <v>2783</v>
      </c>
      <c r="E34" s="430" t="s">
        <v>2761</v>
      </c>
      <c r="F34" s="430"/>
      <c r="G34" s="431" t="s">
        <v>2703</v>
      </c>
      <c r="H34" s="431">
        <v>422</v>
      </c>
      <c r="I34" s="431" t="s">
        <v>2704</v>
      </c>
      <c r="J34" s="435" t="s">
        <v>2705</v>
      </c>
      <c r="K34" s="435" t="s">
        <v>2728</v>
      </c>
      <c r="L34" s="435" t="s">
        <v>2784</v>
      </c>
      <c r="M34" s="436" t="s">
        <v>2785</v>
      </c>
      <c r="N34" s="474" t="s">
        <v>2709</v>
      </c>
      <c r="O34" s="474" t="s">
        <v>2709</v>
      </c>
      <c r="P34" s="474"/>
      <c r="Q34" s="474"/>
    </row>
    <row r="35" spans="3:17" ht="29.1" thickBot="1">
      <c r="D35" s="429" t="s">
        <v>2786</v>
      </c>
      <c r="E35" s="430" t="s">
        <v>2761</v>
      </c>
      <c r="F35" s="430"/>
      <c r="G35" s="431" t="s">
        <v>2703</v>
      </c>
      <c r="H35" s="432">
        <v>422</v>
      </c>
      <c r="I35" s="432" t="s">
        <v>2704</v>
      </c>
      <c r="J35" s="433" t="s">
        <v>2705</v>
      </c>
      <c r="K35" s="433" t="s">
        <v>2728</v>
      </c>
      <c r="L35" s="433" t="s">
        <v>2787</v>
      </c>
      <c r="M35" s="434" t="s">
        <v>2788</v>
      </c>
      <c r="N35" s="451" t="s">
        <v>2709</v>
      </c>
      <c r="O35" s="451" t="s">
        <v>2709</v>
      </c>
      <c r="P35" s="451"/>
      <c r="Q35" s="451"/>
    </row>
    <row r="36" spans="3:17" ht="29.1" thickBot="1">
      <c r="D36" s="429" t="s">
        <v>2789</v>
      </c>
      <c r="E36" s="430" t="s">
        <v>2761</v>
      </c>
      <c r="F36" s="430"/>
      <c r="G36" s="431" t="s">
        <v>2703</v>
      </c>
      <c r="H36" s="431">
        <v>422</v>
      </c>
      <c r="I36" s="431" t="s">
        <v>2704</v>
      </c>
      <c r="J36" s="435" t="s">
        <v>2705</v>
      </c>
      <c r="K36" s="435" t="s">
        <v>2790</v>
      </c>
      <c r="L36" s="435" t="s">
        <v>2791</v>
      </c>
      <c r="M36" s="436" t="s">
        <v>2792</v>
      </c>
      <c r="N36" s="474" t="s">
        <v>2709</v>
      </c>
      <c r="O36" s="474" t="s">
        <v>2709</v>
      </c>
      <c r="P36" s="474"/>
      <c r="Q36" s="474"/>
    </row>
    <row r="37" spans="3:17" ht="29.1" thickBot="1">
      <c r="D37" s="429" t="s">
        <v>2793</v>
      </c>
      <c r="E37" s="430" t="s">
        <v>2761</v>
      </c>
      <c r="F37" s="430"/>
      <c r="G37" s="431" t="s">
        <v>2703</v>
      </c>
      <c r="H37" s="437">
        <v>405</v>
      </c>
      <c r="I37" s="437" t="s">
        <v>2704</v>
      </c>
      <c r="J37" s="438" t="s">
        <v>2705</v>
      </c>
      <c r="K37" s="438" t="s">
        <v>2741</v>
      </c>
      <c r="L37" s="438" t="s">
        <v>2794</v>
      </c>
      <c r="M37" s="439" t="s">
        <v>2795</v>
      </c>
      <c r="N37" s="451" t="s">
        <v>2709</v>
      </c>
      <c r="O37" s="451" t="s">
        <v>2709</v>
      </c>
      <c r="P37" s="451"/>
      <c r="Q37" s="451"/>
    </row>
    <row r="38" spans="3:17" ht="36.6" thickBot="1">
      <c r="C38" s="430" t="s">
        <v>2796</v>
      </c>
      <c r="D38" s="429" t="s">
        <v>2797</v>
      </c>
      <c r="E38" s="430" t="s">
        <v>2798</v>
      </c>
      <c r="F38" s="430"/>
      <c r="G38" s="431" t="s">
        <v>2703</v>
      </c>
      <c r="H38" s="440">
        <v>400</v>
      </c>
      <c r="I38" s="440" t="s">
        <v>2704</v>
      </c>
      <c r="J38" s="441" t="s">
        <v>2705</v>
      </c>
      <c r="K38" s="441" t="s">
        <v>2728</v>
      </c>
      <c r="L38" s="441" t="s">
        <v>2799</v>
      </c>
      <c r="M38" s="442" t="s">
        <v>2800</v>
      </c>
      <c r="N38" s="474" t="s">
        <v>2709</v>
      </c>
      <c r="O38" s="474" t="s">
        <v>2709</v>
      </c>
      <c r="P38" s="474"/>
      <c r="Q38" s="474"/>
    </row>
    <row r="39" spans="3:17" ht="29.1" thickBot="1">
      <c r="D39" s="429" t="s">
        <v>2801</v>
      </c>
      <c r="E39" s="430" t="s">
        <v>2798</v>
      </c>
      <c r="F39" s="430"/>
      <c r="G39" s="431" t="s">
        <v>2703</v>
      </c>
      <c r="H39" s="431">
        <v>400</v>
      </c>
      <c r="I39" s="431" t="s">
        <v>2704</v>
      </c>
      <c r="J39" s="435" t="s">
        <v>2705</v>
      </c>
      <c r="K39" s="435" t="s">
        <v>2728</v>
      </c>
      <c r="L39" s="435" t="s">
        <v>2802</v>
      </c>
      <c r="M39" s="436" t="s">
        <v>2803</v>
      </c>
      <c r="N39" s="451" t="s">
        <v>2709</v>
      </c>
      <c r="O39" s="451" t="s">
        <v>2709</v>
      </c>
      <c r="P39" s="451"/>
      <c r="Q39" s="451"/>
    </row>
    <row r="40" spans="3:17" ht="29.1" thickBot="1">
      <c r="D40" s="429" t="s">
        <v>2804</v>
      </c>
      <c r="E40" s="430" t="s">
        <v>2798</v>
      </c>
      <c r="F40" s="430"/>
      <c r="G40" s="431" t="s">
        <v>2703</v>
      </c>
      <c r="H40" s="437">
        <v>400</v>
      </c>
      <c r="I40" s="437" t="s">
        <v>2704</v>
      </c>
      <c r="J40" s="438" t="s">
        <v>2705</v>
      </c>
      <c r="K40" s="438" t="s">
        <v>2805</v>
      </c>
      <c r="L40" s="438" t="s">
        <v>2806</v>
      </c>
      <c r="M40" s="439" t="s">
        <v>2807</v>
      </c>
      <c r="N40" s="474" t="s">
        <v>2709</v>
      </c>
      <c r="O40" s="474" t="s">
        <v>2709</v>
      </c>
      <c r="P40" s="474"/>
      <c r="Q40" s="474"/>
    </row>
    <row r="41" spans="3:17" ht="86.1" thickBot="1">
      <c r="D41" s="429" t="s">
        <v>2808</v>
      </c>
      <c r="E41" s="430" t="s">
        <v>2809</v>
      </c>
      <c r="F41" s="430"/>
      <c r="G41" s="431" t="s">
        <v>2703</v>
      </c>
      <c r="H41" s="446">
        <v>501</v>
      </c>
      <c r="I41" s="492" t="s">
        <v>2810</v>
      </c>
      <c r="J41" s="447" t="s">
        <v>2705</v>
      </c>
      <c r="K41" s="447" t="s">
        <v>2811</v>
      </c>
      <c r="L41" s="447" t="s">
        <v>2812</v>
      </c>
      <c r="M41" s="448" t="s">
        <v>2813</v>
      </c>
      <c r="N41" s="451" t="s">
        <v>2709</v>
      </c>
      <c r="O41" s="451" t="s">
        <v>2709</v>
      </c>
      <c r="P41" s="451"/>
      <c r="Q41" s="451"/>
    </row>
    <row r="42" spans="3:17" ht="86.1" thickBot="1">
      <c r="D42" s="429" t="s">
        <v>2814</v>
      </c>
      <c r="E42" s="430" t="s">
        <v>2809</v>
      </c>
      <c r="F42" s="430"/>
      <c r="G42" s="431" t="s">
        <v>2703</v>
      </c>
      <c r="H42" s="449">
        <v>500</v>
      </c>
      <c r="I42" s="492" t="s">
        <v>2810</v>
      </c>
      <c r="J42" s="450" t="s">
        <v>2705</v>
      </c>
      <c r="K42" s="450" t="s">
        <v>2815</v>
      </c>
      <c r="L42" s="451" t="s">
        <v>2816</v>
      </c>
      <c r="M42" s="452" t="s">
        <v>2817</v>
      </c>
      <c r="N42" s="474" t="s">
        <v>2709</v>
      </c>
      <c r="O42" s="474" t="s">
        <v>2709</v>
      </c>
      <c r="P42" s="474"/>
      <c r="Q42" s="474"/>
    </row>
    <row r="43" spans="3:17" ht="30.6" thickBot="1">
      <c r="D43" s="429" t="s">
        <v>2818</v>
      </c>
      <c r="E43" s="430" t="s">
        <v>2819</v>
      </c>
      <c r="F43" s="430"/>
      <c r="G43" s="431" t="s">
        <v>2703</v>
      </c>
      <c r="H43" s="440">
        <v>403</v>
      </c>
      <c r="I43" s="432" t="s">
        <v>2704</v>
      </c>
      <c r="J43" s="441" t="s">
        <v>2705</v>
      </c>
      <c r="K43" s="441" t="s">
        <v>2741</v>
      </c>
      <c r="L43" s="42"/>
      <c r="M43" s="42"/>
      <c r="N43" s="451" t="s">
        <v>2709</v>
      </c>
      <c r="O43" s="451" t="s">
        <v>2709</v>
      </c>
      <c r="P43" s="451" t="s">
        <v>2820</v>
      </c>
      <c r="Q43" s="451"/>
    </row>
    <row r="44" spans="3:17" ht="30.6" thickBot="1">
      <c r="D44" s="429" t="s">
        <v>2821</v>
      </c>
      <c r="E44" s="430" t="s">
        <v>2819</v>
      </c>
      <c r="F44" s="430"/>
      <c r="G44" s="431" t="s">
        <v>2703</v>
      </c>
      <c r="H44" s="431">
        <v>405</v>
      </c>
      <c r="I44" s="431" t="s">
        <v>2704</v>
      </c>
      <c r="J44" s="435" t="s">
        <v>2705</v>
      </c>
      <c r="K44" s="435" t="s">
        <v>2811</v>
      </c>
      <c r="L44" s="42"/>
      <c r="M44" s="42"/>
      <c r="N44" s="474" t="s">
        <v>2709</v>
      </c>
      <c r="O44" s="474" t="s">
        <v>2709</v>
      </c>
      <c r="P44" s="474" t="s">
        <v>2822</v>
      </c>
      <c r="Q44" s="474"/>
    </row>
    <row r="45" spans="3:17" ht="30.6" thickBot="1">
      <c r="D45" s="429" t="s">
        <v>2823</v>
      </c>
      <c r="E45" s="430" t="s">
        <v>2819</v>
      </c>
      <c r="F45" s="430"/>
      <c r="G45" s="431" t="s">
        <v>2703</v>
      </c>
      <c r="H45" s="432">
        <v>415</v>
      </c>
      <c r="I45" s="432" t="s">
        <v>2704</v>
      </c>
      <c r="J45" s="433" t="s">
        <v>2705</v>
      </c>
      <c r="K45" s="433" t="s">
        <v>2811</v>
      </c>
      <c r="L45" s="42"/>
      <c r="M45" s="42"/>
      <c r="N45" s="451" t="s">
        <v>2709</v>
      </c>
      <c r="O45" s="451" t="s">
        <v>2709</v>
      </c>
      <c r="P45" s="451" t="s">
        <v>2824</v>
      </c>
      <c r="Q45" s="451"/>
    </row>
    <row r="46" spans="3:17" ht="86.1" thickBot="1">
      <c r="D46" s="429" t="s">
        <v>2825</v>
      </c>
      <c r="E46" s="430" t="s">
        <v>2819</v>
      </c>
      <c r="F46" s="430"/>
      <c r="G46" s="431" t="s">
        <v>2703</v>
      </c>
      <c r="H46" s="431">
        <v>502</v>
      </c>
      <c r="I46" s="492" t="s">
        <v>2810</v>
      </c>
      <c r="J46" s="435" t="s">
        <v>2705</v>
      </c>
      <c r="K46" s="435" t="s">
        <v>2826</v>
      </c>
      <c r="L46" s="42"/>
      <c r="M46" s="42"/>
      <c r="N46" s="474" t="s">
        <v>2709</v>
      </c>
      <c r="O46" s="474" t="s">
        <v>2709</v>
      </c>
      <c r="P46" s="474" t="s">
        <v>2827</v>
      </c>
      <c r="Q46" s="474"/>
    </row>
    <row r="47" spans="3:17" ht="86.1" thickBot="1">
      <c r="D47" s="429" t="s">
        <v>2828</v>
      </c>
      <c r="E47" s="430" t="s">
        <v>2819</v>
      </c>
      <c r="F47" s="430"/>
      <c r="G47" s="431" t="s">
        <v>2703</v>
      </c>
      <c r="H47" s="437">
        <v>504</v>
      </c>
      <c r="I47" s="492" t="s">
        <v>2810</v>
      </c>
      <c r="J47" s="438" t="s">
        <v>2705</v>
      </c>
      <c r="K47" s="438" t="s">
        <v>2826</v>
      </c>
      <c r="L47" s="42"/>
      <c r="M47" s="42"/>
      <c r="N47" s="451" t="s">
        <v>2709</v>
      </c>
      <c r="O47" s="451" t="s">
        <v>2709</v>
      </c>
      <c r="P47" s="451" t="s">
        <v>2829</v>
      </c>
      <c r="Q47" s="451"/>
    </row>
    <row r="48" spans="3:17" ht="15.95" thickBot="1">
      <c r="D48" s="429" t="s">
        <v>2830</v>
      </c>
      <c r="G48" s="431" t="s">
        <v>2703</v>
      </c>
      <c r="H48" s="440">
        <v>201</v>
      </c>
      <c r="I48" s="440" t="s">
        <v>199</v>
      </c>
      <c r="J48" s="441" t="s">
        <v>2831</v>
      </c>
      <c r="K48" s="441" t="s">
        <v>2832</v>
      </c>
      <c r="L48" s="441" t="s">
        <v>2833</v>
      </c>
      <c r="M48" s="442" t="s">
        <v>2834</v>
      </c>
      <c r="N48" s="474" t="s">
        <v>2709</v>
      </c>
      <c r="O48" s="474" t="s">
        <v>2709</v>
      </c>
      <c r="P48" s="474"/>
      <c r="Q48" s="474"/>
    </row>
    <row r="49" spans="4:17" ht="18.600000000000001" thickBot="1">
      <c r="D49" s="429" t="s">
        <v>2835</v>
      </c>
      <c r="E49" s="430" t="s">
        <v>2796</v>
      </c>
      <c r="F49" s="430"/>
      <c r="G49" s="431" t="s">
        <v>2703</v>
      </c>
      <c r="H49" s="431">
        <v>200</v>
      </c>
      <c r="I49" s="431" t="s">
        <v>199</v>
      </c>
      <c r="J49" s="435" t="s">
        <v>2831</v>
      </c>
      <c r="K49" s="435" t="s">
        <v>2832</v>
      </c>
      <c r="L49" s="435" t="s">
        <v>2836</v>
      </c>
      <c r="M49" s="436" t="s">
        <v>2837</v>
      </c>
      <c r="N49" s="451" t="s">
        <v>2709</v>
      </c>
      <c r="O49" s="451" t="s">
        <v>2709</v>
      </c>
      <c r="P49" s="451"/>
      <c r="Q49" s="451"/>
    </row>
    <row r="50" spans="4:17" ht="18.600000000000001" thickBot="1">
      <c r="D50" s="429" t="s">
        <v>2838</v>
      </c>
      <c r="E50" s="430" t="s">
        <v>2796</v>
      </c>
      <c r="F50" s="430"/>
      <c r="G50" s="431" t="s">
        <v>2703</v>
      </c>
      <c r="H50" s="437">
        <v>200</v>
      </c>
      <c r="I50" s="437" t="s">
        <v>199</v>
      </c>
      <c r="J50" s="438" t="s">
        <v>2831</v>
      </c>
      <c r="K50" s="438" t="s">
        <v>2832</v>
      </c>
      <c r="L50" s="438" t="s">
        <v>2839</v>
      </c>
      <c r="M50" s="439" t="s">
        <v>2840</v>
      </c>
      <c r="N50" s="474" t="s">
        <v>2709</v>
      </c>
      <c r="O50" s="474" t="s">
        <v>2709</v>
      </c>
      <c r="P50" s="474"/>
      <c r="Q50" s="474"/>
    </row>
    <row r="51" spans="4:17" ht="18.600000000000001" thickBot="1">
      <c r="D51" s="429" t="s">
        <v>2841</v>
      </c>
      <c r="E51" s="430" t="s">
        <v>2796</v>
      </c>
      <c r="F51" s="430"/>
      <c r="G51" s="431" t="s">
        <v>2703</v>
      </c>
      <c r="H51" s="453" t="s">
        <v>2842</v>
      </c>
      <c r="I51" s="453"/>
      <c r="J51" s="42"/>
      <c r="K51" s="42"/>
      <c r="L51" s="42"/>
      <c r="M51" s="42"/>
      <c r="N51" s="451" t="s">
        <v>2709</v>
      </c>
      <c r="O51" s="451" t="s">
        <v>2709</v>
      </c>
      <c r="P51" s="451"/>
      <c r="Q51" s="451"/>
    </row>
    <row r="52" spans="4:17" ht="18.600000000000001" thickBot="1">
      <c r="D52" s="429" t="s">
        <v>2843</v>
      </c>
      <c r="E52" s="430" t="s">
        <v>2796</v>
      </c>
      <c r="F52" s="430"/>
      <c r="G52" s="431" t="s">
        <v>2703</v>
      </c>
      <c r="H52" s="440">
        <v>202</v>
      </c>
      <c r="I52" s="440" t="s">
        <v>199</v>
      </c>
      <c r="J52" s="441" t="s">
        <v>2831</v>
      </c>
      <c r="K52" s="441" t="s">
        <v>2832</v>
      </c>
      <c r="L52" s="441" t="s">
        <v>2844</v>
      </c>
      <c r="M52" s="442" t="s">
        <v>2845</v>
      </c>
      <c r="N52" s="474" t="s">
        <v>2709</v>
      </c>
      <c r="O52" s="474" t="s">
        <v>2709</v>
      </c>
      <c r="P52" s="474"/>
      <c r="Q52" s="474"/>
    </row>
    <row r="53" spans="4:17" ht="18.600000000000001" thickBot="1">
      <c r="D53" s="429" t="s">
        <v>2846</v>
      </c>
      <c r="E53" s="430" t="s">
        <v>2796</v>
      </c>
      <c r="F53" s="430"/>
      <c r="G53" s="431" t="s">
        <v>2703</v>
      </c>
      <c r="H53" s="431">
        <v>202</v>
      </c>
      <c r="I53" s="431" t="s">
        <v>199</v>
      </c>
      <c r="J53" s="435" t="s">
        <v>2831</v>
      </c>
      <c r="K53" s="435" t="s">
        <v>2832</v>
      </c>
      <c r="L53" s="435" t="s">
        <v>2847</v>
      </c>
      <c r="M53" s="436" t="s">
        <v>2848</v>
      </c>
      <c r="N53" s="451" t="s">
        <v>2709</v>
      </c>
      <c r="O53" s="451" t="s">
        <v>2709</v>
      </c>
      <c r="P53" s="451"/>
      <c r="Q53" s="451"/>
    </row>
    <row r="54" spans="4:17" ht="29.1" thickBot="1">
      <c r="D54" s="429" t="s">
        <v>2849</v>
      </c>
      <c r="E54" s="430" t="s">
        <v>2796</v>
      </c>
      <c r="F54" s="430"/>
      <c r="G54" s="431" t="s">
        <v>2703</v>
      </c>
      <c r="H54" s="437">
        <v>400</v>
      </c>
      <c r="I54" s="432" t="s">
        <v>2704</v>
      </c>
      <c r="J54" s="438" t="s">
        <v>2705</v>
      </c>
      <c r="K54" s="438" t="s">
        <v>2728</v>
      </c>
      <c r="L54" s="438" t="s">
        <v>2850</v>
      </c>
      <c r="M54" s="439" t="s">
        <v>2851</v>
      </c>
      <c r="N54" s="474" t="s">
        <v>2709</v>
      </c>
      <c r="O54" s="474" t="s">
        <v>2709</v>
      </c>
      <c r="P54" s="474"/>
      <c r="Q54" s="474"/>
    </row>
  </sheetData>
  <autoFilter ref="C6:U54" xr:uid="{19BE4343-A6BF-4B50-ABFF-3E59E8EEF61E}"/>
  <conditionalFormatting sqref="G7:G54">
    <cfRule type="containsText" dxfId="2" priority="1" operator="containsText" text="Pending">
      <formula>NOT(ISERROR(SEARCH("Pending",G7)))</formula>
    </cfRule>
    <cfRule type="cellIs" dxfId="1" priority="2" operator="equal">
      <formula>"Accepted"</formula>
    </cfRule>
    <cfRule type="cellIs" dxfId="0" priority="3" operator="equal">
      <formula>"Not Accepted"</formula>
    </cfRule>
  </conditionalFormatting>
  <dataValidations count="2">
    <dataValidation type="list" allowBlank="1" showInputMessage="1" showErrorMessage="1" sqref="G7:G54" xr:uid="{13BF0092-D347-415F-B70C-D4F41C9ADB03}">
      <formula1>"Pending , Accepted, Not Accepted"</formula1>
    </dataValidation>
    <dataValidation type="list" allowBlank="1" showInputMessage="1" showErrorMessage="1" sqref="I48:I50 I52:I53" xr:uid="{D2EC2D5F-6B01-4139-96CD-AA6BAD7C3155}">
      <formula1>" - , Y, N"</formula1>
    </dataValidation>
  </dataValidations>
  <hyperlinks>
    <hyperlink ref="C38" r:id="rId1" location="positive--informational-outcome-codes" display="https://nhsconnect.github.io/FHIR-SpineCore/resources_error_handling.html - positive--informational-outcome-codes" xr:uid="{B1176687-7DCB-4C33-862B-2479E6E97E16}"/>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FEE31-375A-4421-91B7-FD2A716A825E}">
  <sheetPr codeName="Sheet2">
    <tabColor theme="4"/>
  </sheetPr>
  <dimension ref="A2:G30"/>
  <sheetViews>
    <sheetView topLeftCell="A30" zoomScale="70" zoomScaleNormal="70" workbookViewId="0">
      <selection activeCell="B3" sqref="B3:C3"/>
    </sheetView>
  </sheetViews>
  <sheetFormatPr defaultColWidth="11" defaultRowHeight="15.6"/>
  <cols>
    <col min="1" max="1" width="3.5" style="98" customWidth="1"/>
    <col min="2" max="2" width="19.5" style="98" customWidth="1"/>
    <col min="3" max="3" width="162.375" style="98" customWidth="1"/>
    <col min="4" max="4" width="11" style="98" customWidth="1"/>
    <col min="5" max="16384" width="11" style="98"/>
  </cols>
  <sheetData>
    <row r="2" spans="1:7" ht="46.5" customHeight="1">
      <c r="A2" s="96"/>
      <c r="B2" s="574" t="s">
        <v>67</v>
      </c>
      <c r="C2" s="574"/>
      <c r="D2" s="96"/>
      <c r="E2" s="564"/>
      <c r="F2" s="564"/>
      <c r="G2" s="97"/>
    </row>
    <row r="3" spans="1:7" ht="28.5">
      <c r="A3" s="96"/>
      <c r="B3" s="565" t="s">
        <v>68</v>
      </c>
      <c r="C3" s="565"/>
      <c r="D3" s="96"/>
      <c r="E3" s="564"/>
      <c r="F3" s="564"/>
      <c r="G3" s="97"/>
    </row>
    <row r="4" spans="1:7" ht="15.95" thickBot="1">
      <c r="A4" s="99"/>
      <c r="B4" s="99"/>
      <c r="C4" s="99"/>
      <c r="D4" s="100"/>
      <c r="E4" s="100"/>
      <c r="F4" s="100"/>
      <c r="G4" s="100"/>
    </row>
    <row r="5" spans="1:7">
      <c r="B5" s="566" t="s">
        <v>69</v>
      </c>
      <c r="C5" s="567"/>
    </row>
    <row r="6" spans="1:7">
      <c r="B6" s="496"/>
      <c r="C6" s="497"/>
    </row>
    <row r="7" spans="1:7">
      <c r="B7" s="496" t="s">
        <v>70</v>
      </c>
      <c r="C7" s="497"/>
    </row>
    <row r="8" spans="1:7">
      <c r="B8" s="496"/>
      <c r="C8" s="497"/>
    </row>
    <row r="9" spans="1:7">
      <c r="B9" s="496" t="s">
        <v>71</v>
      </c>
      <c r="C9" s="497"/>
    </row>
    <row r="10" spans="1:7">
      <c r="B10" s="496"/>
      <c r="C10" s="497"/>
    </row>
    <row r="11" spans="1:7">
      <c r="B11" s="496" t="s">
        <v>72</v>
      </c>
      <c r="C11" s="498"/>
    </row>
    <row r="12" spans="1:7" ht="15.95" thickBot="1">
      <c r="B12" s="499"/>
      <c r="C12" s="500"/>
    </row>
    <row r="14" spans="1:7" ht="15.95" thickBot="1"/>
    <row r="15" spans="1:7">
      <c r="B15" s="566" t="s">
        <v>73</v>
      </c>
      <c r="C15" s="567"/>
    </row>
    <row r="16" spans="1:7">
      <c r="B16" s="501" t="s">
        <v>74</v>
      </c>
      <c r="C16" s="497"/>
    </row>
    <row r="17" spans="1:5">
      <c r="B17" s="501"/>
      <c r="C17" s="497"/>
    </row>
    <row r="18" spans="1:5">
      <c r="B18" s="501" t="s">
        <v>75</v>
      </c>
      <c r="C18" s="502"/>
    </row>
    <row r="19" spans="1:5">
      <c r="B19" s="501"/>
      <c r="C19" s="497"/>
    </row>
    <row r="20" spans="1:5">
      <c r="B20" s="501" t="s">
        <v>76</v>
      </c>
      <c r="C20" s="503"/>
    </row>
    <row r="21" spans="1:5">
      <c r="B21" s="501"/>
      <c r="C21" s="497"/>
    </row>
    <row r="22" spans="1:5">
      <c r="B22" s="568" t="s">
        <v>77</v>
      </c>
      <c r="C22" s="570"/>
    </row>
    <row r="23" spans="1:5">
      <c r="B23" s="568"/>
      <c r="C23" s="570"/>
    </row>
    <row r="24" spans="1:5" ht="99" customHeight="1">
      <c r="B24" s="569"/>
      <c r="C24" s="571"/>
    </row>
    <row r="25" spans="1:5">
      <c r="A25" s="504"/>
      <c r="B25" s="504" t="s">
        <v>78</v>
      </c>
      <c r="C25" s="504"/>
      <c r="D25" s="504"/>
      <c r="E25" s="504"/>
    </row>
    <row r="26" spans="1:5">
      <c r="A26" s="504"/>
      <c r="B26" s="504"/>
      <c r="C26" s="504"/>
      <c r="D26" s="504"/>
      <c r="E26" s="504"/>
    </row>
    <row r="27" spans="1:5">
      <c r="A27" s="504"/>
      <c r="B27" s="504"/>
      <c r="C27" s="504"/>
      <c r="D27" s="504"/>
      <c r="E27" s="504"/>
    </row>
    <row r="28" spans="1:5">
      <c r="A28" s="504"/>
      <c r="B28" s="101"/>
      <c r="C28" s="101"/>
      <c r="D28" s="504"/>
      <c r="E28" s="504"/>
    </row>
    <row r="29" spans="1:5">
      <c r="B29" s="572" t="s">
        <v>79</v>
      </c>
      <c r="C29" s="572"/>
      <c r="D29" s="504"/>
      <c r="E29" s="504"/>
    </row>
    <row r="30" spans="1:5">
      <c r="B30" s="573" t="s">
        <v>80</v>
      </c>
      <c r="C30" s="573"/>
      <c r="D30" s="504"/>
      <c r="E30" s="504"/>
    </row>
  </sheetData>
  <mergeCells count="10">
    <mergeCell ref="B22:B24"/>
    <mergeCell ref="C22:C24"/>
    <mergeCell ref="B29:C29"/>
    <mergeCell ref="B30:C30"/>
    <mergeCell ref="B2:C2"/>
    <mergeCell ref="E2:F2"/>
    <mergeCell ref="B3:C3"/>
    <mergeCell ref="E3:F3"/>
    <mergeCell ref="B5:C5"/>
    <mergeCell ref="B15:C1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B6D2B-39CF-4B04-827C-36CD541EA08C}">
  <sheetPr codeName="Sheet3">
    <tabColor rgb="FF7030A0"/>
  </sheetPr>
  <dimension ref="A1:J85"/>
  <sheetViews>
    <sheetView tabSelected="1" topLeftCell="A52" zoomScale="70" zoomScaleNormal="70" workbookViewId="0">
      <selection activeCell="E80" sqref="E80"/>
    </sheetView>
  </sheetViews>
  <sheetFormatPr defaultColWidth="11" defaultRowHeight="15.6"/>
  <cols>
    <col min="1" max="1" width="3.5" style="98" customWidth="1"/>
    <col min="2" max="2" width="30.5" style="98" bestFit="1" customWidth="1"/>
    <col min="3" max="3" width="38" style="98" bestFit="1" customWidth="1"/>
    <col min="4" max="4" width="23.375" style="98" bestFit="1" customWidth="1"/>
    <col min="5" max="5" width="35.25" style="98" bestFit="1" customWidth="1"/>
    <col min="6" max="6" width="15" style="98" customWidth="1"/>
    <col min="7" max="16384" width="11" style="98"/>
  </cols>
  <sheetData>
    <row r="1" spans="1:10" ht="15.75" customHeight="1">
      <c r="B1" s="102"/>
      <c r="C1" s="102"/>
      <c r="D1" s="102"/>
      <c r="E1" s="102"/>
      <c r="F1" s="102"/>
      <c r="G1" s="102"/>
    </row>
    <row r="2" spans="1:10" ht="33.75" customHeight="1">
      <c r="A2" s="102"/>
      <c r="B2" s="575" t="s">
        <v>81</v>
      </c>
      <c r="C2" s="575"/>
      <c r="D2" s="575"/>
      <c r="E2" s="575"/>
      <c r="F2" s="575"/>
      <c r="G2" s="102"/>
    </row>
    <row r="3" spans="1:10">
      <c r="A3" s="576" t="s">
        <v>82</v>
      </c>
      <c r="B3" s="576"/>
      <c r="C3" s="576"/>
      <c r="D3" s="576"/>
      <c r="E3" s="576"/>
      <c r="F3" s="576"/>
      <c r="G3" s="576"/>
    </row>
    <row r="4" spans="1:10">
      <c r="A4" s="505"/>
      <c r="B4" s="577" t="s">
        <v>83</v>
      </c>
      <c r="C4" s="577"/>
      <c r="D4" s="577"/>
      <c r="E4" s="577"/>
      <c r="F4" s="577"/>
      <c r="G4" s="505"/>
    </row>
    <row r="5" spans="1:10">
      <c r="A5" s="505"/>
      <c r="B5" s="506"/>
      <c r="C5" s="506"/>
      <c r="D5" s="506"/>
      <c r="E5" s="506"/>
      <c r="F5" s="506"/>
      <c r="G5" s="505"/>
    </row>
    <row r="6" spans="1:10">
      <c r="A6" s="505"/>
      <c r="B6" s="582" t="s">
        <v>73</v>
      </c>
      <c r="C6" s="583"/>
      <c r="D6" s="583"/>
      <c r="E6" s="583"/>
      <c r="F6" s="583"/>
      <c r="G6" s="583"/>
      <c r="H6" s="584"/>
      <c r="I6" s="46"/>
    </row>
    <row r="7" spans="1:10">
      <c r="A7" s="505"/>
      <c r="B7" s="507" t="s">
        <v>74</v>
      </c>
      <c r="C7" s="585" t="s">
        <v>84</v>
      </c>
      <c r="D7" s="585"/>
      <c r="E7" s="585"/>
      <c r="F7" s="585"/>
      <c r="G7" s="585"/>
      <c r="H7" s="586"/>
    </row>
    <row r="8" spans="1:10">
      <c r="A8" s="505"/>
      <c r="B8" s="507"/>
      <c r="C8" s="504"/>
      <c r="D8" s="506"/>
      <c r="E8" s="506"/>
      <c r="F8" s="506"/>
      <c r="G8" s="505"/>
      <c r="H8" s="495"/>
    </row>
    <row r="9" spans="1:10" ht="62.1" customHeight="1">
      <c r="A9" s="505"/>
      <c r="B9" s="507" t="s">
        <v>75</v>
      </c>
      <c r="C9" s="577" t="s">
        <v>85</v>
      </c>
      <c r="D9" s="577"/>
      <c r="E9" s="577"/>
      <c r="F9" s="577"/>
      <c r="G9" s="577"/>
      <c r="H9" s="587"/>
    </row>
    <row r="10" spans="1:10">
      <c r="A10" s="505"/>
      <c r="B10" s="507"/>
      <c r="C10" s="504"/>
      <c r="D10" s="506"/>
      <c r="E10" s="506"/>
      <c r="F10" s="506"/>
      <c r="G10" s="505"/>
      <c r="H10" s="495"/>
    </row>
    <row r="11" spans="1:10" ht="139.5" customHeight="1">
      <c r="A11" s="505"/>
      <c r="B11" s="507" t="s">
        <v>76</v>
      </c>
      <c r="C11" s="588" t="s">
        <v>86</v>
      </c>
      <c r="D11" s="588"/>
      <c r="E11" s="588"/>
      <c r="F11" s="588"/>
      <c r="G11" s="588"/>
      <c r="H11" s="589"/>
    </row>
    <row r="12" spans="1:10">
      <c r="A12" s="505"/>
      <c r="B12" s="507"/>
      <c r="C12" s="504"/>
      <c r="D12" s="506"/>
      <c r="E12" s="506"/>
      <c r="F12" s="506"/>
      <c r="G12" s="505"/>
      <c r="H12" s="495"/>
    </row>
    <row r="13" spans="1:10" ht="122.45" customHeight="1">
      <c r="A13" s="505"/>
      <c r="B13" s="508" t="s">
        <v>77</v>
      </c>
      <c r="C13" s="590" t="s">
        <v>87</v>
      </c>
      <c r="D13" s="590"/>
      <c r="E13" s="590"/>
      <c r="F13" s="590"/>
      <c r="G13" s="590"/>
      <c r="H13" s="591"/>
    </row>
    <row r="14" spans="1:10">
      <c r="A14" s="505"/>
      <c r="B14" s="504" t="s">
        <v>78</v>
      </c>
      <c r="C14" s="504"/>
      <c r="D14" s="506"/>
      <c r="E14" s="506"/>
      <c r="F14" s="506"/>
      <c r="G14" s="505"/>
    </row>
    <row r="15" spans="1:10">
      <c r="A15" s="505"/>
      <c r="B15" s="506"/>
      <c r="C15" s="506"/>
      <c r="D15" s="506"/>
      <c r="E15" s="506"/>
      <c r="F15" s="506"/>
      <c r="G15" s="505"/>
    </row>
    <row r="16" spans="1:10">
      <c r="A16" s="100"/>
      <c r="B16" s="100"/>
      <c r="C16" s="100"/>
      <c r="D16" s="100"/>
      <c r="E16" s="100"/>
      <c r="F16" s="100"/>
      <c r="G16" s="100"/>
      <c r="J16" s="98" t="s">
        <v>88</v>
      </c>
    </row>
    <row r="17" spans="1:7" ht="15.95" thickBot="1">
      <c r="A17" s="578"/>
      <c r="B17" s="578"/>
      <c r="C17" s="578"/>
      <c r="D17" s="100"/>
      <c r="E17" s="100"/>
      <c r="F17" s="100"/>
      <c r="G17" s="100"/>
    </row>
    <row r="18" spans="1:7">
      <c r="A18" s="99"/>
      <c r="B18" s="103"/>
      <c r="C18" s="104"/>
      <c r="D18" s="105"/>
      <c r="E18" s="105"/>
      <c r="F18" s="106"/>
      <c r="G18" s="100"/>
    </row>
    <row r="19" spans="1:7">
      <c r="B19" s="579" t="s">
        <v>81</v>
      </c>
      <c r="C19" s="580"/>
      <c r="D19" s="580"/>
      <c r="E19" s="580"/>
      <c r="F19" s="581"/>
    </row>
    <row r="20" spans="1:7">
      <c r="B20" s="496"/>
      <c r="C20" s="504"/>
      <c r="F20" s="107"/>
    </row>
    <row r="21" spans="1:7">
      <c r="B21" s="108" t="s">
        <v>89</v>
      </c>
      <c r="C21" s="109" t="s">
        <v>90</v>
      </c>
      <c r="D21" s="109" t="s">
        <v>91</v>
      </c>
      <c r="E21" s="110"/>
      <c r="F21" s="111"/>
    </row>
    <row r="22" spans="1:7">
      <c r="B22" s="108"/>
      <c r="C22" s="109"/>
      <c r="D22" s="110"/>
      <c r="E22" s="110"/>
      <c r="F22" s="111"/>
    </row>
    <row r="23" spans="1:7">
      <c r="B23" s="108" t="s">
        <v>92</v>
      </c>
      <c r="C23" s="109" t="s">
        <v>93</v>
      </c>
      <c r="D23" s="109" t="s">
        <v>94</v>
      </c>
      <c r="E23" s="110"/>
      <c r="F23" s="111"/>
    </row>
    <row r="24" spans="1:7">
      <c r="B24" s="108"/>
      <c r="C24" s="109"/>
      <c r="D24" s="110"/>
      <c r="E24" s="110"/>
      <c r="F24" s="111"/>
    </row>
    <row r="25" spans="1:7">
      <c r="B25" s="108" t="s">
        <v>95</v>
      </c>
      <c r="C25" s="109" t="s">
        <v>96</v>
      </c>
      <c r="D25" s="109" t="s">
        <v>97</v>
      </c>
      <c r="E25" s="110"/>
      <c r="F25" s="111"/>
    </row>
    <row r="26" spans="1:7">
      <c r="B26" s="108"/>
      <c r="C26" s="109" t="s">
        <v>98</v>
      </c>
      <c r="D26" s="109" t="s">
        <v>99</v>
      </c>
      <c r="E26" s="110"/>
      <c r="F26" s="111"/>
    </row>
    <row r="27" spans="1:7">
      <c r="B27" s="108"/>
      <c r="C27" s="109" t="s">
        <v>100</v>
      </c>
      <c r="D27" s="109" t="s">
        <v>101</v>
      </c>
      <c r="E27" s="110"/>
      <c r="F27" s="111"/>
    </row>
    <row r="28" spans="1:7">
      <c r="B28" s="108"/>
      <c r="C28" s="109" t="s">
        <v>102</v>
      </c>
      <c r="D28" s="109" t="s">
        <v>103</v>
      </c>
      <c r="E28" s="110"/>
      <c r="F28" s="111"/>
    </row>
    <row r="29" spans="1:7">
      <c r="B29" s="108"/>
      <c r="C29" s="109" t="s">
        <v>104</v>
      </c>
      <c r="D29" s="109" t="s">
        <v>105</v>
      </c>
      <c r="E29" s="110"/>
      <c r="F29" s="111"/>
    </row>
    <row r="30" spans="1:7">
      <c r="B30" s="108"/>
      <c r="C30" s="109" t="s">
        <v>106</v>
      </c>
      <c r="D30" s="109" t="s">
        <v>107</v>
      </c>
      <c r="E30" s="110"/>
      <c r="F30" s="111"/>
    </row>
    <row r="31" spans="1:7">
      <c r="B31" s="108"/>
      <c r="C31" s="109" t="s">
        <v>108</v>
      </c>
      <c r="D31" s="109" t="s">
        <v>99</v>
      </c>
      <c r="E31" s="110"/>
      <c r="F31" s="111"/>
    </row>
    <row r="32" spans="1:7">
      <c r="B32" s="108"/>
      <c r="C32" s="109" t="s">
        <v>109</v>
      </c>
      <c r="D32" s="109" t="s">
        <v>110</v>
      </c>
      <c r="E32" s="110"/>
      <c r="F32" s="111"/>
    </row>
    <row r="33" spans="2:6">
      <c r="B33" s="108"/>
      <c r="C33" s="109" t="s">
        <v>111</v>
      </c>
      <c r="D33" s="109" t="s">
        <v>112</v>
      </c>
      <c r="E33" s="110"/>
      <c r="F33" s="111"/>
    </row>
    <row r="34" spans="2:6">
      <c r="B34" s="108"/>
      <c r="C34" s="109" t="s">
        <v>113</v>
      </c>
      <c r="D34" s="109" t="s">
        <v>114</v>
      </c>
      <c r="E34" s="110"/>
      <c r="F34" s="111"/>
    </row>
    <row r="35" spans="2:6">
      <c r="B35" s="108"/>
      <c r="C35" s="109" t="s">
        <v>115</v>
      </c>
      <c r="D35" s="109" t="s">
        <v>116</v>
      </c>
      <c r="E35" s="110"/>
      <c r="F35" s="111"/>
    </row>
    <row r="36" spans="2:6">
      <c r="B36" s="108"/>
      <c r="C36" s="109" t="s">
        <v>117</v>
      </c>
      <c r="D36" s="109" t="s">
        <v>118</v>
      </c>
      <c r="E36" s="110"/>
      <c r="F36" s="111"/>
    </row>
    <row r="37" spans="2:6">
      <c r="B37" s="108"/>
      <c r="C37" s="109" t="s">
        <v>84</v>
      </c>
      <c r="D37" s="109" t="s">
        <v>119</v>
      </c>
      <c r="E37" s="110"/>
      <c r="F37" s="111"/>
    </row>
    <row r="38" spans="2:6">
      <c r="B38" s="108"/>
      <c r="C38" s="109" t="s">
        <v>120</v>
      </c>
      <c r="D38" s="109" t="s">
        <v>116</v>
      </c>
      <c r="E38" s="110"/>
      <c r="F38" s="111"/>
    </row>
    <row r="39" spans="2:6">
      <c r="B39" s="108"/>
      <c r="C39" s="109" t="s">
        <v>121</v>
      </c>
      <c r="D39" s="109" t="s">
        <v>122</v>
      </c>
      <c r="E39" s="110"/>
      <c r="F39" s="111"/>
    </row>
    <row r="40" spans="2:6">
      <c r="B40" s="108"/>
      <c r="C40" s="109" t="s">
        <v>123</v>
      </c>
      <c r="D40" s="109" t="s">
        <v>124</v>
      </c>
      <c r="E40" s="110"/>
      <c r="F40" s="111"/>
    </row>
    <row r="41" spans="2:6">
      <c r="B41" s="108"/>
      <c r="C41" s="109" t="s">
        <v>125</v>
      </c>
      <c r="D41" s="109" t="s">
        <v>122</v>
      </c>
      <c r="E41" s="110"/>
      <c r="F41" s="111"/>
    </row>
    <row r="42" spans="2:6">
      <c r="B42" s="108"/>
      <c r="C42" s="109" t="s">
        <v>126</v>
      </c>
      <c r="D42" s="109" t="s">
        <v>127</v>
      </c>
      <c r="E42" s="110"/>
      <c r="F42" s="111"/>
    </row>
    <row r="43" spans="2:6">
      <c r="B43" s="108"/>
      <c r="C43" s="109" t="s">
        <v>128</v>
      </c>
      <c r="D43" s="109" t="s">
        <v>129</v>
      </c>
      <c r="E43" s="110"/>
      <c r="F43" s="111"/>
    </row>
    <row r="44" spans="2:6">
      <c r="B44" s="108"/>
      <c r="C44" s="109" t="s">
        <v>130</v>
      </c>
      <c r="D44" s="109" t="s">
        <v>131</v>
      </c>
      <c r="E44" s="110"/>
      <c r="F44" s="111"/>
    </row>
    <row r="45" spans="2:6">
      <c r="B45" s="108"/>
      <c r="C45" s="109" t="s">
        <v>132</v>
      </c>
      <c r="D45" s="109" t="s">
        <v>133</v>
      </c>
      <c r="E45" s="110"/>
      <c r="F45" s="111"/>
    </row>
    <row r="46" spans="2:6">
      <c r="B46" s="108"/>
      <c r="C46" s="109" t="s">
        <v>134</v>
      </c>
      <c r="D46" s="109" t="s">
        <v>135</v>
      </c>
      <c r="E46" s="110"/>
      <c r="F46" s="111"/>
    </row>
    <row r="47" spans="2:6">
      <c r="B47" s="108"/>
      <c r="C47" s="109" t="s">
        <v>136</v>
      </c>
      <c r="D47" s="109" t="s">
        <v>135</v>
      </c>
      <c r="E47" s="110"/>
      <c r="F47" s="111"/>
    </row>
    <row r="48" spans="2:6">
      <c r="B48" s="108"/>
      <c r="D48" s="110"/>
      <c r="E48" s="110"/>
      <c r="F48" s="111"/>
    </row>
    <row r="49" spans="2:6">
      <c r="B49" s="108" t="s">
        <v>137</v>
      </c>
      <c r="C49" s="350" t="s">
        <v>138</v>
      </c>
      <c r="D49" s="351" t="s">
        <v>139</v>
      </c>
      <c r="E49" s="110"/>
      <c r="F49" s="111"/>
    </row>
    <row r="50" spans="2:6">
      <c r="B50" s="108"/>
      <c r="C50" s="350" t="s">
        <v>140</v>
      </c>
      <c r="D50" s="351" t="s">
        <v>139</v>
      </c>
      <c r="E50" s="110"/>
      <c r="F50" s="111"/>
    </row>
    <row r="51" spans="2:6">
      <c r="B51" s="108"/>
      <c r="C51" s="350" t="s">
        <v>141</v>
      </c>
      <c r="D51" s="351" t="s">
        <v>139</v>
      </c>
      <c r="E51" s="110"/>
      <c r="F51" s="111"/>
    </row>
    <row r="52" spans="2:6">
      <c r="B52" s="108"/>
      <c r="C52" s="350" t="s">
        <v>142</v>
      </c>
      <c r="D52" s="351" t="s">
        <v>139</v>
      </c>
      <c r="E52" s="110"/>
      <c r="F52" s="111"/>
    </row>
    <row r="53" spans="2:6">
      <c r="B53" s="108"/>
      <c r="C53" s="350" t="s">
        <v>143</v>
      </c>
      <c r="D53" s="351" t="s">
        <v>139</v>
      </c>
      <c r="E53" s="110"/>
      <c r="F53" s="111"/>
    </row>
    <row r="54" spans="2:6">
      <c r="B54" s="108"/>
      <c r="C54" s="350" t="s">
        <v>144</v>
      </c>
      <c r="D54" s="351" t="s">
        <v>139</v>
      </c>
      <c r="E54" s="110"/>
      <c r="F54" s="111"/>
    </row>
    <row r="55" spans="2:6">
      <c r="B55" s="108"/>
      <c r="C55" s="350" t="s">
        <v>145</v>
      </c>
      <c r="D55" s="351" t="s">
        <v>139</v>
      </c>
      <c r="E55" s="110"/>
      <c r="F55" s="111"/>
    </row>
    <row r="56" spans="2:6">
      <c r="B56" s="108"/>
      <c r="C56" s="350" t="s">
        <v>146</v>
      </c>
      <c r="D56" s="351" t="s">
        <v>139</v>
      </c>
      <c r="E56" s="110"/>
      <c r="F56" s="111"/>
    </row>
    <row r="57" spans="2:6">
      <c r="B57" s="108"/>
      <c r="C57" s="350" t="s">
        <v>147</v>
      </c>
      <c r="D57" s="351" t="s">
        <v>148</v>
      </c>
      <c r="E57" s="110"/>
      <c r="F57" s="111"/>
    </row>
    <row r="58" spans="2:6">
      <c r="B58" s="108"/>
      <c r="C58" s="350" t="s">
        <v>149</v>
      </c>
      <c r="D58" s="351" t="s">
        <v>148</v>
      </c>
      <c r="E58" s="110"/>
      <c r="F58" s="111"/>
    </row>
    <row r="59" spans="2:6">
      <c r="B59" s="108"/>
      <c r="C59" s="350" t="s">
        <v>150</v>
      </c>
      <c r="D59" s="351" t="s">
        <v>148</v>
      </c>
      <c r="E59" s="110"/>
      <c r="F59" s="111"/>
    </row>
    <row r="60" spans="2:6">
      <c r="B60" s="108"/>
      <c r="C60" s="350" t="s">
        <v>151</v>
      </c>
      <c r="D60" s="351" t="s">
        <v>148</v>
      </c>
      <c r="E60" s="110"/>
      <c r="F60" s="111"/>
    </row>
    <row r="61" spans="2:6">
      <c r="B61" s="108"/>
      <c r="C61" s="350" t="s">
        <v>152</v>
      </c>
      <c r="D61" s="351" t="s">
        <v>148</v>
      </c>
      <c r="E61" s="110"/>
      <c r="F61" s="111"/>
    </row>
    <row r="62" spans="2:6">
      <c r="B62" s="108"/>
      <c r="C62" s="350" t="s">
        <v>153</v>
      </c>
      <c r="D62" s="351" t="s">
        <v>148</v>
      </c>
      <c r="E62" s="110"/>
      <c r="F62" s="111"/>
    </row>
    <row r="63" spans="2:6">
      <c r="B63" s="108"/>
      <c r="C63" s="350" t="s">
        <v>154</v>
      </c>
      <c r="D63" s="351" t="s">
        <v>148</v>
      </c>
      <c r="E63" s="110"/>
      <c r="F63" s="111"/>
    </row>
    <row r="64" spans="2:6">
      <c r="B64" s="108"/>
      <c r="C64" s="342"/>
      <c r="D64" s="341"/>
      <c r="E64" s="110"/>
      <c r="F64" s="111"/>
    </row>
    <row r="65" spans="2:8">
      <c r="B65" s="108" t="s">
        <v>155</v>
      </c>
      <c r="C65" s="109" t="s">
        <v>120</v>
      </c>
      <c r="D65" s="343">
        <v>44986</v>
      </c>
      <c r="E65" s="351" t="s">
        <v>148</v>
      </c>
      <c r="F65" s="111"/>
      <c r="H65" s="109"/>
    </row>
    <row r="66" spans="2:8">
      <c r="B66" s="496"/>
      <c r="C66" s="109" t="s">
        <v>104</v>
      </c>
      <c r="D66" s="343">
        <v>44986</v>
      </c>
      <c r="E66" s="351" t="s">
        <v>148</v>
      </c>
      <c r="F66" s="111"/>
      <c r="H66" s="109"/>
    </row>
    <row r="67" spans="2:8">
      <c r="B67" s="496"/>
      <c r="C67" s="109" t="s">
        <v>84</v>
      </c>
      <c r="D67" s="343">
        <v>44986</v>
      </c>
      <c r="E67" s="351" t="s">
        <v>148</v>
      </c>
      <c r="F67" s="111"/>
      <c r="H67" s="109"/>
    </row>
    <row r="68" spans="2:8">
      <c r="B68" s="496"/>
      <c r="C68" s="109" t="s">
        <v>126</v>
      </c>
      <c r="D68" s="343">
        <v>44986</v>
      </c>
      <c r="E68" s="351" t="s">
        <v>148</v>
      </c>
      <c r="F68" s="111"/>
    </row>
    <row r="69" spans="2:8">
      <c r="B69" s="496"/>
      <c r="C69" s="109" t="s">
        <v>111</v>
      </c>
      <c r="D69" s="343">
        <v>44986</v>
      </c>
      <c r="E69" s="351" t="s">
        <v>148</v>
      </c>
      <c r="F69" s="111"/>
    </row>
    <row r="70" spans="2:8">
      <c r="B70" s="496"/>
      <c r="C70" s="109" t="s">
        <v>125</v>
      </c>
      <c r="D70" s="343">
        <v>44986</v>
      </c>
      <c r="E70" s="351" t="s">
        <v>148</v>
      </c>
      <c r="F70" s="111"/>
    </row>
    <row r="71" spans="2:8">
      <c r="B71" s="496"/>
      <c r="C71" s="109" t="s">
        <v>102</v>
      </c>
      <c r="D71" s="343">
        <v>44986</v>
      </c>
      <c r="E71" s="351" t="s">
        <v>148</v>
      </c>
      <c r="F71" s="111"/>
    </row>
    <row r="72" spans="2:8">
      <c r="B72" s="496"/>
      <c r="C72" s="109"/>
      <c r="D72" s="109"/>
      <c r="E72" s="110"/>
      <c r="F72" s="111"/>
    </row>
    <row r="73" spans="2:8">
      <c r="B73" s="108" t="s">
        <v>156</v>
      </c>
      <c r="C73" s="109" t="s">
        <v>157</v>
      </c>
      <c r="D73" s="109" t="s">
        <v>158</v>
      </c>
      <c r="E73" s="110" t="s">
        <v>159</v>
      </c>
      <c r="F73" s="111" t="s">
        <v>160</v>
      </c>
    </row>
    <row r="74" spans="2:8" ht="108.6">
      <c r="B74" s="496"/>
      <c r="C74" s="109" t="s">
        <v>136</v>
      </c>
      <c r="D74" s="228">
        <v>44888</v>
      </c>
      <c r="E74" s="227" t="s">
        <v>161</v>
      </c>
      <c r="F74" s="107" t="s">
        <v>162</v>
      </c>
    </row>
    <row r="75" spans="2:8" ht="49.5" customHeight="1">
      <c r="B75" s="496"/>
      <c r="C75" s="504"/>
      <c r="E75" s="140" t="s">
        <v>163</v>
      </c>
      <c r="F75" s="107"/>
    </row>
    <row r="76" spans="2:8" ht="105.75" customHeight="1">
      <c r="B76" s="496" t="s">
        <v>164</v>
      </c>
      <c r="C76" s="504" t="s">
        <v>165</v>
      </c>
      <c r="D76" s="228">
        <v>45349</v>
      </c>
      <c r="E76" s="140" t="s">
        <v>166</v>
      </c>
      <c r="F76" s="107" t="s">
        <v>167</v>
      </c>
    </row>
    <row r="77" spans="2:8">
      <c r="B77" s="496"/>
      <c r="C77" s="504"/>
      <c r="E77" s="140"/>
      <c r="F77" s="107"/>
    </row>
    <row r="78" spans="2:8" ht="15.75">
      <c r="B78" s="496" t="s">
        <v>168</v>
      </c>
      <c r="C78" s="504"/>
      <c r="D78" s="228">
        <v>45425</v>
      </c>
      <c r="E78" s="98" t="s">
        <v>169</v>
      </c>
      <c r="F78" s="107"/>
    </row>
    <row r="79" spans="2:8">
      <c r="B79" s="496"/>
      <c r="C79" s="504"/>
      <c r="E79" s="140"/>
      <c r="F79" s="107"/>
    </row>
    <row r="80" spans="2:8" ht="15.75">
      <c r="B80" s="108" t="s">
        <v>170</v>
      </c>
      <c r="C80" s="112" t="s">
        <v>171</v>
      </c>
      <c r="D80" s="228">
        <v>45755</v>
      </c>
      <c r="E80" s="98" t="s">
        <v>172</v>
      </c>
      <c r="F80" s="107"/>
    </row>
    <row r="81" spans="1:6" ht="15.95" thickBot="1">
      <c r="B81" s="113"/>
      <c r="C81" s="114"/>
      <c r="D81" s="114"/>
      <c r="E81" s="114"/>
      <c r="F81" s="115"/>
    </row>
    <row r="83" spans="1:6">
      <c r="A83" s="116"/>
      <c r="B83" s="572" t="s">
        <v>79</v>
      </c>
      <c r="C83" s="572"/>
      <c r="D83" s="504"/>
      <c r="E83" s="504"/>
    </row>
    <row r="84" spans="1:6">
      <c r="A84" s="117"/>
      <c r="B84" s="573" t="s">
        <v>80</v>
      </c>
      <c r="C84" s="573"/>
      <c r="D84" s="504"/>
      <c r="E84" s="504"/>
    </row>
    <row r="85" spans="1:6">
      <c r="B85" s="504"/>
      <c r="C85" s="504"/>
    </row>
  </sheetData>
  <mergeCells count="12">
    <mergeCell ref="B83:C83"/>
    <mergeCell ref="B84:C84"/>
    <mergeCell ref="B2:F2"/>
    <mergeCell ref="A3:G3"/>
    <mergeCell ref="B4:F4"/>
    <mergeCell ref="A17:C17"/>
    <mergeCell ref="B19:F19"/>
    <mergeCell ref="B6:H6"/>
    <mergeCell ref="C7:H7"/>
    <mergeCell ref="C9:H9"/>
    <mergeCell ref="C11:H11"/>
    <mergeCell ref="C13:H1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235B4-F3CC-4C37-8DE8-D339A122B033}">
  <sheetPr codeName="Sheet6">
    <tabColor rgb="FFFFFF00"/>
  </sheetPr>
  <dimension ref="A2:I73"/>
  <sheetViews>
    <sheetView topLeftCell="A38" zoomScale="55" zoomScaleNormal="55" workbookViewId="0">
      <selection activeCell="A77" sqref="A77"/>
    </sheetView>
  </sheetViews>
  <sheetFormatPr defaultColWidth="13" defaultRowHeight="15.6"/>
  <cols>
    <col min="1" max="1" width="4.375" style="98" customWidth="1"/>
    <col min="2" max="2" width="43" style="98" bestFit="1" customWidth="1"/>
    <col min="3" max="3" width="25" style="98" bestFit="1" customWidth="1"/>
    <col min="4" max="4" width="18.5" style="98" bestFit="1" customWidth="1"/>
    <col min="5" max="5" width="107" style="98" bestFit="1" customWidth="1"/>
    <col min="6" max="6" width="24" style="98" customWidth="1"/>
    <col min="7" max="7" width="63" style="98" customWidth="1"/>
    <col min="8" max="8" width="17.375" style="98" customWidth="1"/>
    <col min="9" max="22" width="10" style="98" customWidth="1"/>
    <col min="23" max="16384" width="13" style="98"/>
  </cols>
  <sheetData>
    <row r="2" spans="1:8" ht="28.5">
      <c r="A2" s="102"/>
      <c r="B2" s="575" t="s">
        <v>173</v>
      </c>
      <c r="C2" s="575"/>
      <c r="D2" s="575"/>
      <c r="E2" s="575"/>
      <c r="F2" s="118"/>
      <c r="G2" s="102"/>
    </row>
    <row r="3" spans="1:8" ht="23.1">
      <c r="B3" s="592" t="s">
        <v>174</v>
      </c>
      <c r="C3" s="592"/>
      <c r="D3" s="592"/>
      <c r="E3" s="592"/>
      <c r="F3" s="119"/>
      <c r="G3" s="119"/>
      <c r="H3" s="119"/>
    </row>
    <row r="4" spans="1:8" ht="15.75" customHeight="1">
      <c r="B4" s="598" t="s">
        <v>175</v>
      </c>
      <c r="C4" s="598"/>
      <c r="D4" s="598"/>
      <c r="E4" s="598"/>
      <c r="F4" s="119"/>
      <c r="G4" s="119"/>
      <c r="H4" s="119"/>
    </row>
    <row r="5" spans="1:8">
      <c r="B5" s="598"/>
      <c r="C5" s="598"/>
      <c r="D5" s="598"/>
      <c r="E5" s="598"/>
      <c r="F5" s="119"/>
      <c r="G5" s="119"/>
      <c r="H5" s="119"/>
    </row>
    <row r="6" spans="1:8">
      <c r="B6" s="121"/>
      <c r="C6" s="121"/>
      <c r="D6" s="121"/>
      <c r="E6" s="121"/>
      <c r="F6" s="119"/>
      <c r="G6" s="119"/>
      <c r="H6" s="119"/>
    </row>
    <row r="7" spans="1:8" ht="20.100000000000001">
      <c r="B7" s="599" t="s">
        <v>176</v>
      </c>
      <c r="C7" s="599"/>
      <c r="D7" s="599"/>
      <c r="E7" s="599"/>
      <c r="F7" s="120"/>
      <c r="G7" s="120"/>
      <c r="H7" s="120"/>
    </row>
    <row r="8" spans="1:8">
      <c r="B8" s="122"/>
      <c r="C8" s="122"/>
      <c r="D8" s="122"/>
      <c r="E8" s="121"/>
      <c r="F8" s="120"/>
      <c r="G8" s="120"/>
      <c r="H8" s="120"/>
    </row>
    <row r="9" spans="1:8" ht="15.75" customHeight="1">
      <c r="B9" s="577" t="s">
        <v>177</v>
      </c>
      <c r="C9" s="577"/>
      <c r="D9" s="577"/>
      <c r="E9" s="577"/>
      <c r="F9" s="120"/>
      <c r="G9" s="120"/>
      <c r="H9" s="120"/>
    </row>
    <row r="10" spans="1:8">
      <c r="B10" s="577"/>
      <c r="C10" s="577"/>
      <c r="D10" s="577"/>
      <c r="E10" s="577"/>
      <c r="F10" s="120"/>
      <c r="G10" s="120"/>
      <c r="H10" s="120"/>
    </row>
    <row r="11" spans="1:8">
      <c r="B11" s="506"/>
      <c r="C11" s="506"/>
      <c r="D11" s="506"/>
      <c r="E11" s="506"/>
      <c r="F11" s="120"/>
      <c r="G11" s="120"/>
      <c r="H11" s="120"/>
    </row>
    <row r="12" spans="1:8" ht="23.45" thickBot="1">
      <c r="B12" s="600" t="s">
        <v>178</v>
      </c>
      <c r="C12" s="600"/>
      <c r="D12" s="600"/>
      <c r="E12" s="600"/>
      <c r="F12" s="120"/>
      <c r="G12" s="120"/>
      <c r="H12" s="120"/>
    </row>
    <row r="13" spans="1:8">
      <c r="B13" s="467" t="s">
        <v>179</v>
      </c>
      <c r="C13" s="593" t="s">
        <v>180</v>
      </c>
      <c r="D13" s="594"/>
      <c r="E13" s="594"/>
      <c r="F13" s="120"/>
      <c r="G13" s="120"/>
      <c r="H13" s="120"/>
    </row>
    <row r="14" spans="1:8" ht="48.95" customHeight="1">
      <c r="B14" s="123" t="s">
        <v>181</v>
      </c>
      <c r="C14" s="595" t="s">
        <v>182</v>
      </c>
      <c r="D14" s="596"/>
      <c r="E14" s="597"/>
      <c r="F14" s="120"/>
      <c r="G14" s="120"/>
      <c r="H14" s="120"/>
    </row>
    <row r="15" spans="1:8" ht="34.5" customHeight="1">
      <c r="B15" s="124" t="s">
        <v>183</v>
      </c>
      <c r="C15" s="595" t="s">
        <v>184</v>
      </c>
      <c r="D15" s="596"/>
      <c r="E15" s="597"/>
      <c r="F15" s="120"/>
      <c r="G15" s="120"/>
      <c r="H15" s="120"/>
    </row>
    <row r="16" spans="1:8" ht="30.95">
      <c r="B16" s="124" t="s">
        <v>185</v>
      </c>
      <c r="C16" s="595" t="s">
        <v>186</v>
      </c>
      <c r="D16" s="596"/>
      <c r="E16" s="597"/>
      <c r="F16" s="120"/>
      <c r="G16" s="120"/>
      <c r="H16" s="120"/>
    </row>
    <row r="17" spans="2:9" ht="31.5" thickBot="1">
      <c r="B17" s="125" t="s">
        <v>187</v>
      </c>
      <c r="C17" s="595" t="s">
        <v>188</v>
      </c>
      <c r="D17" s="596"/>
      <c r="E17" s="597"/>
      <c r="F17" s="120"/>
      <c r="G17" s="120"/>
      <c r="H17" s="120"/>
    </row>
    <row r="18" spans="2:9">
      <c r="B18" s="140"/>
      <c r="C18" s="77"/>
      <c r="D18" s="77"/>
      <c r="E18" s="77"/>
      <c r="F18" s="120"/>
      <c r="G18" s="120"/>
      <c r="H18" s="120"/>
    </row>
    <row r="19" spans="2:9" s="110" customFormat="1" ht="29.25" customHeight="1">
      <c r="B19" s="609" t="s">
        <v>189</v>
      </c>
      <c r="C19" s="609"/>
      <c r="D19" s="609"/>
      <c r="E19" s="609"/>
      <c r="F19" s="126"/>
      <c r="G19" s="126"/>
      <c r="H19" s="126"/>
    </row>
    <row r="20" spans="2:9">
      <c r="B20" s="121"/>
      <c r="C20" s="121"/>
      <c r="D20" s="121"/>
      <c r="E20" s="121"/>
      <c r="F20" s="120"/>
      <c r="G20" s="120"/>
      <c r="H20" s="120"/>
    </row>
    <row r="21" spans="2:9" ht="23.45" thickBot="1">
      <c r="B21" s="600" t="s">
        <v>190</v>
      </c>
      <c r="C21" s="600"/>
      <c r="D21" s="600"/>
      <c r="E21" s="600"/>
      <c r="F21" s="120"/>
      <c r="G21" s="120"/>
      <c r="H21" s="120"/>
    </row>
    <row r="22" spans="2:9" ht="15.95" thickBot="1">
      <c r="B22" s="601" t="s">
        <v>191</v>
      </c>
      <c r="C22" s="602"/>
      <c r="D22" s="602"/>
      <c r="E22" s="603"/>
      <c r="F22" s="120"/>
      <c r="G22" s="120"/>
      <c r="H22" s="120"/>
    </row>
    <row r="23" spans="2:9" ht="15.75" customHeight="1">
      <c r="B23" s="601" t="s">
        <v>192</v>
      </c>
      <c r="C23" s="602"/>
      <c r="D23" s="602"/>
      <c r="E23" s="603"/>
      <c r="F23" s="120"/>
      <c r="G23" s="120"/>
      <c r="H23" s="120"/>
    </row>
    <row r="24" spans="2:9" ht="15.75" customHeight="1" thickBot="1">
      <c r="B24" s="604"/>
      <c r="C24" s="605"/>
      <c r="D24" s="605"/>
      <c r="E24" s="606"/>
      <c r="F24" s="120"/>
      <c r="G24" s="120"/>
      <c r="H24" s="120"/>
    </row>
    <row r="25" spans="2:9">
      <c r="B25" s="121"/>
      <c r="C25" s="121"/>
      <c r="D25" s="121"/>
      <c r="E25" s="121"/>
      <c r="F25" s="120"/>
      <c r="G25" s="120"/>
      <c r="H25" s="120"/>
    </row>
    <row r="26" spans="2:9" ht="23.1">
      <c r="B26" s="607" t="s">
        <v>193</v>
      </c>
      <c r="C26" s="607"/>
      <c r="D26" s="607"/>
      <c r="E26" s="607"/>
      <c r="F26" s="120"/>
      <c r="G26" s="120"/>
      <c r="H26" s="120"/>
    </row>
    <row r="27" spans="2:9" s="283" customFormat="1" ht="77.45">
      <c r="B27" s="465" t="s">
        <v>194</v>
      </c>
      <c r="C27" s="466" t="s">
        <v>195</v>
      </c>
      <c r="D27" s="466" t="s">
        <v>196</v>
      </c>
      <c r="E27" s="465" t="s">
        <v>197</v>
      </c>
      <c r="F27" s="127"/>
      <c r="G27" s="120"/>
      <c r="H27" s="120"/>
      <c r="I27" s="120"/>
    </row>
    <row r="28" spans="2:9" ht="30.95">
      <c r="B28" s="128" t="s">
        <v>198</v>
      </c>
      <c r="C28" s="129" t="s">
        <v>199</v>
      </c>
      <c r="D28" s="129" t="s">
        <v>200</v>
      </c>
      <c r="E28" s="130" t="s">
        <v>201</v>
      </c>
      <c r="F28" s="127"/>
      <c r="G28" s="120"/>
      <c r="H28" s="120"/>
      <c r="I28" s="120"/>
    </row>
    <row r="29" spans="2:9" ht="30.95">
      <c r="B29" s="128" t="s">
        <v>202</v>
      </c>
      <c r="C29" s="129" t="s">
        <v>199</v>
      </c>
      <c r="D29" s="129" t="s">
        <v>200</v>
      </c>
      <c r="E29" s="130" t="s">
        <v>203</v>
      </c>
      <c r="F29" s="127"/>
      <c r="G29" s="120"/>
      <c r="H29" s="120"/>
      <c r="I29" s="120"/>
    </row>
    <row r="30" spans="2:9">
      <c r="B30" s="128" t="s">
        <v>204</v>
      </c>
      <c r="C30" s="129" t="s">
        <v>205</v>
      </c>
      <c r="D30" s="129" t="s">
        <v>206</v>
      </c>
      <c r="E30" s="130" t="s">
        <v>207</v>
      </c>
      <c r="F30" s="127"/>
      <c r="G30" s="120"/>
      <c r="H30" s="120"/>
      <c r="I30" s="120"/>
    </row>
    <row r="31" spans="2:9">
      <c r="B31" s="128" t="s">
        <v>208</v>
      </c>
      <c r="C31" s="129" t="s">
        <v>199</v>
      </c>
      <c r="D31" s="129" t="s">
        <v>200</v>
      </c>
      <c r="E31" s="130" t="s">
        <v>209</v>
      </c>
      <c r="F31" s="127"/>
      <c r="G31" s="120"/>
      <c r="H31" s="120"/>
      <c r="I31" s="120"/>
    </row>
    <row r="32" spans="2:9" ht="77.45">
      <c r="B32" s="131" t="s">
        <v>210</v>
      </c>
      <c r="C32" s="132" t="s">
        <v>211</v>
      </c>
      <c r="D32" s="132" t="s">
        <v>205</v>
      </c>
      <c r="E32" s="133" t="s">
        <v>212</v>
      </c>
      <c r="F32" s="127"/>
      <c r="G32" s="119"/>
      <c r="H32" s="119"/>
      <c r="I32" s="119"/>
    </row>
    <row r="33" spans="2:9" ht="30.95">
      <c r="B33" s="131" t="s">
        <v>213</v>
      </c>
      <c r="C33" s="132" t="s">
        <v>214</v>
      </c>
      <c r="D33" s="132" t="s">
        <v>205</v>
      </c>
      <c r="E33" s="133" t="s">
        <v>215</v>
      </c>
      <c r="F33" s="127"/>
      <c r="G33" s="119"/>
      <c r="H33" s="119"/>
      <c r="I33" s="119"/>
    </row>
    <row r="34" spans="2:9" ht="30.95">
      <c r="B34" s="131" t="s">
        <v>216</v>
      </c>
      <c r="C34" s="132" t="s">
        <v>214</v>
      </c>
      <c r="D34" s="132" t="s">
        <v>205</v>
      </c>
      <c r="E34" s="134" t="s">
        <v>217</v>
      </c>
      <c r="F34" s="127"/>
      <c r="I34" s="135"/>
    </row>
    <row r="35" spans="2:9" ht="30.95">
      <c r="B35" s="131" t="s">
        <v>218</v>
      </c>
      <c r="C35" s="132" t="s">
        <v>214</v>
      </c>
      <c r="D35" s="132" t="s">
        <v>200</v>
      </c>
      <c r="E35" s="134" t="s">
        <v>219</v>
      </c>
      <c r="F35" s="127"/>
      <c r="I35" s="136"/>
    </row>
    <row r="36" spans="2:9" ht="77.45">
      <c r="B36" s="131" t="s">
        <v>220</v>
      </c>
      <c r="C36" s="132" t="s">
        <v>214</v>
      </c>
      <c r="D36" s="132" t="s">
        <v>200</v>
      </c>
      <c r="E36" s="134" t="s">
        <v>221</v>
      </c>
      <c r="F36" s="127"/>
      <c r="I36" s="136"/>
    </row>
    <row r="37" spans="2:9">
      <c r="B37" s="131" t="s">
        <v>222</v>
      </c>
      <c r="C37" s="132" t="s">
        <v>214</v>
      </c>
      <c r="D37" s="132" t="s">
        <v>200</v>
      </c>
      <c r="E37" s="134" t="s">
        <v>223</v>
      </c>
      <c r="F37" s="127"/>
      <c r="I37" s="136"/>
    </row>
    <row r="38" spans="2:9" ht="62.1">
      <c r="B38" s="131" t="s">
        <v>224</v>
      </c>
      <c r="C38" s="132" t="s">
        <v>214</v>
      </c>
      <c r="D38" s="132" t="s">
        <v>205</v>
      </c>
      <c r="E38" s="134" t="s">
        <v>225</v>
      </c>
      <c r="F38" s="127"/>
      <c r="I38" s="136"/>
    </row>
    <row r="39" spans="2:9" ht="93">
      <c r="B39" s="131" t="s">
        <v>226</v>
      </c>
      <c r="C39" s="132" t="s">
        <v>227</v>
      </c>
      <c r="D39" s="132" t="s">
        <v>200</v>
      </c>
      <c r="E39" s="134" t="s">
        <v>228</v>
      </c>
      <c r="F39" s="127"/>
      <c r="I39" s="136"/>
    </row>
    <row r="40" spans="2:9" ht="108.6">
      <c r="B40" s="131" t="s">
        <v>229</v>
      </c>
      <c r="C40" s="132" t="s">
        <v>227</v>
      </c>
      <c r="D40" s="132" t="s">
        <v>205</v>
      </c>
      <c r="E40" s="134" t="s">
        <v>230</v>
      </c>
      <c r="F40" s="127"/>
      <c r="I40" s="136"/>
    </row>
    <row r="41" spans="2:9" ht="30.95">
      <c r="B41" s="131" t="s">
        <v>231</v>
      </c>
      <c r="C41" s="132" t="s">
        <v>205</v>
      </c>
      <c r="D41" s="132" t="s">
        <v>206</v>
      </c>
      <c r="E41" s="134" t="s">
        <v>232</v>
      </c>
    </row>
    <row r="42" spans="2:9" ht="30.95">
      <c r="B42" s="137" t="s">
        <v>233</v>
      </c>
      <c r="C42" s="132" t="s">
        <v>205</v>
      </c>
      <c r="D42" s="132" t="s">
        <v>206</v>
      </c>
      <c r="E42" s="134" t="s">
        <v>234</v>
      </c>
    </row>
    <row r="43" spans="2:9" ht="30.95">
      <c r="B43" s="131" t="s">
        <v>235</v>
      </c>
      <c r="C43" s="509" t="s">
        <v>236</v>
      </c>
      <c r="D43" s="509" t="s">
        <v>205</v>
      </c>
      <c r="E43" s="134" t="s">
        <v>237</v>
      </c>
    </row>
    <row r="44" spans="2:9" ht="62.1">
      <c r="B44" s="131" t="s">
        <v>238</v>
      </c>
      <c r="C44" s="509" t="s">
        <v>236</v>
      </c>
      <c r="D44" s="509" t="s">
        <v>200</v>
      </c>
      <c r="E44" s="134" t="s">
        <v>239</v>
      </c>
    </row>
    <row r="45" spans="2:9">
      <c r="B45" s="131" t="s">
        <v>240</v>
      </c>
      <c r="C45" s="509" t="s">
        <v>205</v>
      </c>
      <c r="D45" s="509" t="s">
        <v>206</v>
      </c>
      <c r="E45" s="134" t="s">
        <v>241</v>
      </c>
    </row>
    <row r="46" spans="2:9" ht="77.45">
      <c r="B46" s="131" t="s">
        <v>242</v>
      </c>
      <c r="C46" s="509" t="s">
        <v>205</v>
      </c>
      <c r="D46" s="509" t="s">
        <v>206</v>
      </c>
      <c r="E46" s="134" t="s">
        <v>243</v>
      </c>
    </row>
    <row r="47" spans="2:9" ht="46.5">
      <c r="B47" s="131" t="s">
        <v>244</v>
      </c>
      <c r="C47" s="509" t="s">
        <v>199</v>
      </c>
      <c r="D47" s="509" t="s">
        <v>200</v>
      </c>
      <c r="E47" s="134" t="s">
        <v>245</v>
      </c>
    </row>
    <row r="48" spans="2:9" ht="46.5">
      <c r="B48" s="131" t="s">
        <v>246</v>
      </c>
      <c r="C48" s="509" t="s">
        <v>199</v>
      </c>
      <c r="D48" s="509" t="s">
        <v>200</v>
      </c>
      <c r="E48" s="134" t="s">
        <v>247</v>
      </c>
    </row>
    <row r="49" spans="2:7" ht="46.5">
      <c r="B49" s="131" t="s">
        <v>248</v>
      </c>
      <c r="C49" s="509" t="s">
        <v>199</v>
      </c>
      <c r="D49" s="509" t="s">
        <v>205</v>
      </c>
      <c r="E49" s="134" t="s">
        <v>249</v>
      </c>
    </row>
    <row r="50" spans="2:7" ht="15.95" thickBot="1">
      <c r="B50" s="138" t="s">
        <v>250</v>
      </c>
      <c r="C50" s="510" t="s">
        <v>199</v>
      </c>
      <c r="D50" s="510" t="s">
        <v>200</v>
      </c>
      <c r="E50" s="139" t="s">
        <v>251</v>
      </c>
    </row>
    <row r="51" spans="2:7">
      <c r="B51" s="76"/>
      <c r="C51" s="511"/>
      <c r="D51" s="511"/>
      <c r="E51" s="469"/>
    </row>
    <row r="52" spans="2:7" s="110" customFormat="1" ht="15.75" customHeight="1">
      <c r="B52" s="608" t="s">
        <v>252</v>
      </c>
      <c r="C52" s="608"/>
      <c r="D52" s="608"/>
      <c r="E52" s="608"/>
    </row>
    <row r="53" spans="2:7" s="110" customFormat="1">
      <c r="B53" s="608"/>
      <c r="C53" s="608"/>
      <c r="D53" s="608"/>
      <c r="E53" s="608"/>
    </row>
    <row r="54" spans="2:7" s="110" customFormat="1" ht="15.75" customHeight="1">
      <c r="B54" s="608" t="s">
        <v>253</v>
      </c>
      <c r="C54" s="608"/>
      <c r="D54" s="608"/>
      <c r="E54" s="608"/>
    </row>
    <row r="55" spans="2:7" s="110" customFormat="1">
      <c r="B55" s="608"/>
      <c r="C55" s="608"/>
      <c r="D55" s="608"/>
      <c r="E55" s="608"/>
    </row>
    <row r="56" spans="2:7">
      <c r="G56" s="140"/>
    </row>
    <row r="57" spans="2:7" ht="23.45" thickBot="1">
      <c r="B57" s="600" t="s">
        <v>254</v>
      </c>
      <c r="C57" s="600"/>
      <c r="D57" s="600"/>
    </row>
    <row r="58" spans="2:7">
      <c r="B58" s="468" t="s">
        <v>255</v>
      </c>
      <c r="C58" s="616" t="s">
        <v>256</v>
      </c>
      <c r="D58" s="617"/>
    </row>
    <row r="59" spans="2:7">
      <c r="B59" s="141" t="s">
        <v>257</v>
      </c>
      <c r="C59" s="612" t="s">
        <v>258</v>
      </c>
      <c r="D59" s="613"/>
    </row>
    <row r="60" spans="2:7">
      <c r="B60" s="141" t="s">
        <v>259</v>
      </c>
      <c r="C60" s="612" t="s">
        <v>260</v>
      </c>
      <c r="D60" s="613"/>
    </row>
    <row r="61" spans="2:7">
      <c r="B61" s="141" t="s">
        <v>261</v>
      </c>
      <c r="C61" s="612" t="s">
        <v>262</v>
      </c>
      <c r="D61" s="613"/>
    </row>
    <row r="62" spans="2:7">
      <c r="B62" s="141" t="s">
        <v>263</v>
      </c>
      <c r="C62" s="612" t="s">
        <v>264</v>
      </c>
      <c r="D62" s="613"/>
    </row>
    <row r="63" spans="2:7" ht="15.95" thickBot="1">
      <c r="B63" s="142" t="s">
        <v>265</v>
      </c>
      <c r="C63" s="610" t="s">
        <v>266</v>
      </c>
      <c r="D63" s="611"/>
    </row>
    <row r="64" spans="2:7">
      <c r="B64" s="136"/>
      <c r="C64" s="136"/>
      <c r="D64" s="136"/>
    </row>
    <row r="65" spans="2:4" ht="23.45" thickBot="1">
      <c r="B65" s="600" t="s">
        <v>267</v>
      </c>
      <c r="C65" s="600"/>
      <c r="D65" s="600"/>
    </row>
    <row r="66" spans="2:4">
      <c r="B66" s="467" t="s">
        <v>268</v>
      </c>
      <c r="C66" s="614" t="s">
        <v>256</v>
      </c>
      <c r="D66" s="615"/>
    </row>
    <row r="67" spans="2:4">
      <c r="B67" s="143" t="s">
        <v>269</v>
      </c>
      <c r="C67" s="612" t="s">
        <v>270</v>
      </c>
      <c r="D67" s="613"/>
    </row>
    <row r="68" spans="2:4">
      <c r="B68" s="143" t="s">
        <v>271</v>
      </c>
      <c r="C68" s="612" t="s">
        <v>272</v>
      </c>
      <c r="D68" s="613"/>
    </row>
    <row r="69" spans="2:4">
      <c r="B69" s="143" t="s">
        <v>273</v>
      </c>
      <c r="C69" s="612" t="s">
        <v>274</v>
      </c>
      <c r="D69" s="613"/>
    </row>
    <row r="70" spans="2:4">
      <c r="B70" s="143" t="s">
        <v>275</v>
      </c>
      <c r="C70" s="612" t="s">
        <v>276</v>
      </c>
      <c r="D70" s="613"/>
    </row>
    <row r="71" spans="2:4">
      <c r="B71" s="144" t="s">
        <v>277</v>
      </c>
      <c r="C71" s="612" t="s">
        <v>278</v>
      </c>
      <c r="D71" s="613"/>
    </row>
    <row r="72" spans="2:4" ht="15.95" thickBot="1">
      <c r="B72" s="145" t="s">
        <v>279</v>
      </c>
      <c r="C72" s="610" t="s">
        <v>280</v>
      </c>
      <c r="D72" s="611"/>
    </row>
    <row r="73" spans="2:4">
      <c r="D73" s="140"/>
    </row>
  </sheetData>
  <mergeCells count="33">
    <mergeCell ref="C72:D72"/>
    <mergeCell ref="B57:D57"/>
    <mergeCell ref="C59:D59"/>
    <mergeCell ref="C60:D60"/>
    <mergeCell ref="B65:D65"/>
    <mergeCell ref="C68:D68"/>
    <mergeCell ref="C66:D66"/>
    <mergeCell ref="C67:D67"/>
    <mergeCell ref="C58:D58"/>
    <mergeCell ref="C61:D61"/>
    <mergeCell ref="C62:D62"/>
    <mergeCell ref="C63:D63"/>
    <mergeCell ref="C69:D69"/>
    <mergeCell ref="C70:D70"/>
    <mergeCell ref="C71:D71"/>
    <mergeCell ref="B23:E24"/>
    <mergeCell ref="B26:E26"/>
    <mergeCell ref="B52:E53"/>
    <mergeCell ref="B54:E55"/>
    <mergeCell ref="C16:E16"/>
    <mergeCell ref="C17:E17"/>
    <mergeCell ref="B22:E22"/>
    <mergeCell ref="B19:E19"/>
    <mergeCell ref="B21:E21"/>
    <mergeCell ref="B2:E2"/>
    <mergeCell ref="B3:E3"/>
    <mergeCell ref="C13:E13"/>
    <mergeCell ref="C14:E14"/>
    <mergeCell ref="C15:E15"/>
    <mergeCell ref="B4:E5"/>
    <mergeCell ref="B7:E7"/>
    <mergeCell ref="B9:E10"/>
    <mergeCell ref="B12:E1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5A41C-A7DF-4B98-B236-D8F4834708D0}">
  <sheetPr codeName="Sheet7">
    <tabColor rgb="FF92D050"/>
  </sheetPr>
  <dimension ref="A2:I74"/>
  <sheetViews>
    <sheetView zoomScale="70" zoomScaleNormal="70" workbookViewId="0">
      <selection activeCell="C14" sqref="C14"/>
    </sheetView>
  </sheetViews>
  <sheetFormatPr defaultColWidth="11" defaultRowHeight="15.6"/>
  <cols>
    <col min="1" max="1" width="4.375" style="47" customWidth="1"/>
    <col min="2" max="2" width="18.875" style="47" customWidth="1"/>
    <col min="3" max="3" width="34.5" style="74" customWidth="1"/>
    <col min="4" max="7" width="34.5" style="47" customWidth="1"/>
    <col min="8" max="8" width="67" style="146" customWidth="1"/>
    <col min="9" max="16384" width="11" style="47"/>
  </cols>
  <sheetData>
    <row r="2" spans="1:8" s="98" customFormat="1" ht="28.5">
      <c r="A2" s="102"/>
      <c r="B2" s="575" t="s">
        <v>281</v>
      </c>
      <c r="C2" s="575"/>
      <c r="D2" s="575"/>
      <c r="E2" s="575"/>
      <c r="F2" s="575"/>
      <c r="G2" s="575"/>
      <c r="H2" s="146"/>
    </row>
    <row r="3" spans="1:8" ht="23.1">
      <c r="B3" s="622" t="s">
        <v>282</v>
      </c>
      <c r="C3" s="622"/>
      <c r="D3" s="622"/>
    </row>
    <row r="4" spans="1:8" ht="15.75" customHeight="1">
      <c r="B4" s="624" t="s">
        <v>283</v>
      </c>
      <c r="C4" s="624"/>
      <c r="D4" s="624"/>
      <c r="E4" s="512"/>
    </row>
    <row r="5" spans="1:8">
      <c r="B5" s="624"/>
      <c r="C5" s="624"/>
      <c r="D5" s="624"/>
      <c r="E5" s="512"/>
    </row>
    <row r="6" spans="1:8" ht="15.75" customHeight="1">
      <c r="B6" s="577" t="s">
        <v>284</v>
      </c>
      <c r="C6" s="577"/>
      <c r="D6" s="577"/>
      <c r="E6" s="512"/>
    </row>
    <row r="7" spans="1:8">
      <c r="B7" s="577"/>
      <c r="C7" s="577"/>
      <c r="D7" s="577"/>
      <c r="E7" s="512"/>
    </row>
    <row r="8" spans="1:8">
      <c r="B8" s="623" t="s">
        <v>285</v>
      </c>
      <c r="C8" s="623"/>
      <c r="D8" s="623"/>
      <c r="E8" s="512"/>
    </row>
    <row r="9" spans="1:8" ht="33.950000000000003" customHeight="1">
      <c r="B9" s="625" t="s">
        <v>286</v>
      </c>
      <c r="C9" s="625"/>
      <c r="D9" s="625"/>
      <c r="E9" s="625"/>
    </row>
    <row r="10" spans="1:8">
      <c r="B10" s="625"/>
      <c r="C10" s="625"/>
      <c r="D10" s="625"/>
      <c r="E10" s="625"/>
    </row>
    <row r="11" spans="1:8" ht="15.95" thickBot="1"/>
    <row r="12" spans="1:8" s="147" customFormat="1">
      <c r="B12" s="148"/>
      <c r="C12" s="149" t="s">
        <v>287</v>
      </c>
      <c r="D12" s="150" t="s">
        <v>288</v>
      </c>
      <c r="E12" s="150" t="s">
        <v>289</v>
      </c>
      <c r="F12" s="150" t="s">
        <v>290</v>
      </c>
      <c r="G12" s="151" t="s">
        <v>291</v>
      </c>
      <c r="H12" s="152"/>
    </row>
    <row r="13" spans="1:8" ht="92.25" customHeight="1">
      <c r="B13" s="632" t="s">
        <v>292</v>
      </c>
      <c r="C13" s="153" t="s">
        <v>293</v>
      </c>
      <c r="D13" s="24" t="s">
        <v>294</v>
      </c>
      <c r="E13" s="153" t="s">
        <v>295</v>
      </c>
      <c r="F13" s="25" t="s">
        <v>296</v>
      </c>
      <c r="G13" s="154" t="s">
        <v>297</v>
      </c>
      <c r="H13" s="513" t="s">
        <v>298</v>
      </c>
    </row>
    <row r="14" spans="1:8" ht="15.95" customHeight="1">
      <c r="B14" s="633"/>
      <c r="C14" s="514"/>
      <c r="D14" s="515"/>
      <c r="E14" s="516"/>
      <c r="F14" s="517"/>
      <c r="G14" s="518"/>
      <c r="H14" s="519"/>
    </row>
    <row r="15" spans="1:8" ht="28.5">
      <c r="B15" s="633"/>
      <c r="C15" s="155" t="s">
        <v>299</v>
      </c>
      <c r="D15" s="26" t="s">
        <v>300</v>
      </c>
      <c r="E15" s="155" t="s">
        <v>301</v>
      </c>
      <c r="F15" s="27" t="s">
        <v>302</v>
      </c>
      <c r="G15" s="156" t="s">
        <v>303</v>
      </c>
      <c r="H15" s="519" t="s">
        <v>304</v>
      </c>
    </row>
    <row r="16" spans="1:8">
      <c r="B16" s="633"/>
      <c r="C16" s="514"/>
      <c r="D16" s="515"/>
      <c r="E16" s="516"/>
      <c r="F16" s="517"/>
      <c r="G16" s="518"/>
      <c r="H16" s="519"/>
    </row>
    <row r="17" spans="2:9" ht="28.5">
      <c r="B17" s="633"/>
      <c r="C17" s="155" t="s">
        <v>305</v>
      </c>
      <c r="D17" s="26" t="s">
        <v>306</v>
      </c>
      <c r="E17" s="157" t="s">
        <v>307</v>
      </c>
      <c r="F17" s="28" t="s">
        <v>308</v>
      </c>
      <c r="G17" s="158" t="s">
        <v>309</v>
      </c>
      <c r="H17" s="519" t="s">
        <v>310</v>
      </c>
    </row>
    <row r="18" spans="2:9">
      <c r="B18" s="634"/>
      <c r="C18" s="514"/>
      <c r="D18" s="159"/>
      <c r="E18" s="516"/>
      <c r="F18" s="517"/>
      <c r="G18" s="518"/>
      <c r="H18" s="519"/>
    </row>
    <row r="19" spans="2:9" ht="111" customHeight="1">
      <c r="B19" s="628" t="s">
        <v>311</v>
      </c>
      <c r="C19" s="160" t="s">
        <v>312</v>
      </c>
      <c r="D19" s="161" t="s">
        <v>313</v>
      </c>
      <c r="E19" s="160" t="s">
        <v>314</v>
      </c>
      <c r="F19" s="161" t="s">
        <v>315</v>
      </c>
      <c r="G19" s="162" t="s">
        <v>316</v>
      </c>
      <c r="H19" s="519" t="s">
        <v>317</v>
      </c>
      <c r="I19" s="74"/>
    </row>
    <row r="20" spans="2:9" ht="21.75" customHeight="1">
      <c r="B20" s="627"/>
      <c r="C20" s="163"/>
      <c r="D20" s="164"/>
      <c r="E20" s="163"/>
      <c r="F20" s="164"/>
      <c r="G20" s="165"/>
      <c r="H20" s="519"/>
      <c r="I20" s="74"/>
    </row>
    <row r="21" spans="2:9" ht="74.25" customHeight="1">
      <c r="B21" s="627"/>
      <c r="C21" s="166" t="s">
        <v>318</v>
      </c>
      <c r="D21" s="155" t="s">
        <v>319</v>
      </c>
      <c r="E21" s="166" t="s">
        <v>320</v>
      </c>
      <c r="F21" s="167" t="s">
        <v>321</v>
      </c>
      <c r="G21" s="168" t="s">
        <v>322</v>
      </c>
      <c r="H21" s="519" t="s">
        <v>317</v>
      </c>
      <c r="I21" s="74"/>
    </row>
    <row r="22" spans="2:9">
      <c r="B22" s="627"/>
      <c r="C22" s="163"/>
      <c r="D22" s="164"/>
      <c r="E22" s="163"/>
      <c r="F22" s="169"/>
      <c r="G22" s="170"/>
      <c r="H22" s="519"/>
      <c r="I22" s="74"/>
    </row>
    <row r="23" spans="2:9" ht="28.5">
      <c r="B23" s="627"/>
      <c r="C23" s="166" t="s">
        <v>299</v>
      </c>
      <c r="D23" s="155" t="s">
        <v>300</v>
      </c>
      <c r="E23" s="166" t="s">
        <v>301</v>
      </c>
      <c r="F23" s="155" t="s">
        <v>302</v>
      </c>
      <c r="G23" s="171" t="s">
        <v>303</v>
      </c>
      <c r="H23" s="519" t="s">
        <v>304</v>
      </c>
    </row>
    <row r="24" spans="2:9">
      <c r="B24" s="627"/>
      <c r="C24" s="166"/>
      <c r="D24" s="155"/>
      <c r="E24" s="166"/>
      <c r="F24" s="155"/>
      <c r="G24" s="171"/>
      <c r="H24" s="519"/>
    </row>
    <row r="25" spans="2:9" ht="32.25" customHeight="1">
      <c r="B25" s="627"/>
      <c r="C25" s="163" t="s">
        <v>323</v>
      </c>
      <c r="D25" s="164" t="s">
        <v>324</v>
      </c>
      <c r="E25" s="163" t="s">
        <v>325</v>
      </c>
      <c r="F25" s="164" t="s">
        <v>326</v>
      </c>
      <c r="G25" s="165" t="s">
        <v>327</v>
      </c>
      <c r="H25" s="519" t="s">
        <v>328</v>
      </c>
      <c r="I25" s="74"/>
    </row>
    <row r="26" spans="2:9">
      <c r="B26" s="627"/>
      <c r="C26" s="172"/>
      <c r="D26" s="173"/>
      <c r="E26" s="174"/>
      <c r="F26" s="173"/>
      <c r="G26" s="165"/>
      <c r="H26" s="519"/>
      <c r="I26" s="74"/>
    </row>
    <row r="27" spans="2:9" ht="28.5">
      <c r="B27" s="627"/>
      <c r="C27" s="166" t="s">
        <v>305</v>
      </c>
      <c r="D27" s="155" t="s">
        <v>306</v>
      </c>
      <c r="E27" s="175" t="s">
        <v>307</v>
      </c>
      <c r="F27" s="176" t="s">
        <v>308</v>
      </c>
      <c r="G27" s="177" t="s">
        <v>309</v>
      </c>
      <c r="H27" s="519" t="s">
        <v>310</v>
      </c>
    </row>
    <row r="28" spans="2:9">
      <c r="B28" s="635"/>
      <c r="C28" s="178"/>
      <c r="D28" s="179"/>
      <c r="E28" s="178"/>
      <c r="F28" s="179"/>
      <c r="G28" s="180"/>
      <c r="H28" s="519"/>
      <c r="I28" s="74"/>
    </row>
    <row r="29" spans="2:9" ht="84.6">
      <c r="B29" s="627" t="s">
        <v>329</v>
      </c>
      <c r="C29" s="181" t="s">
        <v>330</v>
      </c>
      <c r="D29" s="182" t="s">
        <v>331</v>
      </c>
      <c r="E29" s="181" t="s">
        <v>332</v>
      </c>
      <c r="F29" s="182" t="s">
        <v>333</v>
      </c>
      <c r="G29" s="183" t="s">
        <v>334</v>
      </c>
      <c r="H29" s="519" t="s">
        <v>335</v>
      </c>
    </row>
    <row r="30" spans="2:9">
      <c r="B30" s="627"/>
      <c r="C30" s="169"/>
      <c r="D30" s="184"/>
      <c r="E30" s="185"/>
      <c r="F30" s="184"/>
      <c r="G30" s="186"/>
      <c r="H30" s="519"/>
    </row>
    <row r="31" spans="2:9" ht="28.5">
      <c r="B31" s="627"/>
      <c r="C31" s="187" t="s">
        <v>299</v>
      </c>
      <c r="D31" s="188" t="s">
        <v>300</v>
      </c>
      <c r="E31" s="187" t="s">
        <v>301</v>
      </c>
      <c r="F31" s="188" t="s">
        <v>302</v>
      </c>
      <c r="G31" s="189" t="s">
        <v>303</v>
      </c>
      <c r="H31" s="519" t="s">
        <v>304</v>
      </c>
    </row>
    <row r="32" spans="2:9">
      <c r="B32" s="627"/>
      <c r="C32" s="169"/>
      <c r="D32" s="184"/>
      <c r="E32" s="185"/>
      <c r="F32" s="184"/>
      <c r="G32" s="186"/>
      <c r="H32" s="519"/>
    </row>
    <row r="33" spans="2:8" ht="28.5">
      <c r="B33" s="627"/>
      <c r="C33" s="187" t="s">
        <v>305</v>
      </c>
      <c r="D33" s="166" t="s">
        <v>306</v>
      </c>
      <c r="E33" s="157" t="s">
        <v>307</v>
      </c>
      <c r="F33" s="190" t="s">
        <v>308</v>
      </c>
      <c r="G33" s="158" t="s">
        <v>309</v>
      </c>
      <c r="H33" s="519" t="s">
        <v>310</v>
      </c>
    </row>
    <row r="34" spans="2:8">
      <c r="B34" s="627"/>
      <c r="C34" s="520"/>
      <c r="D34" s="182"/>
      <c r="E34" s="181"/>
      <c r="F34" s="182"/>
      <c r="G34" s="183"/>
      <c r="H34" s="519"/>
    </row>
    <row r="35" spans="2:8" ht="15.75" customHeight="1">
      <c r="B35" s="636" t="s">
        <v>336</v>
      </c>
      <c r="C35" s="521"/>
      <c r="D35" s="522"/>
      <c r="E35" s="523"/>
      <c r="F35" s="522"/>
      <c r="G35" s="524"/>
      <c r="H35" s="618" t="s">
        <v>337</v>
      </c>
    </row>
    <row r="36" spans="2:8" ht="62.1">
      <c r="B36" s="637"/>
      <c r="C36" s="525" t="s">
        <v>338</v>
      </c>
      <c r="D36" s="514" t="s">
        <v>339</v>
      </c>
      <c r="E36" s="525" t="s">
        <v>340</v>
      </c>
      <c r="F36" s="516" t="s">
        <v>341</v>
      </c>
      <c r="G36" s="526" t="s">
        <v>342</v>
      </c>
      <c r="H36" s="618"/>
    </row>
    <row r="37" spans="2:8">
      <c r="B37" s="637"/>
      <c r="C37" s="525"/>
      <c r="D37" s="516"/>
      <c r="E37" s="515"/>
      <c r="F37" s="516"/>
      <c r="G37" s="526"/>
      <c r="H37" s="618"/>
    </row>
    <row r="38" spans="2:8" ht="108.6">
      <c r="B38" s="637"/>
      <c r="C38" s="525"/>
      <c r="D38" s="514" t="s">
        <v>343</v>
      </c>
      <c r="E38" s="515" t="s">
        <v>344</v>
      </c>
      <c r="F38" s="514" t="s">
        <v>345</v>
      </c>
      <c r="G38" s="527" t="s">
        <v>346</v>
      </c>
      <c r="H38" s="618"/>
    </row>
    <row r="39" spans="2:8">
      <c r="B39" s="637"/>
      <c r="C39" s="525"/>
      <c r="D39" s="516"/>
      <c r="E39" s="515"/>
      <c r="F39" s="516"/>
      <c r="G39" s="526"/>
      <c r="H39" s="618"/>
    </row>
    <row r="40" spans="2:8" ht="46.5">
      <c r="B40" s="637"/>
      <c r="C40" s="525"/>
      <c r="D40" s="514" t="s">
        <v>347</v>
      </c>
      <c r="E40" s="525" t="s">
        <v>348</v>
      </c>
      <c r="F40" s="514" t="s">
        <v>349</v>
      </c>
      <c r="G40" s="526"/>
      <c r="H40" s="618"/>
    </row>
    <row r="41" spans="2:8">
      <c r="B41" s="637"/>
      <c r="C41" s="525"/>
      <c r="D41" s="514"/>
      <c r="E41" s="515"/>
      <c r="F41" s="514"/>
      <c r="G41" s="526"/>
      <c r="H41" s="618"/>
    </row>
    <row r="42" spans="2:8" ht="30.95">
      <c r="B42" s="637"/>
      <c r="C42" s="525"/>
      <c r="D42" s="514" t="s">
        <v>350</v>
      </c>
      <c r="E42" s="525" t="s">
        <v>351</v>
      </c>
      <c r="F42" s="514" t="s">
        <v>352</v>
      </c>
      <c r="G42" s="526"/>
      <c r="H42" s="618"/>
    </row>
    <row r="43" spans="2:8">
      <c r="B43" s="637"/>
      <c r="C43" s="525"/>
      <c r="D43" s="514"/>
      <c r="E43" s="515"/>
      <c r="F43" s="514"/>
      <c r="G43" s="526"/>
      <c r="H43" s="618"/>
    </row>
    <row r="44" spans="2:8" ht="84.6">
      <c r="B44" s="619" t="s">
        <v>353</v>
      </c>
      <c r="C44" s="191" t="s">
        <v>354</v>
      </c>
      <c r="D44" s="160" t="s">
        <v>355</v>
      </c>
      <c r="E44" s="153" t="s">
        <v>356</v>
      </c>
      <c r="F44" s="192" t="s">
        <v>357</v>
      </c>
      <c r="G44" s="193" t="s">
        <v>358</v>
      </c>
      <c r="H44" s="519" t="s">
        <v>359</v>
      </c>
    </row>
    <row r="45" spans="2:8">
      <c r="B45" s="620"/>
      <c r="C45" s="528"/>
      <c r="D45" s="515"/>
      <c r="E45" s="516"/>
      <c r="F45" s="515"/>
      <c r="G45" s="529"/>
      <c r="H45" s="519"/>
    </row>
    <row r="46" spans="2:8" ht="28.5">
      <c r="B46" s="620"/>
      <c r="C46" s="194" t="s">
        <v>299</v>
      </c>
      <c r="D46" s="166" t="s">
        <v>300</v>
      </c>
      <c r="E46" s="155" t="s">
        <v>301</v>
      </c>
      <c r="F46" s="166" t="s">
        <v>302</v>
      </c>
      <c r="G46" s="189" t="s">
        <v>303</v>
      </c>
      <c r="H46" s="519" t="s">
        <v>304</v>
      </c>
    </row>
    <row r="47" spans="2:8">
      <c r="B47" s="620"/>
      <c r="C47" s="528"/>
      <c r="D47" s="515"/>
      <c r="E47" s="516"/>
      <c r="F47" s="515"/>
      <c r="G47" s="529"/>
      <c r="H47" s="519"/>
    </row>
    <row r="48" spans="2:8" ht="28.5">
      <c r="B48" s="620"/>
      <c r="C48" s="194" t="s">
        <v>305</v>
      </c>
      <c r="D48" s="166" t="s">
        <v>306</v>
      </c>
      <c r="E48" s="157" t="s">
        <v>307</v>
      </c>
      <c r="F48" s="190" t="s">
        <v>308</v>
      </c>
      <c r="G48" s="158" t="s">
        <v>309</v>
      </c>
      <c r="H48" s="519" t="s">
        <v>310</v>
      </c>
    </row>
    <row r="49" spans="2:8">
      <c r="B49" s="621"/>
      <c r="C49" s="195"/>
      <c r="D49" s="178"/>
      <c r="E49" s="196"/>
      <c r="F49" s="197"/>
      <c r="G49" s="198"/>
      <c r="H49" s="519"/>
    </row>
    <row r="50" spans="2:8" ht="84.6">
      <c r="B50" s="626" t="s">
        <v>360</v>
      </c>
      <c r="C50" s="199" t="s">
        <v>361</v>
      </c>
      <c r="D50" s="194" t="s">
        <v>362</v>
      </c>
      <c r="E50" s="199" t="s">
        <v>363</v>
      </c>
      <c r="F50" s="194" t="s">
        <v>364</v>
      </c>
      <c r="G50" s="171" t="s">
        <v>365</v>
      </c>
      <c r="H50" s="519" t="s">
        <v>335</v>
      </c>
    </row>
    <row r="51" spans="2:8">
      <c r="B51" s="627"/>
      <c r="C51" s="200"/>
      <c r="D51" s="201"/>
      <c r="E51" s="202"/>
      <c r="F51" s="201"/>
      <c r="G51" s="203"/>
      <c r="H51" s="519"/>
    </row>
    <row r="52" spans="2:8" ht="28.5">
      <c r="B52" s="627"/>
      <c r="C52" s="199" t="s">
        <v>299</v>
      </c>
      <c r="D52" s="194" t="s">
        <v>300</v>
      </c>
      <c r="E52" s="199" t="s">
        <v>301</v>
      </c>
      <c r="F52" s="194" t="s">
        <v>302</v>
      </c>
      <c r="G52" s="171" t="s">
        <v>303</v>
      </c>
      <c r="H52" s="519" t="s">
        <v>304</v>
      </c>
    </row>
    <row r="53" spans="2:8">
      <c r="B53" s="627"/>
      <c r="C53" s="200"/>
      <c r="D53" s="201"/>
      <c r="E53" s="202"/>
      <c r="F53" s="201"/>
      <c r="G53" s="203"/>
      <c r="H53" s="519"/>
    </row>
    <row r="54" spans="2:8" ht="28.5">
      <c r="B54" s="627"/>
      <c r="C54" s="199" t="s">
        <v>305</v>
      </c>
      <c r="D54" s="155" t="s">
        <v>306</v>
      </c>
      <c r="E54" s="175" t="s">
        <v>307</v>
      </c>
      <c r="F54" s="176" t="s">
        <v>308</v>
      </c>
      <c r="G54" s="177" t="s">
        <v>309</v>
      </c>
      <c r="H54" s="519" t="s">
        <v>310</v>
      </c>
    </row>
    <row r="55" spans="2:8" ht="15" customHeight="1">
      <c r="B55" s="627"/>
      <c r="C55" s="530"/>
      <c r="D55" s="204"/>
      <c r="E55" s="205"/>
      <c r="F55" s="204"/>
      <c r="G55" s="165"/>
      <c r="H55" s="519"/>
    </row>
    <row r="56" spans="2:8" ht="84.95" customHeight="1">
      <c r="B56" s="628" t="s">
        <v>366</v>
      </c>
      <c r="C56" s="206" t="s">
        <v>367</v>
      </c>
      <c r="D56" s="207" t="s">
        <v>368</v>
      </c>
      <c r="E56" s="208" t="s">
        <v>369</v>
      </c>
      <c r="F56" s="207" t="s">
        <v>370</v>
      </c>
      <c r="G56" s="209" t="s">
        <v>371</v>
      </c>
      <c r="H56" s="519" t="s">
        <v>372</v>
      </c>
    </row>
    <row r="57" spans="2:8" ht="24" customHeight="1">
      <c r="B57" s="627"/>
      <c r="C57" s="531"/>
      <c r="D57" s="210"/>
      <c r="E57" s="204"/>
      <c r="F57" s="210"/>
      <c r="G57" s="211"/>
      <c r="H57" s="519"/>
    </row>
    <row r="58" spans="2:8" ht="70.5">
      <c r="B58" s="627"/>
      <c r="C58" s="212" t="s">
        <v>373</v>
      </c>
      <c r="D58" s="213" t="s">
        <v>374</v>
      </c>
      <c r="E58" s="194" t="s">
        <v>375</v>
      </c>
      <c r="F58" s="210" t="s">
        <v>376</v>
      </c>
      <c r="G58" s="211" t="s">
        <v>377</v>
      </c>
      <c r="H58" s="519" t="s">
        <v>378</v>
      </c>
    </row>
    <row r="59" spans="2:8" ht="24" customHeight="1">
      <c r="B59" s="627"/>
      <c r="C59" s="531"/>
      <c r="D59" s="210"/>
      <c r="E59" s="204"/>
      <c r="F59" s="214"/>
      <c r="G59" s="215"/>
      <c r="H59" s="519"/>
    </row>
    <row r="60" spans="2:8" ht="75.95" customHeight="1">
      <c r="B60" s="627"/>
      <c r="C60" s="212" t="s">
        <v>379</v>
      </c>
      <c r="D60" s="213" t="s">
        <v>380</v>
      </c>
      <c r="E60" s="194" t="s">
        <v>381</v>
      </c>
      <c r="F60" s="213" t="s">
        <v>382</v>
      </c>
      <c r="G60" s="156" t="s">
        <v>383</v>
      </c>
      <c r="H60" s="519" t="s">
        <v>384</v>
      </c>
    </row>
    <row r="61" spans="2:8" ht="24.75" customHeight="1">
      <c r="B61" s="627"/>
      <c r="C61" s="531"/>
      <c r="D61" s="210"/>
      <c r="E61" s="204"/>
      <c r="F61" s="210"/>
      <c r="G61" s="211"/>
      <c r="H61" s="519"/>
    </row>
    <row r="62" spans="2:8" ht="36" customHeight="1">
      <c r="B62" s="627"/>
      <c r="C62" s="212" t="s">
        <v>299</v>
      </c>
      <c r="D62" s="213" t="s">
        <v>300</v>
      </c>
      <c r="E62" s="194" t="s">
        <v>301</v>
      </c>
      <c r="F62" s="213" t="s">
        <v>302</v>
      </c>
      <c r="G62" s="156" t="s">
        <v>303</v>
      </c>
      <c r="H62" s="519" t="s">
        <v>304</v>
      </c>
    </row>
    <row r="63" spans="2:8" ht="24.75" customHeight="1">
      <c r="B63" s="627"/>
      <c r="C63" s="216"/>
      <c r="D63" s="217"/>
      <c r="E63" s="201"/>
      <c r="F63" s="217"/>
      <c r="G63" s="218"/>
      <c r="H63" s="519"/>
    </row>
    <row r="64" spans="2:8" ht="39" customHeight="1">
      <c r="B64" s="627"/>
      <c r="C64" s="212" t="s">
        <v>305</v>
      </c>
      <c r="D64" s="166" t="s">
        <v>306</v>
      </c>
      <c r="E64" s="157" t="s">
        <v>307</v>
      </c>
      <c r="F64" s="190" t="s">
        <v>308</v>
      </c>
      <c r="G64" s="158" t="s">
        <v>309</v>
      </c>
      <c r="H64" s="519" t="s">
        <v>310</v>
      </c>
    </row>
    <row r="65" spans="2:8" ht="23.25" customHeight="1">
      <c r="B65" s="627"/>
      <c r="C65" s="532"/>
      <c r="D65" s="219"/>
      <c r="E65" s="220"/>
      <c r="F65" s="219"/>
      <c r="G65" s="221"/>
      <c r="H65" s="519"/>
    </row>
    <row r="66" spans="2:8" ht="98.45">
      <c r="B66" s="629" t="s">
        <v>385</v>
      </c>
      <c r="C66" s="213" t="s">
        <v>386</v>
      </c>
      <c r="D66" s="194" t="s">
        <v>387</v>
      </c>
      <c r="E66" s="213" t="s">
        <v>388</v>
      </c>
      <c r="F66" s="204" t="s">
        <v>389</v>
      </c>
      <c r="G66" s="168" t="s">
        <v>390</v>
      </c>
      <c r="H66" s="519" t="s">
        <v>359</v>
      </c>
    </row>
    <row r="67" spans="2:8">
      <c r="B67" s="627"/>
      <c r="C67" s="533"/>
      <c r="D67" s="534"/>
      <c r="E67" s="535"/>
      <c r="F67" s="222"/>
      <c r="G67" s="223"/>
    </row>
    <row r="68" spans="2:8" ht="28.5">
      <c r="B68" s="627"/>
      <c r="C68" s="213" t="s">
        <v>299</v>
      </c>
      <c r="D68" s="194" t="s">
        <v>300</v>
      </c>
      <c r="E68" s="213" t="s">
        <v>301</v>
      </c>
      <c r="F68" s="194" t="s">
        <v>302</v>
      </c>
      <c r="G68" s="224" t="s">
        <v>303</v>
      </c>
      <c r="H68" s="519" t="s">
        <v>304</v>
      </c>
    </row>
    <row r="69" spans="2:8">
      <c r="B69" s="627"/>
      <c r="C69" s="533"/>
      <c r="D69" s="534"/>
      <c r="E69" s="535"/>
      <c r="F69" s="534"/>
      <c r="G69" s="536"/>
      <c r="H69" s="519"/>
    </row>
    <row r="70" spans="2:8" ht="28.5">
      <c r="B70" s="627"/>
      <c r="C70" s="213" t="s">
        <v>305</v>
      </c>
      <c r="D70" s="155" t="s">
        <v>306</v>
      </c>
      <c r="E70" s="175" t="s">
        <v>307</v>
      </c>
      <c r="F70" s="176" t="s">
        <v>308</v>
      </c>
      <c r="G70" s="177" t="s">
        <v>309</v>
      </c>
      <c r="H70" s="519" t="s">
        <v>310</v>
      </c>
    </row>
    <row r="71" spans="2:8" ht="15.95" thickBot="1">
      <c r="B71" s="630"/>
      <c r="C71" s="537"/>
      <c r="D71" s="538"/>
      <c r="E71" s="539"/>
      <c r="F71" s="538"/>
      <c r="G71" s="540"/>
    </row>
    <row r="72" spans="2:8" ht="84">
      <c r="B72" s="619" t="s">
        <v>277</v>
      </c>
      <c r="C72" s="90" t="s">
        <v>391</v>
      </c>
      <c r="D72" s="225" t="s">
        <v>392</v>
      </c>
      <c r="E72" s="91" t="s">
        <v>393</v>
      </c>
      <c r="F72" s="225" t="s">
        <v>394</v>
      </c>
      <c r="G72" s="92" t="s">
        <v>395</v>
      </c>
    </row>
    <row r="73" spans="2:8">
      <c r="B73" s="620"/>
      <c r="C73" s="90"/>
      <c r="D73" s="225"/>
      <c r="E73" s="91"/>
      <c r="F73" s="225"/>
      <c r="G73" s="92"/>
    </row>
    <row r="74" spans="2:8" ht="15.95" thickBot="1">
      <c r="B74" s="631"/>
      <c r="C74" s="541"/>
      <c r="D74" s="226"/>
      <c r="E74" s="93"/>
      <c r="F74" s="226"/>
      <c r="G74" s="94"/>
    </row>
  </sheetData>
  <mergeCells count="16">
    <mergeCell ref="B50:B55"/>
    <mergeCell ref="B56:B65"/>
    <mergeCell ref="B66:B71"/>
    <mergeCell ref="B72:B74"/>
    <mergeCell ref="B13:B18"/>
    <mergeCell ref="B19:B28"/>
    <mergeCell ref="B29:B34"/>
    <mergeCell ref="B35:B43"/>
    <mergeCell ref="H35:H43"/>
    <mergeCell ref="B44:B49"/>
    <mergeCell ref="B2:G2"/>
    <mergeCell ref="B3:D3"/>
    <mergeCell ref="B8:D8"/>
    <mergeCell ref="B4:D5"/>
    <mergeCell ref="B6:D7"/>
    <mergeCell ref="B9:E1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Z1004"/>
  <sheetViews>
    <sheetView workbookViewId="0">
      <selection activeCell="C11" sqref="C11"/>
    </sheetView>
  </sheetViews>
  <sheetFormatPr defaultColWidth="13" defaultRowHeight="15.6"/>
  <cols>
    <col min="1" max="1" width="10" customWidth="1"/>
    <col min="2" max="2" width="13.5" customWidth="1"/>
    <col min="3" max="3" width="64.5" customWidth="1"/>
    <col min="4" max="4" width="11" customWidth="1"/>
    <col min="5" max="26" width="10" customWidth="1"/>
  </cols>
  <sheetData>
    <row r="1" spans="1:26" ht="21.75" customHeight="1">
      <c r="A1" s="1" t="s">
        <v>396</v>
      </c>
      <c r="B1" s="2"/>
      <c r="C1" s="2"/>
      <c r="D1" s="2"/>
      <c r="E1" s="2"/>
      <c r="F1" s="2"/>
      <c r="G1" s="2"/>
      <c r="H1" s="2"/>
      <c r="I1" s="2"/>
      <c r="J1" s="2"/>
      <c r="K1" s="2"/>
      <c r="L1" s="2"/>
      <c r="M1" s="2"/>
      <c r="N1" s="2"/>
      <c r="O1" s="2"/>
      <c r="P1" s="2"/>
      <c r="Q1" s="2"/>
      <c r="R1" s="2"/>
      <c r="S1" s="2"/>
      <c r="T1" s="2"/>
      <c r="U1" s="2"/>
      <c r="V1" s="2"/>
      <c r="W1" s="2"/>
      <c r="X1" s="2"/>
      <c r="Y1" s="2"/>
      <c r="Z1" s="2"/>
    </row>
    <row r="2" spans="1:26" ht="12" customHeight="1">
      <c r="A2" s="3" t="s">
        <v>397</v>
      </c>
      <c r="B2" s="3" t="s">
        <v>398</v>
      </c>
      <c r="C2" s="4" t="s">
        <v>396</v>
      </c>
      <c r="D2" s="2"/>
      <c r="E2" s="2"/>
      <c r="F2" s="2"/>
      <c r="G2" s="2"/>
      <c r="H2" s="2"/>
      <c r="I2" s="2"/>
      <c r="J2" s="2"/>
      <c r="K2" s="2"/>
      <c r="L2" s="2"/>
      <c r="M2" s="2"/>
      <c r="N2" s="2"/>
      <c r="O2" s="2"/>
      <c r="P2" s="2"/>
      <c r="Q2" s="2"/>
      <c r="R2" s="2"/>
      <c r="S2" s="2"/>
      <c r="T2" s="2"/>
      <c r="U2" s="2"/>
      <c r="V2" s="2"/>
      <c r="W2" s="2"/>
      <c r="X2" s="2"/>
      <c r="Y2" s="2"/>
      <c r="Z2" s="2"/>
    </row>
    <row r="3" spans="1:26" ht="12" customHeight="1">
      <c r="A3" s="5">
        <v>0.1</v>
      </c>
      <c r="B3" s="6">
        <v>43848</v>
      </c>
      <c r="C3" s="7" t="s">
        <v>399</v>
      </c>
      <c r="D3" s="2"/>
      <c r="E3" s="2"/>
      <c r="F3" s="2"/>
      <c r="G3" s="2"/>
      <c r="H3" s="2"/>
      <c r="I3" s="2"/>
      <c r="J3" s="2"/>
      <c r="K3" s="2"/>
      <c r="L3" s="2"/>
      <c r="M3" s="2"/>
      <c r="N3" s="2"/>
      <c r="O3" s="2"/>
      <c r="P3" s="2"/>
      <c r="Q3" s="2"/>
      <c r="R3" s="2"/>
      <c r="S3" s="2"/>
      <c r="T3" s="2"/>
      <c r="U3" s="2"/>
      <c r="V3" s="2"/>
      <c r="W3" s="2"/>
      <c r="X3" s="2"/>
      <c r="Y3" s="2"/>
      <c r="Z3" s="2"/>
    </row>
    <row r="4" spans="1:26" ht="16.5" customHeight="1">
      <c r="A4" s="5">
        <v>0.2</v>
      </c>
      <c r="B4" s="6">
        <v>43866</v>
      </c>
      <c r="C4" s="7" t="s">
        <v>400</v>
      </c>
      <c r="D4" s="2"/>
      <c r="E4" s="2"/>
      <c r="F4" s="2"/>
      <c r="G4" s="2"/>
      <c r="H4" s="2"/>
      <c r="I4" s="2"/>
      <c r="J4" s="2"/>
      <c r="K4" s="2"/>
      <c r="L4" s="2"/>
      <c r="M4" s="2"/>
      <c r="N4" s="2"/>
      <c r="O4" s="2"/>
      <c r="P4" s="2"/>
      <c r="Q4" s="2"/>
      <c r="R4" s="2"/>
      <c r="S4" s="2"/>
      <c r="T4" s="2"/>
      <c r="U4" s="2"/>
      <c r="V4" s="2"/>
      <c r="W4" s="2"/>
      <c r="X4" s="2"/>
      <c r="Y4" s="2"/>
      <c r="Z4" s="2"/>
    </row>
    <row r="5" spans="1:26" ht="17.25" customHeight="1">
      <c r="A5" s="5">
        <v>0.3</v>
      </c>
      <c r="B5" s="8">
        <v>43913</v>
      </c>
      <c r="C5" s="7" t="s">
        <v>401</v>
      </c>
      <c r="D5" s="2"/>
      <c r="E5" s="2"/>
      <c r="F5" s="2"/>
      <c r="G5" s="2"/>
      <c r="H5" s="2"/>
      <c r="I5" s="2"/>
      <c r="J5" s="2"/>
      <c r="K5" s="2"/>
      <c r="L5" s="2"/>
      <c r="M5" s="2"/>
      <c r="N5" s="2"/>
      <c r="O5" s="2"/>
      <c r="P5" s="2"/>
      <c r="Q5" s="2"/>
      <c r="R5" s="2"/>
      <c r="S5" s="2"/>
      <c r="T5" s="2"/>
      <c r="U5" s="2"/>
      <c r="V5" s="2"/>
      <c r="W5" s="2"/>
      <c r="X5" s="2"/>
      <c r="Y5" s="2"/>
      <c r="Z5" s="2"/>
    </row>
    <row r="6" spans="1:26" ht="17.25" customHeight="1">
      <c r="A6" s="5">
        <v>0.4</v>
      </c>
      <c r="B6" s="8">
        <v>43915</v>
      </c>
      <c r="C6" s="7" t="s">
        <v>402</v>
      </c>
      <c r="D6" s="2"/>
      <c r="E6" s="2"/>
      <c r="F6" s="2"/>
      <c r="G6" s="2"/>
      <c r="H6" s="2"/>
      <c r="I6" s="2"/>
      <c r="J6" s="2"/>
      <c r="K6" s="2"/>
      <c r="L6" s="2"/>
      <c r="M6" s="2"/>
      <c r="N6" s="2"/>
      <c r="O6" s="2"/>
      <c r="P6" s="2"/>
      <c r="Q6" s="2"/>
      <c r="R6" s="2"/>
      <c r="S6" s="2"/>
      <c r="T6" s="2"/>
      <c r="U6" s="2"/>
      <c r="V6" s="2"/>
      <c r="W6" s="2"/>
      <c r="X6" s="2"/>
      <c r="Y6" s="2"/>
      <c r="Z6" s="2"/>
    </row>
    <row r="7" spans="1:26" ht="18" customHeight="1">
      <c r="A7" s="30">
        <v>0.41</v>
      </c>
      <c r="B7" s="8">
        <v>43949</v>
      </c>
      <c r="C7" s="7" t="s">
        <v>403</v>
      </c>
      <c r="D7" s="2"/>
      <c r="E7" s="2"/>
      <c r="F7" s="2"/>
      <c r="G7" s="2"/>
      <c r="H7" s="2"/>
      <c r="I7" s="2"/>
      <c r="J7" s="2"/>
      <c r="K7" s="2"/>
      <c r="L7" s="2"/>
      <c r="M7" s="2"/>
      <c r="N7" s="2"/>
      <c r="O7" s="2"/>
      <c r="P7" s="2"/>
      <c r="Q7" s="2"/>
      <c r="R7" s="2"/>
      <c r="S7" s="2"/>
      <c r="T7" s="2"/>
      <c r="U7" s="2"/>
      <c r="V7" s="2"/>
      <c r="W7" s="2"/>
      <c r="X7" s="2"/>
      <c r="Y7" s="2"/>
      <c r="Z7" s="2"/>
    </row>
    <row r="8" spans="1:26" ht="12" customHeight="1">
      <c r="A8" s="2"/>
      <c r="B8" s="2"/>
      <c r="C8" s="2"/>
      <c r="D8" s="2"/>
      <c r="E8" s="2"/>
      <c r="F8" s="2"/>
      <c r="G8" s="2"/>
      <c r="H8" s="2"/>
      <c r="I8" s="2"/>
      <c r="J8" s="2"/>
      <c r="K8" s="2"/>
      <c r="L8" s="2"/>
      <c r="M8" s="2"/>
      <c r="N8" s="2"/>
      <c r="O8" s="2"/>
      <c r="P8" s="2"/>
      <c r="Q8" s="2"/>
      <c r="R8" s="2"/>
      <c r="S8" s="2"/>
      <c r="T8" s="2"/>
      <c r="U8" s="2"/>
      <c r="V8" s="2"/>
      <c r="W8" s="2"/>
      <c r="X8" s="2"/>
      <c r="Y8" s="2"/>
      <c r="Z8" s="2"/>
    </row>
    <row r="9" spans="1:26" ht="12" customHeight="1">
      <c r="A9" s="639" t="s">
        <v>404</v>
      </c>
      <c r="B9" s="652"/>
      <c r="C9" s="2"/>
      <c r="D9" s="2"/>
      <c r="E9" s="2"/>
      <c r="F9" s="2"/>
      <c r="G9" s="2"/>
      <c r="H9" s="2"/>
      <c r="I9" s="2"/>
      <c r="J9" s="2"/>
      <c r="K9" s="2"/>
      <c r="L9" s="2"/>
      <c r="M9" s="2"/>
      <c r="N9" s="2"/>
      <c r="O9" s="2"/>
      <c r="P9" s="2"/>
      <c r="Q9" s="2"/>
      <c r="R9" s="2"/>
      <c r="S9" s="2"/>
      <c r="T9" s="2"/>
      <c r="U9" s="2"/>
      <c r="V9" s="2"/>
      <c r="W9" s="2"/>
      <c r="X9" s="2"/>
      <c r="Y9" s="2"/>
      <c r="Z9" s="2"/>
    </row>
    <row r="10" spans="1:26" ht="12" customHeight="1">
      <c r="A10" s="641" t="s">
        <v>405</v>
      </c>
      <c r="B10" s="653"/>
      <c r="C10" s="653"/>
      <c r="D10" s="653"/>
      <c r="E10" s="653"/>
      <c r="F10" s="2"/>
      <c r="G10" s="2"/>
      <c r="H10" s="2"/>
      <c r="I10" s="2"/>
      <c r="J10" s="2"/>
      <c r="K10" s="2"/>
      <c r="L10" s="2"/>
      <c r="M10" s="2"/>
      <c r="N10" s="2"/>
      <c r="O10" s="2"/>
      <c r="P10" s="2"/>
      <c r="Q10" s="2"/>
      <c r="R10" s="2"/>
      <c r="S10" s="2"/>
      <c r="T10" s="2"/>
      <c r="U10" s="2"/>
      <c r="V10" s="2"/>
      <c r="W10" s="2"/>
      <c r="X10" s="2"/>
      <c r="Y10" s="2"/>
      <c r="Z10" s="2"/>
    </row>
    <row r="11" spans="1:26" ht="12" customHeight="1">
      <c r="A11" s="642" t="s">
        <v>157</v>
      </c>
      <c r="B11" s="654"/>
      <c r="C11" s="3" t="s">
        <v>406</v>
      </c>
      <c r="D11" s="38" t="s">
        <v>398</v>
      </c>
      <c r="E11" s="3" t="s">
        <v>397</v>
      </c>
      <c r="F11" s="2"/>
      <c r="G11" s="2"/>
      <c r="H11" s="2"/>
      <c r="I11" s="2"/>
      <c r="J11" s="2"/>
      <c r="K11" s="2"/>
      <c r="L11" s="2"/>
      <c r="M11" s="2"/>
      <c r="N11" s="2"/>
      <c r="O11" s="2"/>
      <c r="P11" s="2"/>
      <c r="Q11" s="2"/>
      <c r="R11" s="2"/>
      <c r="S11" s="2"/>
      <c r="T11" s="2"/>
      <c r="U11" s="2"/>
      <c r="V11" s="2"/>
      <c r="W11" s="2"/>
      <c r="X11" s="2"/>
      <c r="Y11" s="2"/>
      <c r="Z11" s="2"/>
    </row>
    <row r="12" spans="1:26" ht="18" customHeight="1">
      <c r="A12" s="643" t="s">
        <v>407</v>
      </c>
      <c r="B12" s="654"/>
      <c r="C12" s="9" t="s">
        <v>408</v>
      </c>
      <c r="D12" s="6"/>
      <c r="E12" s="19"/>
      <c r="F12" s="2"/>
      <c r="G12" s="2"/>
      <c r="H12" s="2"/>
      <c r="I12" s="2"/>
      <c r="J12" s="2"/>
      <c r="K12" s="2"/>
      <c r="L12" s="2"/>
      <c r="M12" s="2"/>
      <c r="N12" s="2"/>
      <c r="O12" s="2"/>
      <c r="P12" s="2"/>
      <c r="Q12" s="2"/>
      <c r="R12" s="2"/>
      <c r="S12" s="2"/>
      <c r="T12" s="2"/>
      <c r="U12" s="2"/>
      <c r="V12" s="2"/>
      <c r="W12" s="2"/>
      <c r="X12" s="2"/>
      <c r="Y12" s="2"/>
      <c r="Z12" s="2"/>
    </row>
    <row r="13" spans="1:26" ht="18" customHeight="1">
      <c r="A13" s="643" t="s">
        <v>409</v>
      </c>
      <c r="B13" s="654"/>
      <c r="C13" s="9" t="s">
        <v>408</v>
      </c>
      <c r="D13" s="6"/>
      <c r="E13" s="19"/>
      <c r="F13" s="2"/>
      <c r="G13" s="2"/>
      <c r="H13" s="2"/>
      <c r="I13" s="2"/>
      <c r="J13" s="2"/>
      <c r="K13" s="2"/>
      <c r="L13" s="2"/>
      <c r="M13" s="2"/>
      <c r="N13" s="2"/>
      <c r="O13" s="2"/>
      <c r="P13" s="2"/>
      <c r="Q13" s="2"/>
      <c r="R13" s="2"/>
      <c r="S13" s="2"/>
      <c r="T13" s="2"/>
      <c r="U13" s="2"/>
      <c r="V13" s="2"/>
      <c r="W13" s="2"/>
      <c r="X13" s="2"/>
      <c r="Y13" s="2"/>
      <c r="Z13" s="2"/>
    </row>
    <row r="14" spans="1:26" ht="18" customHeight="1">
      <c r="A14" s="39" t="s">
        <v>410</v>
      </c>
      <c r="B14" s="29"/>
      <c r="C14" s="9" t="s">
        <v>411</v>
      </c>
      <c r="D14" s="6"/>
      <c r="E14" s="19"/>
      <c r="F14" s="2"/>
      <c r="G14" s="2"/>
      <c r="H14" s="2"/>
      <c r="I14" s="2"/>
      <c r="J14" s="2"/>
      <c r="K14" s="2"/>
      <c r="L14" s="2"/>
      <c r="M14" s="2"/>
      <c r="N14" s="2"/>
      <c r="O14" s="2"/>
      <c r="P14" s="2"/>
      <c r="Q14" s="2"/>
      <c r="R14" s="2"/>
      <c r="S14" s="2"/>
      <c r="T14" s="2"/>
      <c r="U14" s="2"/>
      <c r="V14" s="2"/>
      <c r="W14" s="2"/>
      <c r="X14" s="2"/>
      <c r="Y14" s="2"/>
      <c r="Z14" s="2"/>
    </row>
    <row r="15" spans="1:26" ht="18" customHeight="1">
      <c r="A15" s="39" t="s">
        <v>84</v>
      </c>
      <c r="B15" s="29"/>
      <c r="C15" s="9" t="s">
        <v>412</v>
      </c>
      <c r="D15" s="6">
        <v>43949</v>
      </c>
      <c r="E15" s="19" t="s">
        <v>413</v>
      </c>
      <c r="F15" s="2"/>
      <c r="G15" s="2"/>
      <c r="H15" s="2"/>
      <c r="I15" s="2"/>
      <c r="J15" s="2"/>
      <c r="K15" s="2"/>
      <c r="L15" s="2"/>
      <c r="M15" s="2"/>
      <c r="N15" s="2"/>
      <c r="O15" s="2"/>
      <c r="P15" s="2"/>
      <c r="Q15" s="2"/>
      <c r="R15" s="2"/>
      <c r="S15" s="2"/>
      <c r="T15" s="2"/>
      <c r="U15" s="2"/>
      <c r="V15" s="2"/>
      <c r="W15" s="2"/>
      <c r="X15" s="2"/>
      <c r="Y15" s="2"/>
      <c r="Z15" s="2"/>
    </row>
    <row r="16" spans="1:26" ht="18" customHeight="1">
      <c r="A16" s="644" t="s">
        <v>414</v>
      </c>
      <c r="B16" s="655"/>
      <c r="C16" s="11" t="s">
        <v>412</v>
      </c>
      <c r="D16" s="12">
        <v>43915</v>
      </c>
      <c r="E16" s="20" t="s">
        <v>415</v>
      </c>
      <c r="F16" s="2"/>
      <c r="G16" s="2"/>
      <c r="H16" s="2"/>
      <c r="I16" s="2"/>
      <c r="J16" s="2"/>
      <c r="K16" s="2"/>
      <c r="L16" s="2"/>
      <c r="M16" s="2"/>
      <c r="N16" s="2"/>
      <c r="O16" s="2"/>
      <c r="P16" s="2"/>
      <c r="Q16" s="2"/>
      <c r="R16" s="2"/>
      <c r="S16" s="2"/>
      <c r="T16" s="2"/>
      <c r="U16" s="2"/>
      <c r="V16" s="2"/>
      <c r="W16" s="2"/>
      <c r="X16" s="2"/>
      <c r="Y16" s="2"/>
      <c r="Z16" s="2"/>
    </row>
    <row r="17" spans="1:26" ht="18" customHeight="1">
      <c r="A17" s="13" t="s">
        <v>416</v>
      </c>
      <c r="B17" s="14"/>
      <c r="C17" s="15" t="s">
        <v>417</v>
      </c>
      <c r="D17" s="16"/>
      <c r="E17" s="21"/>
      <c r="F17" s="2"/>
      <c r="G17" s="2"/>
      <c r="H17" s="2"/>
      <c r="I17" s="2"/>
      <c r="J17" s="2"/>
      <c r="K17" s="2"/>
      <c r="L17" s="2"/>
      <c r="M17" s="2"/>
      <c r="N17" s="2"/>
      <c r="O17" s="2"/>
      <c r="P17" s="2"/>
      <c r="Q17" s="2"/>
      <c r="R17" s="2"/>
      <c r="S17" s="2"/>
      <c r="T17" s="2"/>
      <c r="U17" s="2"/>
      <c r="V17" s="2"/>
      <c r="W17" s="2"/>
      <c r="X17" s="2"/>
      <c r="Y17" s="2"/>
      <c r="Z17" s="2"/>
    </row>
    <row r="18" spans="1:26" ht="12"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2" customHeight="1">
      <c r="A19" s="37" t="s">
        <v>418</v>
      </c>
      <c r="B19" s="2"/>
      <c r="C19" s="2"/>
      <c r="D19" s="2"/>
      <c r="E19" s="2"/>
      <c r="F19" s="2"/>
      <c r="G19" s="2"/>
      <c r="H19" s="2"/>
      <c r="I19" s="2"/>
      <c r="J19" s="2"/>
      <c r="K19" s="2"/>
      <c r="L19" s="2"/>
      <c r="M19" s="2"/>
      <c r="N19" s="2"/>
      <c r="O19" s="2"/>
      <c r="P19" s="2"/>
      <c r="Q19" s="2"/>
      <c r="R19" s="2"/>
      <c r="S19" s="2"/>
      <c r="T19" s="2"/>
      <c r="U19" s="2"/>
      <c r="V19" s="2"/>
      <c r="W19" s="2"/>
      <c r="X19" s="2"/>
      <c r="Y19" s="2"/>
      <c r="Z19" s="2"/>
    </row>
    <row r="20" spans="1:26" ht="12" customHeight="1">
      <c r="A20" s="641" t="s">
        <v>419</v>
      </c>
      <c r="B20" s="653"/>
      <c r="C20" s="653"/>
      <c r="D20" s="653"/>
      <c r="E20" s="653"/>
      <c r="F20" s="2"/>
      <c r="G20" s="2"/>
      <c r="H20" s="2"/>
      <c r="I20" s="2"/>
      <c r="J20" s="2"/>
      <c r="K20" s="2"/>
      <c r="L20" s="2"/>
      <c r="M20" s="2"/>
      <c r="N20" s="2"/>
      <c r="O20" s="2"/>
      <c r="P20" s="2"/>
      <c r="Q20" s="2"/>
      <c r="R20" s="2"/>
      <c r="S20" s="2"/>
      <c r="T20" s="2"/>
      <c r="U20" s="2"/>
      <c r="V20" s="2"/>
      <c r="W20" s="2"/>
      <c r="X20" s="2"/>
      <c r="Y20" s="2"/>
      <c r="Z20" s="2"/>
    </row>
    <row r="21" spans="1:26" ht="12" customHeight="1">
      <c r="A21" s="642" t="s">
        <v>157</v>
      </c>
      <c r="B21" s="654"/>
      <c r="C21" s="3" t="s">
        <v>406</v>
      </c>
      <c r="D21" s="38" t="s">
        <v>398</v>
      </c>
      <c r="E21" s="3" t="s">
        <v>397</v>
      </c>
      <c r="F21" s="2"/>
      <c r="G21" s="2"/>
      <c r="H21" s="2"/>
      <c r="I21" s="2"/>
      <c r="J21" s="2"/>
      <c r="K21" s="2"/>
      <c r="L21" s="2"/>
      <c r="M21" s="2"/>
      <c r="N21" s="2"/>
      <c r="O21" s="2"/>
      <c r="P21" s="2"/>
      <c r="Q21" s="2"/>
      <c r="R21" s="2"/>
      <c r="S21" s="2"/>
      <c r="T21" s="2"/>
      <c r="U21" s="2"/>
      <c r="V21" s="2"/>
      <c r="W21" s="2"/>
      <c r="X21" s="2"/>
      <c r="Y21" s="2"/>
      <c r="Z21" s="2"/>
    </row>
    <row r="22" spans="1:26" ht="15" customHeight="1">
      <c r="A22" s="643" t="s">
        <v>407</v>
      </c>
      <c r="B22" s="654"/>
      <c r="C22" s="9" t="s">
        <v>408</v>
      </c>
      <c r="D22" s="6"/>
      <c r="E22" s="5"/>
      <c r="F22" s="2"/>
      <c r="G22" s="2"/>
      <c r="H22" s="2"/>
      <c r="I22" s="2"/>
      <c r="J22" s="2"/>
      <c r="K22" s="2"/>
      <c r="L22" s="2"/>
      <c r="M22" s="2"/>
      <c r="N22" s="2"/>
      <c r="O22" s="2"/>
      <c r="P22" s="2"/>
      <c r="Q22" s="2"/>
      <c r="R22" s="2"/>
      <c r="S22" s="2"/>
      <c r="T22" s="2"/>
      <c r="U22" s="2"/>
      <c r="V22" s="2"/>
      <c r="W22" s="2"/>
      <c r="X22" s="2"/>
      <c r="Y22" s="2"/>
      <c r="Z22" s="2"/>
    </row>
    <row r="23" spans="1:26" ht="14.25" customHeight="1">
      <c r="A23" s="643" t="s">
        <v>409</v>
      </c>
      <c r="B23" s="654"/>
      <c r="C23" s="7" t="s">
        <v>408</v>
      </c>
      <c r="D23" s="6"/>
      <c r="E23" s="5"/>
      <c r="F23" s="2"/>
      <c r="G23" s="2"/>
      <c r="H23" s="2"/>
      <c r="I23" s="2"/>
      <c r="J23" s="2"/>
      <c r="K23" s="2"/>
      <c r="L23" s="2"/>
      <c r="M23" s="2"/>
      <c r="N23" s="2"/>
      <c r="O23" s="2"/>
      <c r="P23" s="2"/>
      <c r="Q23" s="2"/>
      <c r="R23" s="2"/>
      <c r="S23" s="2"/>
      <c r="T23" s="2"/>
      <c r="U23" s="2"/>
      <c r="V23" s="2"/>
      <c r="W23" s="2"/>
      <c r="X23" s="2"/>
      <c r="Y23" s="2"/>
      <c r="Z23" s="2"/>
    </row>
    <row r="24" spans="1:26" ht="12" customHeight="1">
      <c r="A24" s="643"/>
      <c r="B24" s="654"/>
      <c r="C24" s="9"/>
      <c r="D24" s="6"/>
      <c r="E24" s="5"/>
      <c r="F24" s="2"/>
      <c r="G24" s="2"/>
      <c r="H24" s="2"/>
      <c r="I24" s="2"/>
      <c r="J24" s="2"/>
      <c r="K24" s="2"/>
      <c r="L24" s="2"/>
      <c r="M24" s="2"/>
      <c r="N24" s="2"/>
      <c r="O24" s="2"/>
      <c r="P24" s="2"/>
      <c r="Q24" s="2"/>
      <c r="R24" s="2"/>
      <c r="S24" s="2"/>
      <c r="T24" s="2"/>
      <c r="U24" s="2"/>
      <c r="V24" s="2"/>
      <c r="W24" s="2"/>
      <c r="X24" s="2"/>
      <c r="Y24" s="2"/>
      <c r="Z24" s="2"/>
    </row>
    <row r="25" spans="1:26" ht="12"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2" customHeight="1">
      <c r="A26" s="639" t="s">
        <v>420</v>
      </c>
      <c r="B26" s="652"/>
      <c r="C26" s="2"/>
      <c r="D26" s="2"/>
      <c r="E26" s="2"/>
      <c r="F26" s="2"/>
      <c r="G26" s="2"/>
      <c r="H26" s="2"/>
      <c r="I26" s="2"/>
      <c r="J26" s="2"/>
      <c r="K26" s="2"/>
      <c r="L26" s="2"/>
      <c r="M26" s="2"/>
      <c r="N26" s="2"/>
      <c r="O26" s="2"/>
      <c r="P26" s="2"/>
      <c r="Q26" s="2"/>
      <c r="R26" s="2"/>
      <c r="S26" s="2"/>
      <c r="T26" s="2"/>
      <c r="U26" s="2"/>
      <c r="V26" s="2"/>
      <c r="W26" s="2"/>
      <c r="X26" s="2"/>
      <c r="Y26" s="2"/>
      <c r="Z26" s="2"/>
    </row>
    <row r="27" spans="1:26" ht="12"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2" customHeight="1">
      <c r="A28" s="638" t="s">
        <v>421</v>
      </c>
      <c r="B28" s="653"/>
      <c r="C28" s="653"/>
      <c r="D28" s="2"/>
      <c r="E28" s="2"/>
      <c r="F28" s="2"/>
      <c r="G28" s="2"/>
      <c r="H28" s="2"/>
      <c r="I28" s="2"/>
      <c r="J28" s="2"/>
      <c r="K28" s="2"/>
      <c r="L28" s="2"/>
      <c r="M28" s="2"/>
      <c r="N28" s="2"/>
      <c r="O28" s="2"/>
      <c r="P28" s="2"/>
      <c r="Q28" s="2"/>
      <c r="R28" s="2"/>
      <c r="S28" s="2"/>
      <c r="T28" s="2"/>
      <c r="U28" s="2"/>
      <c r="V28" s="2"/>
      <c r="W28" s="2"/>
      <c r="X28" s="2"/>
      <c r="Y28" s="2"/>
      <c r="Z28" s="2"/>
    </row>
    <row r="29" spans="1:26" ht="12"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2" customHeight="1">
      <c r="A30" s="639" t="s">
        <v>422</v>
      </c>
      <c r="B30" s="652"/>
      <c r="C30" s="2"/>
      <c r="D30" s="2"/>
      <c r="E30" s="2"/>
      <c r="F30" s="2"/>
      <c r="G30" s="2"/>
      <c r="H30" s="2"/>
      <c r="I30" s="2"/>
      <c r="J30" s="2"/>
      <c r="K30" s="2"/>
      <c r="L30" s="2"/>
      <c r="M30" s="2"/>
      <c r="N30" s="2"/>
      <c r="O30" s="2"/>
      <c r="P30" s="2"/>
      <c r="Q30" s="2"/>
      <c r="R30" s="2"/>
      <c r="S30" s="2"/>
      <c r="T30" s="2"/>
      <c r="U30" s="2"/>
      <c r="V30" s="2"/>
      <c r="W30" s="2"/>
      <c r="X30" s="2"/>
      <c r="Y30" s="2"/>
      <c r="Z30" s="2"/>
    </row>
    <row r="31" spans="1:26" ht="64.5" customHeight="1">
      <c r="A31" s="640" t="s">
        <v>423</v>
      </c>
      <c r="B31" s="652"/>
      <c r="C31" s="652"/>
      <c r="D31" s="652"/>
      <c r="E31" s="652"/>
      <c r="F31" s="2"/>
      <c r="G31" s="2"/>
      <c r="H31" s="2"/>
      <c r="I31" s="2"/>
      <c r="J31" s="2"/>
      <c r="K31" s="2"/>
      <c r="L31" s="2"/>
      <c r="M31" s="2"/>
      <c r="N31" s="2"/>
      <c r="O31" s="2"/>
      <c r="P31" s="2"/>
      <c r="Q31" s="2"/>
      <c r="R31" s="2"/>
      <c r="S31" s="2"/>
      <c r="T31" s="2"/>
      <c r="U31" s="2"/>
      <c r="V31" s="2"/>
      <c r="W31" s="2"/>
      <c r="X31" s="2"/>
      <c r="Y31" s="2"/>
      <c r="Z31" s="2"/>
    </row>
    <row r="32" spans="1:26" ht="12"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2"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2"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2"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2"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2"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2"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2"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2"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2"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2"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2"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ht="12" customHeight="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spans="1:26" ht="12" customHeight="1">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spans="1:26" ht="12" customHeight="1">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spans="1:26" ht="12" customHeight="1">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row>
  </sheetData>
  <mergeCells count="15">
    <mergeCell ref="A16:B16"/>
    <mergeCell ref="A9:B9"/>
    <mergeCell ref="A10:E10"/>
    <mergeCell ref="A11:B11"/>
    <mergeCell ref="A12:B12"/>
    <mergeCell ref="A13:B13"/>
    <mergeCell ref="A28:C28"/>
    <mergeCell ref="A30:B30"/>
    <mergeCell ref="A31:E31"/>
    <mergeCell ref="A20:E20"/>
    <mergeCell ref="A21:B21"/>
    <mergeCell ref="A22:B22"/>
    <mergeCell ref="A23:B23"/>
    <mergeCell ref="A24:B24"/>
    <mergeCell ref="A26:B26"/>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W18"/>
  <sheetViews>
    <sheetView topLeftCell="L1" workbookViewId="0">
      <selection activeCell="E9" sqref="E9"/>
    </sheetView>
  </sheetViews>
  <sheetFormatPr defaultColWidth="11" defaultRowHeight="15.6"/>
  <cols>
    <col min="1" max="1" width="29.5" bestFit="1" customWidth="1"/>
    <col min="2" max="2" width="5" customWidth="1"/>
    <col min="3" max="3" width="34.5" bestFit="1" customWidth="1"/>
    <col min="4" max="4" width="5" customWidth="1"/>
    <col min="5" max="5" width="12.5" bestFit="1" customWidth="1"/>
    <col min="6" max="6" width="4" customWidth="1"/>
    <col min="7" max="7" width="29.5" customWidth="1"/>
    <col min="8" max="8" width="4" customWidth="1"/>
    <col min="9" max="9" width="28.5" customWidth="1"/>
    <col min="10" max="10" width="3" customWidth="1"/>
    <col min="11" max="11" width="36" bestFit="1" customWidth="1"/>
    <col min="12" max="12" width="3" customWidth="1"/>
    <col min="13" max="13" width="32.5" customWidth="1"/>
    <col min="15" max="15" width="13" bestFit="1" customWidth="1"/>
    <col min="17" max="17" width="22" bestFit="1" customWidth="1"/>
    <col min="19" max="19" width="23.5" bestFit="1" customWidth="1"/>
    <col min="23" max="23" width="17.875" bestFit="1" customWidth="1"/>
  </cols>
  <sheetData>
    <row r="1" spans="1:23">
      <c r="A1" s="17" t="s">
        <v>424</v>
      </c>
      <c r="C1" s="17" t="s">
        <v>198</v>
      </c>
      <c r="E1" s="17" t="s">
        <v>425</v>
      </c>
      <c r="G1" s="17" t="s">
        <v>426</v>
      </c>
      <c r="I1" s="17" t="s">
        <v>242</v>
      </c>
      <c r="K1" s="17" t="s">
        <v>427</v>
      </c>
      <c r="M1" s="17" t="s">
        <v>246</v>
      </c>
      <c r="O1" s="88" t="s">
        <v>428</v>
      </c>
      <c r="P1" s="89"/>
      <c r="Q1" s="88" t="s">
        <v>250</v>
      </c>
      <c r="R1" s="89"/>
      <c r="S1" s="88" t="s">
        <v>202</v>
      </c>
      <c r="T1" s="89"/>
      <c r="U1" s="88" t="s">
        <v>208</v>
      </c>
      <c r="V1" s="89"/>
      <c r="W1" s="88" t="s">
        <v>213</v>
      </c>
    </row>
    <row r="2" spans="1:23">
      <c r="A2" s="66" t="s">
        <v>429</v>
      </c>
      <c r="C2">
        <v>0</v>
      </c>
      <c r="E2" s="40">
        <v>1</v>
      </c>
      <c r="G2" s="40">
        <v>1</v>
      </c>
      <c r="I2" t="s">
        <v>430</v>
      </c>
      <c r="K2" s="18" t="s">
        <v>269</v>
      </c>
      <c r="M2" t="s">
        <v>431</v>
      </c>
      <c r="O2" s="89" t="s">
        <v>432</v>
      </c>
      <c r="P2" s="89"/>
      <c r="Q2" s="89" t="s">
        <v>430</v>
      </c>
      <c r="R2" s="89"/>
      <c r="S2" s="89">
        <v>1</v>
      </c>
      <c r="T2" s="89"/>
      <c r="U2" s="89" t="s">
        <v>433</v>
      </c>
      <c r="V2" s="89"/>
      <c r="W2" s="89" t="s">
        <v>434</v>
      </c>
    </row>
    <row r="3" spans="1:23">
      <c r="A3" s="66" t="s">
        <v>329</v>
      </c>
      <c r="C3">
        <v>1</v>
      </c>
      <c r="E3" s="40">
        <v>2</v>
      </c>
      <c r="G3" s="40">
        <v>2</v>
      </c>
      <c r="I3" t="s">
        <v>199</v>
      </c>
      <c r="K3" s="18" t="s">
        <v>271</v>
      </c>
      <c r="M3" t="s">
        <v>435</v>
      </c>
      <c r="O3" s="89" t="s">
        <v>418</v>
      </c>
      <c r="P3" s="89"/>
      <c r="Q3" s="89" t="s">
        <v>199</v>
      </c>
      <c r="R3" s="89"/>
      <c r="S3" s="89">
        <v>2</v>
      </c>
      <c r="T3" s="89"/>
      <c r="U3" s="89" t="s">
        <v>436</v>
      </c>
      <c r="V3" s="89"/>
      <c r="W3" s="89" t="s">
        <v>437</v>
      </c>
    </row>
    <row r="4" spans="1:23">
      <c r="A4" s="66" t="s">
        <v>366</v>
      </c>
      <c r="C4">
        <v>8</v>
      </c>
      <c r="E4" s="40">
        <v>3</v>
      </c>
      <c r="G4" s="40">
        <v>3</v>
      </c>
      <c r="K4" s="18" t="s">
        <v>273</v>
      </c>
      <c r="M4" t="s">
        <v>438</v>
      </c>
      <c r="O4" s="89"/>
      <c r="P4" s="89"/>
      <c r="Q4" s="89"/>
      <c r="R4" s="89"/>
      <c r="S4" s="89">
        <v>3</v>
      </c>
      <c r="T4" s="89"/>
      <c r="U4" s="89" t="s">
        <v>439</v>
      </c>
      <c r="V4" s="89"/>
      <c r="W4" s="89" t="s">
        <v>440</v>
      </c>
    </row>
    <row r="5" spans="1:23">
      <c r="A5" s="66" t="s">
        <v>292</v>
      </c>
      <c r="C5">
        <v>15</v>
      </c>
      <c r="E5" s="40">
        <v>4</v>
      </c>
      <c r="G5" s="40">
        <v>4</v>
      </c>
      <c r="K5" s="18" t="s">
        <v>275</v>
      </c>
      <c r="M5" t="s">
        <v>441</v>
      </c>
      <c r="O5" s="89"/>
      <c r="P5" s="89"/>
      <c r="Q5" s="89"/>
      <c r="R5" s="89"/>
      <c r="S5" s="89">
        <v>4</v>
      </c>
      <c r="T5" s="89"/>
      <c r="U5" s="89" t="s">
        <v>442</v>
      </c>
      <c r="V5" s="89"/>
      <c r="W5" s="89" t="s">
        <v>443</v>
      </c>
    </row>
    <row r="6" spans="1:23">
      <c r="A6" s="66" t="s">
        <v>444</v>
      </c>
      <c r="E6" s="40">
        <v>5</v>
      </c>
      <c r="G6" s="40">
        <v>5</v>
      </c>
      <c r="K6" s="18" t="s">
        <v>445</v>
      </c>
      <c r="M6" t="s">
        <v>446</v>
      </c>
      <c r="O6" s="89"/>
      <c r="P6" s="89"/>
      <c r="Q6" s="89"/>
      <c r="R6" s="89"/>
      <c r="S6" s="89">
        <v>5</v>
      </c>
      <c r="T6" s="89"/>
      <c r="U6" s="89" t="s">
        <v>447</v>
      </c>
      <c r="V6" s="89"/>
      <c r="W6" s="89" t="s">
        <v>448</v>
      </c>
    </row>
    <row r="7" spans="1:23">
      <c r="A7" s="66" t="s">
        <v>449</v>
      </c>
      <c r="E7" s="40"/>
      <c r="G7" s="40" t="s">
        <v>450</v>
      </c>
      <c r="M7" t="s">
        <v>451</v>
      </c>
      <c r="O7" s="89"/>
      <c r="P7" s="89"/>
      <c r="Q7" s="89"/>
      <c r="R7" s="89"/>
      <c r="S7" s="89">
        <v>6</v>
      </c>
      <c r="T7" s="89"/>
      <c r="U7" s="89" t="s">
        <v>452</v>
      </c>
      <c r="V7" s="89"/>
      <c r="W7" s="89" t="s">
        <v>453</v>
      </c>
    </row>
    <row r="8" spans="1:23">
      <c r="A8" s="66" t="s">
        <v>385</v>
      </c>
      <c r="M8" t="s">
        <v>445</v>
      </c>
      <c r="O8" s="89"/>
      <c r="P8" s="89"/>
      <c r="Q8" s="89"/>
      <c r="R8" s="89"/>
      <c r="S8" s="89">
        <v>7</v>
      </c>
      <c r="T8" s="89"/>
      <c r="U8" s="89" t="s">
        <v>454</v>
      </c>
      <c r="V8" s="89"/>
      <c r="W8" s="89" t="s">
        <v>455</v>
      </c>
    </row>
    <row r="9" spans="1:23">
      <c r="A9" s="66" t="s">
        <v>311</v>
      </c>
      <c r="O9" s="89"/>
      <c r="P9" s="89"/>
      <c r="Q9" s="89"/>
      <c r="R9" s="89"/>
      <c r="S9" s="89">
        <v>8</v>
      </c>
      <c r="T9" s="89"/>
      <c r="U9" s="89" t="s">
        <v>456</v>
      </c>
      <c r="V9" s="89"/>
      <c r="W9" s="89" t="s">
        <v>457</v>
      </c>
    </row>
    <row r="10" spans="1:23">
      <c r="A10" s="66" t="s">
        <v>458</v>
      </c>
      <c r="O10" s="89"/>
      <c r="P10" s="89"/>
      <c r="Q10" s="89"/>
      <c r="R10" s="89"/>
      <c r="S10" s="89">
        <v>9</v>
      </c>
      <c r="T10" s="89"/>
      <c r="U10" s="89" t="s">
        <v>459</v>
      </c>
      <c r="V10" s="89"/>
      <c r="W10" s="89" t="s">
        <v>460</v>
      </c>
    </row>
    <row r="11" spans="1:23">
      <c r="A11" s="66" t="s">
        <v>461</v>
      </c>
      <c r="O11" s="89"/>
      <c r="P11" s="89"/>
      <c r="Q11" s="89"/>
      <c r="R11" s="89"/>
      <c r="S11" s="89">
        <v>11</v>
      </c>
      <c r="T11" s="89"/>
      <c r="U11" s="89" t="s">
        <v>462</v>
      </c>
      <c r="V11" s="89"/>
      <c r="W11" s="89"/>
    </row>
    <row r="12" spans="1:23">
      <c r="A12" s="66" t="s">
        <v>463</v>
      </c>
      <c r="O12" s="89"/>
      <c r="P12" s="89"/>
      <c r="Q12" s="89"/>
      <c r="R12" s="89"/>
      <c r="S12" s="89">
        <v>12</v>
      </c>
      <c r="T12" s="89"/>
      <c r="U12" s="89"/>
      <c r="V12" s="89"/>
      <c r="W12" s="89"/>
    </row>
    <row r="13" spans="1:23">
      <c r="A13" s="66"/>
      <c r="O13" s="89"/>
      <c r="P13" s="89"/>
      <c r="Q13" s="89"/>
      <c r="R13" s="89"/>
      <c r="S13" s="89">
        <v>13</v>
      </c>
      <c r="T13" s="89"/>
      <c r="U13" s="89"/>
      <c r="V13" s="89"/>
      <c r="W13" s="89"/>
    </row>
    <row r="14" spans="1:23">
      <c r="O14" s="89"/>
      <c r="P14" s="89"/>
      <c r="Q14" s="89"/>
      <c r="R14" s="89"/>
      <c r="S14" s="89">
        <v>14</v>
      </c>
      <c r="T14" s="89"/>
      <c r="U14" s="89"/>
      <c r="V14" s="89"/>
      <c r="W14" s="89"/>
    </row>
    <row r="15" spans="1:23">
      <c r="O15" s="89"/>
      <c r="P15" s="89"/>
      <c r="Q15" s="89"/>
      <c r="R15" s="89"/>
      <c r="S15" s="89">
        <v>15</v>
      </c>
      <c r="T15" s="89"/>
      <c r="U15" s="89"/>
      <c r="V15" s="89"/>
      <c r="W15" s="89"/>
    </row>
    <row r="16" spans="1:23">
      <c r="O16" s="89"/>
      <c r="P16" s="89"/>
      <c r="Q16" s="89"/>
      <c r="R16" s="89"/>
      <c r="S16" s="89">
        <v>0</v>
      </c>
      <c r="T16" s="89"/>
      <c r="U16" s="89"/>
      <c r="V16" s="89"/>
      <c r="W16" s="89"/>
    </row>
    <row r="18" spans="1:1">
      <c r="A18" s="17"/>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FFD65-BCCB-4D19-AF2D-B20C6B1A4351}">
  <sheetPr codeName="Sheet8"/>
  <dimension ref="A1:W195"/>
  <sheetViews>
    <sheetView zoomScale="85" zoomScaleNormal="85" workbookViewId="0">
      <pane xSplit="4" ySplit="2" topLeftCell="E89" activePane="bottomRight" state="frozen"/>
      <selection pane="bottomRight" activeCell="D89" sqref="D89"/>
      <selection pane="bottomLeft" activeCell="A3" sqref="A3"/>
      <selection pane="topRight" activeCell="E1" sqref="E1"/>
    </sheetView>
  </sheetViews>
  <sheetFormatPr defaultColWidth="12.375" defaultRowHeight="15" thickBottom="1"/>
  <cols>
    <col min="1" max="1" width="2" style="269" customWidth="1"/>
    <col min="2" max="2" width="3.5" style="282" bestFit="1" customWidth="1"/>
    <col min="3" max="3" width="27.875" style="268" bestFit="1" customWidth="1"/>
    <col min="4" max="4" width="34.375" style="267" bestFit="1" customWidth="1"/>
    <col min="5" max="5" width="112.5" style="267" customWidth="1"/>
    <col min="6" max="22" width="12.375" style="264"/>
    <col min="23" max="23" width="5.375" style="264" bestFit="1" customWidth="1"/>
    <col min="24" max="16384" width="12.375" style="264"/>
  </cols>
  <sheetData>
    <row r="1" spans="1:23" ht="14.45">
      <c r="A1" s="270"/>
      <c r="B1" s="280"/>
      <c r="C1" s="262"/>
      <c r="D1" s="263"/>
      <c r="E1" s="263"/>
    </row>
    <row r="2" spans="1:23" s="276" customFormat="1" ht="12.95">
      <c r="B2" s="277" t="s">
        <v>464</v>
      </c>
      <c r="C2" s="277" t="s">
        <v>465</v>
      </c>
      <c r="D2" s="278" t="s">
        <v>466</v>
      </c>
      <c r="E2" s="279" t="s">
        <v>467</v>
      </c>
      <c r="W2" s="276" t="s">
        <v>468</v>
      </c>
    </row>
    <row r="3" spans="1:23" ht="14.45">
      <c r="A3" s="270"/>
      <c r="B3" s="281">
        <v>1</v>
      </c>
      <c r="C3" s="266" t="s">
        <v>469</v>
      </c>
      <c r="D3" s="265" t="s">
        <v>470</v>
      </c>
      <c r="E3" s="266"/>
      <c r="W3" s="264" t="s">
        <v>471</v>
      </c>
    </row>
    <row r="4" spans="1:23" ht="14.45">
      <c r="A4" s="270"/>
      <c r="B4" s="281">
        <v>2</v>
      </c>
      <c r="C4" s="266" t="s">
        <v>472</v>
      </c>
      <c r="D4" s="265" t="s">
        <v>473</v>
      </c>
      <c r="E4" s="266"/>
    </row>
    <row r="5" spans="1:23" ht="14.45">
      <c r="A5" s="270"/>
      <c r="B5" s="281">
        <v>3</v>
      </c>
      <c r="C5" s="266" t="s">
        <v>474</v>
      </c>
      <c r="D5" s="265"/>
      <c r="E5" s="265" t="s">
        <v>475</v>
      </c>
    </row>
    <row r="6" spans="1:23" ht="14.45">
      <c r="A6" s="270"/>
      <c r="B6" s="281">
        <v>4</v>
      </c>
      <c r="C6" s="266" t="s">
        <v>476</v>
      </c>
      <c r="D6" s="265"/>
      <c r="E6" s="265" t="s">
        <v>477</v>
      </c>
    </row>
    <row r="7" spans="1:23" ht="14.45">
      <c r="A7" s="270"/>
      <c r="B7" s="281">
        <v>5</v>
      </c>
      <c r="C7" s="266" t="s">
        <v>478</v>
      </c>
      <c r="D7" s="265" t="s">
        <v>479</v>
      </c>
      <c r="E7" s="266"/>
    </row>
    <row r="8" spans="1:23" ht="14.45">
      <c r="A8" s="270"/>
      <c r="B8" s="281">
        <v>6</v>
      </c>
      <c r="C8" s="266" t="s">
        <v>480</v>
      </c>
      <c r="D8" s="265" t="s">
        <v>481</v>
      </c>
      <c r="E8" s="266"/>
    </row>
    <row r="9" spans="1:23" ht="14.45">
      <c r="A9" s="270"/>
      <c r="B9" s="281">
        <v>7</v>
      </c>
      <c r="C9" s="266" t="s">
        <v>482</v>
      </c>
      <c r="D9" s="265" t="s">
        <v>483</v>
      </c>
      <c r="E9" s="266"/>
    </row>
    <row r="10" spans="1:23" thickBot="1">
      <c r="A10" s="270"/>
      <c r="B10" s="281">
        <v>8</v>
      </c>
      <c r="C10" s="266" t="s">
        <v>269</v>
      </c>
      <c r="D10" s="265" t="s">
        <v>484</v>
      </c>
      <c r="E10" s="266"/>
    </row>
    <row r="11" spans="1:23" thickBot="1">
      <c r="A11" s="270"/>
      <c r="B11" s="281">
        <v>9</v>
      </c>
      <c r="C11" s="266" t="s">
        <v>485</v>
      </c>
      <c r="D11" s="265" t="s">
        <v>486</v>
      </c>
      <c r="E11" s="266"/>
    </row>
    <row r="12" spans="1:23" thickBot="1">
      <c r="A12" s="270"/>
      <c r="B12" s="281">
        <v>10</v>
      </c>
      <c r="C12" s="266" t="s">
        <v>487</v>
      </c>
      <c r="D12" s="265" t="s">
        <v>488</v>
      </c>
      <c r="E12" s="266"/>
    </row>
    <row r="13" spans="1:23" ht="52.5" thickBot="1">
      <c r="A13" s="270"/>
      <c r="B13" s="281">
        <v>11</v>
      </c>
      <c r="C13" s="266" t="s">
        <v>489</v>
      </c>
      <c r="D13" s="265" t="s">
        <v>490</v>
      </c>
      <c r="E13" s="266" t="s">
        <v>491</v>
      </c>
    </row>
    <row r="14" spans="1:23" thickBot="1">
      <c r="A14" s="270"/>
      <c r="B14" s="281">
        <v>12</v>
      </c>
      <c r="C14" s="266" t="s">
        <v>492</v>
      </c>
      <c r="D14" s="265" t="s">
        <v>493</v>
      </c>
      <c r="E14" s="266"/>
    </row>
    <row r="15" spans="1:23" ht="14.45">
      <c r="A15" s="270"/>
      <c r="B15" s="281">
        <v>13</v>
      </c>
      <c r="C15" s="266" t="s">
        <v>494</v>
      </c>
      <c r="D15" s="265" t="s">
        <v>495</v>
      </c>
      <c r="E15" s="266"/>
    </row>
    <row r="16" spans="1:23" ht="14.45">
      <c r="A16" s="270"/>
      <c r="B16" s="281">
        <v>14</v>
      </c>
      <c r="C16" s="266" t="s">
        <v>496</v>
      </c>
      <c r="D16" s="265" t="s">
        <v>497</v>
      </c>
      <c r="E16" s="266"/>
    </row>
    <row r="17" spans="1:5" ht="14.45">
      <c r="A17" s="270"/>
      <c r="B17" s="281">
        <v>15</v>
      </c>
      <c r="C17" s="266" t="s">
        <v>498</v>
      </c>
      <c r="D17" s="265" t="s">
        <v>499</v>
      </c>
      <c r="E17" s="266"/>
    </row>
    <row r="18" spans="1:5" ht="14.45">
      <c r="A18" s="270"/>
      <c r="B18" s="281">
        <v>16</v>
      </c>
      <c r="C18" s="266" t="s">
        <v>500</v>
      </c>
      <c r="D18" s="265" t="s">
        <v>501</v>
      </c>
      <c r="E18" s="266"/>
    </row>
    <row r="19" spans="1:5" ht="26.45" thickBot="1">
      <c r="A19" s="270"/>
      <c r="B19" s="281">
        <v>17</v>
      </c>
      <c r="C19" s="266" t="s">
        <v>502</v>
      </c>
      <c r="D19" s="265" t="s">
        <v>503</v>
      </c>
      <c r="E19" s="266" t="s">
        <v>504</v>
      </c>
    </row>
    <row r="20" spans="1:5" ht="26.45" thickBot="1">
      <c r="A20" s="270"/>
      <c r="B20" s="281">
        <v>18</v>
      </c>
      <c r="C20" s="266" t="s">
        <v>505</v>
      </c>
      <c r="D20" s="265" t="s">
        <v>506</v>
      </c>
      <c r="E20" s="266" t="s">
        <v>507</v>
      </c>
    </row>
    <row r="21" spans="1:5" thickBot="1">
      <c r="A21" s="270"/>
      <c r="B21" s="281">
        <v>19</v>
      </c>
      <c r="C21" s="266" t="s">
        <v>508</v>
      </c>
      <c r="D21" s="265" t="s">
        <v>509</v>
      </c>
      <c r="E21" s="266"/>
    </row>
    <row r="22" spans="1:5" thickBot="1">
      <c r="A22" s="270"/>
      <c r="B22" s="281">
        <v>20</v>
      </c>
      <c r="C22" s="266" t="s">
        <v>510</v>
      </c>
      <c r="D22" s="266" t="s">
        <v>511</v>
      </c>
      <c r="E22" s="266"/>
    </row>
    <row r="23" spans="1:5" thickBot="1">
      <c r="A23" s="270"/>
      <c r="B23" s="281">
        <v>21</v>
      </c>
      <c r="C23" s="266" t="s">
        <v>512</v>
      </c>
      <c r="D23" s="265" t="s">
        <v>512</v>
      </c>
      <c r="E23" s="266" t="s">
        <v>513</v>
      </c>
    </row>
    <row r="24" spans="1:5" ht="14.45">
      <c r="A24" s="270"/>
      <c r="B24" s="281">
        <v>22</v>
      </c>
      <c r="C24" s="266" t="s">
        <v>514</v>
      </c>
      <c r="D24" s="265" t="s">
        <v>514</v>
      </c>
      <c r="E24" s="266" t="s">
        <v>515</v>
      </c>
    </row>
    <row r="25" spans="1:5" ht="14.45">
      <c r="A25" s="270"/>
      <c r="B25" s="281">
        <v>23</v>
      </c>
      <c r="C25" s="266" t="s">
        <v>516</v>
      </c>
      <c r="D25" s="265" t="s">
        <v>516</v>
      </c>
      <c r="E25" s="266" t="s">
        <v>517</v>
      </c>
    </row>
    <row r="26" spans="1:5" ht="26.45" thickBot="1">
      <c r="A26" s="270"/>
      <c r="B26" s="281">
        <v>24</v>
      </c>
      <c r="C26" s="266" t="s">
        <v>518</v>
      </c>
      <c r="D26" s="265" t="s">
        <v>519</v>
      </c>
      <c r="E26" s="266" t="s">
        <v>520</v>
      </c>
    </row>
    <row r="27" spans="1:5" ht="26.45" thickBot="1">
      <c r="A27" s="270"/>
      <c r="B27" s="281">
        <v>25</v>
      </c>
      <c r="C27" s="266" t="s">
        <v>521</v>
      </c>
      <c r="D27" s="265" t="s">
        <v>522</v>
      </c>
      <c r="E27" s="266" t="s">
        <v>523</v>
      </c>
    </row>
    <row r="28" spans="1:5" ht="78.599999999999994" thickBot="1">
      <c r="A28" s="270"/>
      <c r="B28" s="281">
        <v>26</v>
      </c>
      <c r="C28" s="266" t="s">
        <v>524</v>
      </c>
      <c r="D28" s="265" t="s">
        <v>525</v>
      </c>
      <c r="E28" s="266" t="s">
        <v>526</v>
      </c>
    </row>
    <row r="29" spans="1:5" ht="14.45">
      <c r="A29" s="270"/>
      <c r="B29" s="281">
        <v>27</v>
      </c>
      <c r="C29" s="266" t="s">
        <v>527</v>
      </c>
      <c r="D29" s="265" t="s">
        <v>527</v>
      </c>
      <c r="E29" s="266" t="s">
        <v>528</v>
      </c>
    </row>
    <row r="30" spans="1:5" ht="26.45" thickBot="1">
      <c r="A30" s="270"/>
      <c r="B30" s="281">
        <v>28</v>
      </c>
      <c r="C30" s="266" t="s">
        <v>529</v>
      </c>
      <c r="D30" s="265" t="s">
        <v>530</v>
      </c>
      <c r="E30" s="266" t="s">
        <v>531</v>
      </c>
    </row>
    <row r="31" spans="1:5" ht="14.45">
      <c r="A31" s="270"/>
      <c r="B31" s="281">
        <v>29</v>
      </c>
      <c r="C31" s="266" t="s">
        <v>532</v>
      </c>
      <c r="D31" s="265" t="s">
        <v>532</v>
      </c>
      <c r="E31" s="266" t="s">
        <v>533</v>
      </c>
    </row>
    <row r="32" spans="1:5" ht="14.45">
      <c r="A32" s="270"/>
      <c r="B32" s="281">
        <v>30</v>
      </c>
      <c r="C32" s="266" t="s">
        <v>534</v>
      </c>
      <c r="D32" s="265" t="s">
        <v>534</v>
      </c>
      <c r="E32" s="266" t="s">
        <v>535</v>
      </c>
    </row>
    <row r="33" spans="1:5" ht="14.45">
      <c r="A33" s="270"/>
      <c r="B33" s="281">
        <v>31</v>
      </c>
      <c r="C33" s="266" t="s">
        <v>536</v>
      </c>
      <c r="D33" s="265" t="s">
        <v>537</v>
      </c>
      <c r="E33" s="266" t="s">
        <v>538</v>
      </c>
    </row>
    <row r="34" spans="1:5" ht="26.45" thickBot="1">
      <c r="A34" s="270"/>
      <c r="B34" s="281">
        <v>32</v>
      </c>
      <c r="C34" s="266" t="s">
        <v>539</v>
      </c>
      <c r="D34" s="265" t="s">
        <v>540</v>
      </c>
      <c r="E34" s="266" t="s">
        <v>541</v>
      </c>
    </row>
    <row r="35" spans="1:5" ht="26.45" thickBot="1">
      <c r="A35" s="270"/>
      <c r="B35" s="281">
        <v>33</v>
      </c>
      <c r="C35" s="266" t="s">
        <v>542</v>
      </c>
      <c r="D35" s="265" t="s">
        <v>543</v>
      </c>
      <c r="E35" s="266" t="s">
        <v>544</v>
      </c>
    </row>
    <row r="36" spans="1:5" ht="26.45" thickBot="1">
      <c r="A36" s="270"/>
      <c r="B36" s="281">
        <v>34</v>
      </c>
      <c r="C36" s="266" t="s">
        <v>545</v>
      </c>
      <c r="D36" s="265" t="s">
        <v>545</v>
      </c>
      <c r="E36" s="266" t="s">
        <v>546</v>
      </c>
    </row>
    <row r="37" spans="1:5" ht="26.45" thickBot="1">
      <c r="A37" s="270"/>
      <c r="B37" s="281">
        <v>35</v>
      </c>
      <c r="C37" s="266" t="s">
        <v>547</v>
      </c>
      <c r="D37" s="265" t="s">
        <v>547</v>
      </c>
      <c r="E37" s="266" t="s">
        <v>548</v>
      </c>
    </row>
    <row r="38" spans="1:5" ht="14.45">
      <c r="A38" s="270"/>
      <c r="B38" s="281">
        <v>36</v>
      </c>
      <c r="C38" s="266" t="s">
        <v>514</v>
      </c>
      <c r="D38" s="265" t="s">
        <v>514</v>
      </c>
      <c r="E38" s="266" t="s">
        <v>549</v>
      </c>
    </row>
    <row r="39" spans="1:5" ht="14.45">
      <c r="A39" s="270"/>
      <c r="B39" s="281">
        <v>37</v>
      </c>
      <c r="C39" s="266" t="s">
        <v>550</v>
      </c>
      <c r="D39" s="265" t="s">
        <v>551</v>
      </c>
      <c r="E39" s="266" t="s">
        <v>552</v>
      </c>
    </row>
    <row r="40" spans="1:5" ht="14.45">
      <c r="A40" s="270"/>
      <c r="B40" s="281">
        <v>38</v>
      </c>
      <c r="C40" s="266" t="s">
        <v>553</v>
      </c>
      <c r="D40" s="265" t="s">
        <v>553</v>
      </c>
      <c r="E40" s="266" t="s">
        <v>554</v>
      </c>
    </row>
    <row r="41" spans="1:5" ht="26.45" thickBot="1">
      <c r="A41" s="270"/>
      <c r="B41" s="281">
        <v>39</v>
      </c>
      <c r="C41" s="266" t="s">
        <v>555</v>
      </c>
      <c r="D41" s="265" t="s">
        <v>555</v>
      </c>
      <c r="E41" s="266" t="s">
        <v>556</v>
      </c>
    </row>
    <row r="42" spans="1:5" ht="14.45">
      <c r="A42" s="270"/>
      <c r="B42" s="281">
        <v>40</v>
      </c>
      <c r="C42" s="266" t="s">
        <v>557</v>
      </c>
      <c r="D42" s="265" t="s">
        <v>557</v>
      </c>
      <c r="E42" s="266" t="s">
        <v>558</v>
      </c>
    </row>
    <row r="43" spans="1:5" ht="26.45" thickBot="1">
      <c r="A43" s="270"/>
      <c r="B43" s="281">
        <v>41</v>
      </c>
      <c r="C43" s="266" t="s">
        <v>559</v>
      </c>
      <c r="D43" s="265" t="s">
        <v>559</v>
      </c>
      <c r="E43" s="266" t="s">
        <v>560</v>
      </c>
    </row>
    <row r="44" spans="1:5" ht="26.45" thickBot="1">
      <c r="A44" s="270"/>
      <c r="B44" s="281">
        <v>42</v>
      </c>
      <c r="C44" s="266" t="s">
        <v>561</v>
      </c>
      <c r="D44" s="265" t="s">
        <v>562</v>
      </c>
      <c r="E44" s="266" t="s">
        <v>563</v>
      </c>
    </row>
    <row r="45" spans="1:5" ht="14.45">
      <c r="A45" s="270"/>
      <c r="B45" s="281">
        <v>43</v>
      </c>
      <c r="C45" s="266" t="s">
        <v>564</v>
      </c>
      <c r="D45" s="265" t="s">
        <v>564</v>
      </c>
      <c r="E45" s="266" t="s">
        <v>565</v>
      </c>
    </row>
    <row r="46" spans="1:5" ht="14.45">
      <c r="A46" s="270"/>
      <c r="B46" s="281">
        <v>44</v>
      </c>
      <c r="C46" s="266" t="s">
        <v>566</v>
      </c>
      <c r="D46" s="265" t="s">
        <v>566</v>
      </c>
      <c r="E46" s="266" t="s">
        <v>567</v>
      </c>
    </row>
    <row r="47" spans="1:5" ht="14.45">
      <c r="A47" s="270"/>
      <c r="B47" s="281">
        <v>45</v>
      </c>
      <c r="C47" s="266" t="s">
        <v>568</v>
      </c>
      <c r="D47" s="265" t="s">
        <v>568</v>
      </c>
      <c r="E47" s="266" t="s">
        <v>569</v>
      </c>
    </row>
    <row r="48" spans="1:5" ht="14.45">
      <c r="A48" s="270"/>
      <c r="B48" s="281">
        <v>46</v>
      </c>
      <c r="C48" s="266" t="s">
        <v>534</v>
      </c>
      <c r="D48" s="265" t="s">
        <v>534</v>
      </c>
      <c r="E48" s="266" t="s">
        <v>570</v>
      </c>
    </row>
    <row r="49" spans="1:5" ht="14.45">
      <c r="A49" s="270"/>
      <c r="B49" s="281">
        <v>47</v>
      </c>
      <c r="C49" s="266" t="s">
        <v>571</v>
      </c>
      <c r="D49" s="265" t="s">
        <v>571</v>
      </c>
      <c r="E49" s="266" t="s">
        <v>572</v>
      </c>
    </row>
    <row r="50" spans="1:5" ht="26.45" thickBot="1">
      <c r="A50" s="270"/>
      <c r="B50" s="281">
        <v>48</v>
      </c>
      <c r="C50" s="266" t="s">
        <v>573</v>
      </c>
      <c r="D50" s="265" t="s">
        <v>573</v>
      </c>
      <c r="E50" s="266" t="s">
        <v>574</v>
      </c>
    </row>
    <row r="51" spans="1:5" ht="14.45">
      <c r="A51" s="270"/>
      <c r="B51" s="281">
        <v>49</v>
      </c>
      <c r="C51" s="266" t="s">
        <v>575</v>
      </c>
      <c r="D51" s="265" t="s">
        <v>576</v>
      </c>
      <c r="E51" s="266"/>
    </row>
    <row r="52" spans="1:5" ht="14.45">
      <c r="A52" s="270"/>
      <c r="B52" s="281">
        <v>50</v>
      </c>
      <c r="C52" s="266" t="s">
        <v>577</v>
      </c>
      <c r="D52" s="265" t="s">
        <v>578</v>
      </c>
      <c r="E52" s="266" t="s">
        <v>579</v>
      </c>
    </row>
    <row r="53" spans="1:5" ht="104.1">
      <c r="A53" s="270"/>
      <c r="B53" s="281">
        <v>51</v>
      </c>
      <c r="C53" s="266" t="s">
        <v>580</v>
      </c>
      <c r="D53" s="265" t="s">
        <v>581</v>
      </c>
      <c r="E53" s="266" t="s">
        <v>582</v>
      </c>
    </row>
    <row r="54" spans="1:5" ht="26.45" thickBot="1">
      <c r="A54" s="270"/>
      <c r="B54" s="281">
        <v>52</v>
      </c>
      <c r="C54" s="266" t="s">
        <v>583</v>
      </c>
      <c r="D54" s="265" t="s">
        <v>584</v>
      </c>
      <c r="E54" s="266" t="s">
        <v>585</v>
      </c>
    </row>
    <row r="55" spans="1:5" ht="14.45">
      <c r="A55" s="270"/>
      <c r="B55" s="281">
        <v>53</v>
      </c>
      <c r="C55" s="266" t="s">
        <v>586</v>
      </c>
      <c r="D55" s="265"/>
      <c r="E55" s="266" t="s">
        <v>587</v>
      </c>
    </row>
    <row r="56" spans="1:5" ht="65.45" thickBot="1">
      <c r="A56" s="270"/>
      <c r="B56" s="281">
        <v>54</v>
      </c>
      <c r="C56" s="266" t="s">
        <v>588</v>
      </c>
      <c r="D56" s="265" t="s">
        <v>589</v>
      </c>
      <c r="E56" s="266" t="s">
        <v>590</v>
      </c>
    </row>
    <row r="57" spans="1:5" ht="26.45" thickBot="1">
      <c r="A57" s="270"/>
      <c r="B57" s="281">
        <v>55</v>
      </c>
      <c r="C57" s="266" t="s">
        <v>591</v>
      </c>
      <c r="D57" s="265"/>
      <c r="E57" s="266" t="s">
        <v>592</v>
      </c>
    </row>
    <row r="58" spans="1:5" ht="14.45">
      <c r="A58" s="270"/>
      <c r="B58" s="281">
        <v>56</v>
      </c>
      <c r="C58" s="266" t="s">
        <v>593</v>
      </c>
      <c r="D58" s="265" t="s">
        <v>594</v>
      </c>
      <c r="E58" s="266" t="s">
        <v>595</v>
      </c>
    </row>
    <row r="59" spans="1:5" ht="26.45" thickBot="1">
      <c r="A59" s="270"/>
      <c r="B59" s="281">
        <v>57</v>
      </c>
      <c r="C59" s="266" t="s">
        <v>596</v>
      </c>
      <c r="D59" s="265" t="s">
        <v>597</v>
      </c>
      <c r="E59" s="266" t="s">
        <v>598</v>
      </c>
    </row>
    <row r="60" spans="1:5" ht="52.5" thickBot="1">
      <c r="A60" s="270"/>
      <c r="B60" s="281">
        <v>58</v>
      </c>
      <c r="C60" s="266" t="s">
        <v>599</v>
      </c>
      <c r="D60" s="265"/>
      <c r="E60" s="266" t="s">
        <v>600</v>
      </c>
    </row>
    <row r="61" spans="1:5" ht="14.45">
      <c r="A61" s="270"/>
      <c r="B61" s="281">
        <v>59</v>
      </c>
      <c r="C61" s="266" t="s">
        <v>601</v>
      </c>
      <c r="D61" s="265"/>
      <c r="E61" s="266" t="s">
        <v>602</v>
      </c>
    </row>
    <row r="62" spans="1:5" ht="14.45">
      <c r="A62" s="270"/>
      <c r="B62" s="281">
        <v>60</v>
      </c>
      <c r="C62" s="266" t="s">
        <v>603</v>
      </c>
      <c r="D62" s="265"/>
      <c r="E62" s="266" t="s">
        <v>604</v>
      </c>
    </row>
    <row r="63" spans="1:5" ht="78.599999999999994" thickBot="1">
      <c r="A63" s="270"/>
      <c r="B63" s="281">
        <v>61</v>
      </c>
      <c r="C63" s="266" t="s">
        <v>605</v>
      </c>
      <c r="D63" s="265" t="s">
        <v>605</v>
      </c>
      <c r="E63" s="266" t="s">
        <v>606</v>
      </c>
    </row>
    <row r="64" spans="1:5" ht="26.45" thickBot="1">
      <c r="A64" s="270"/>
      <c r="B64" s="281">
        <v>62</v>
      </c>
      <c r="C64" s="266" t="s">
        <v>607</v>
      </c>
      <c r="D64" s="265" t="s">
        <v>608</v>
      </c>
      <c r="E64" s="266" t="s">
        <v>609</v>
      </c>
    </row>
    <row r="65" spans="1:23" ht="26.45" thickBot="1">
      <c r="A65" s="270"/>
      <c r="B65" s="281">
        <v>63</v>
      </c>
      <c r="C65" s="266" t="s">
        <v>610</v>
      </c>
      <c r="D65" s="265"/>
      <c r="E65" s="266" t="s">
        <v>611</v>
      </c>
    </row>
    <row r="66" spans="1:23" ht="26.45" thickBot="1">
      <c r="A66" s="270"/>
      <c r="B66" s="281">
        <v>64</v>
      </c>
      <c r="C66" s="266" t="s">
        <v>539</v>
      </c>
      <c r="D66" s="265"/>
      <c r="E66" s="266" t="s">
        <v>541</v>
      </c>
    </row>
    <row r="67" spans="1:23" ht="26.45" thickBot="1">
      <c r="A67" s="270"/>
      <c r="B67" s="281">
        <v>65</v>
      </c>
      <c r="C67" s="266" t="s">
        <v>612</v>
      </c>
      <c r="D67" s="265"/>
      <c r="E67" s="266" t="s">
        <v>613</v>
      </c>
    </row>
    <row r="68" spans="1:23" ht="156.6" thickBot="1">
      <c r="A68" s="270"/>
      <c r="B68" s="281">
        <v>66</v>
      </c>
      <c r="C68" s="266" t="s">
        <v>614</v>
      </c>
      <c r="D68" s="265" t="s">
        <v>615</v>
      </c>
      <c r="E68" s="266" t="s">
        <v>616</v>
      </c>
    </row>
    <row r="69" spans="1:23" ht="26.45" thickBot="1">
      <c r="A69" s="270"/>
      <c r="B69" s="281">
        <v>67</v>
      </c>
      <c r="C69" s="266" t="s">
        <v>617</v>
      </c>
      <c r="D69" s="265" t="s">
        <v>618</v>
      </c>
      <c r="E69" s="266" t="s">
        <v>619</v>
      </c>
    </row>
    <row r="70" spans="1:23" ht="26.45" thickBot="1">
      <c r="A70" s="270"/>
      <c r="B70" s="281">
        <v>68</v>
      </c>
      <c r="C70" s="266" t="s">
        <v>620</v>
      </c>
      <c r="D70" s="265" t="s">
        <v>621</v>
      </c>
      <c r="E70" s="266" t="s">
        <v>622</v>
      </c>
    </row>
    <row r="71" spans="1:23" ht="65.45" thickBot="1">
      <c r="A71" s="270"/>
      <c r="B71" s="281">
        <v>69</v>
      </c>
      <c r="C71" s="266" t="s">
        <v>623</v>
      </c>
      <c r="D71" s="265" t="s">
        <v>624</v>
      </c>
      <c r="E71" s="266" t="s">
        <v>625</v>
      </c>
    </row>
    <row r="72" spans="1:23" ht="26.45" thickBot="1">
      <c r="A72" s="270"/>
      <c r="B72" s="281">
        <v>70</v>
      </c>
      <c r="C72" s="266"/>
      <c r="D72" s="265" t="s">
        <v>626</v>
      </c>
      <c r="E72" s="266" t="s">
        <v>627</v>
      </c>
    </row>
    <row r="73" spans="1:23" ht="14.45">
      <c r="A73" s="270"/>
      <c r="B73" s="281">
        <v>71</v>
      </c>
      <c r="C73" s="266"/>
      <c r="D73" s="265" t="s">
        <v>628</v>
      </c>
      <c r="E73" s="266" t="s">
        <v>629</v>
      </c>
    </row>
    <row r="74" spans="1:23" ht="14.45">
      <c r="A74" s="270"/>
      <c r="B74" s="281">
        <v>72</v>
      </c>
      <c r="C74" s="266"/>
      <c r="D74" s="265" t="s">
        <v>630</v>
      </c>
      <c r="E74" s="266"/>
    </row>
    <row r="75" spans="1:23" ht="14.45">
      <c r="A75" s="270"/>
      <c r="B75" s="281">
        <v>73</v>
      </c>
      <c r="C75" s="266" t="s">
        <v>631</v>
      </c>
      <c r="D75" s="265" t="s">
        <v>632</v>
      </c>
      <c r="E75" s="266" t="s">
        <v>633</v>
      </c>
    </row>
    <row r="76" spans="1:23" ht="14.45">
      <c r="A76" s="270"/>
      <c r="B76" s="281">
        <v>74</v>
      </c>
      <c r="C76" s="266" t="s">
        <v>634</v>
      </c>
      <c r="D76" s="265" t="s">
        <v>635</v>
      </c>
      <c r="E76" s="266"/>
    </row>
    <row r="77" spans="1:23" ht="26.45" thickBot="1">
      <c r="A77" s="270"/>
      <c r="B77" s="281">
        <v>75</v>
      </c>
      <c r="C77" s="266" t="s">
        <v>636</v>
      </c>
      <c r="D77" s="265" t="s">
        <v>637</v>
      </c>
      <c r="E77" s="266" t="s">
        <v>638</v>
      </c>
      <c r="W77" s="264" t="s">
        <v>471</v>
      </c>
    </row>
    <row r="78" spans="1:23" ht="14.45">
      <c r="A78" s="270"/>
      <c r="B78" s="281">
        <v>76</v>
      </c>
      <c r="C78" s="266" t="s">
        <v>639</v>
      </c>
      <c r="D78" s="265" t="s">
        <v>640</v>
      </c>
      <c r="E78" s="266" t="s">
        <v>641</v>
      </c>
    </row>
    <row r="79" spans="1:23" ht="14.45">
      <c r="A79" s="270"/>
      <c r="B79" s="281">
        <v>77</v>
      </c>
      <c r="C79" s="266" t="s">
        <v>642</v>
      </c>
      <c r="D79" s="265" t="s">
        <v>642</v>
      </c>
      <c r="E79" s="266" t="s">
        <v>643</v>
      </c>
    </row>
    <row r="80" spans="1:23" ht="14.45">
      <c r="A80" s="270"/>
      <c r="B80" s="281">
        <v>78</v>
      </c>
      <c r="C80" s="266" t="s">
        <v>644</v>
      </c>
      <c r="D80" s="265" t="s">
        <v>644</v>
      </c>
      <c r="E80" s="266" t="s">
        <v>645</v>
      </c>
    </row>
    <row r="81" spans="1:5" ht="14.45">
      <c r="A81" s="270"/>
      <c r="B81" s="281">
        <v>79</v>
      </c>
      <c r="C81" s="266" t="s">
        <v>646</v>
      </c>
      <c r="D81" s="265" t="s">
        <v>647</v>
      </c>
      <c r="E81" s="266" t="s">
        <v>648</v>
      </c>
    </row>
    <row r="82" spans="1:5" ht="91.5" thickBot="1">
      <c r="A82" s="270"/>
      <c r="B82" s="281">
        <v>80</v>
      </c>
      <c r="C82" s="266" t="s">
        <v>649</v>
      </c>
      <c r="D82" s="265" t="s">
        <v>650</v>
      </c>
      <c r="E82" s="266" t="s">
        <v>651</v>
      </c>
    </row>
    <row r="83" spans="1:5" ht="26.45" thickBot="1">
      <c r="A83" s="270"/>
      <c r="B83" s="281">
        <v>81</v>
      </c>
      <c r="C83" s="266" t="s">
        <v>652</v>
      </c>
      <c r="D83" s="265" t="s">
        <v>653</v>
      </c>
      <c r="E83" s="266" t="s">
        <v>654</v>
      </c>
    </row>
    <row r="84" spans="1:5" ht="14.45">
      <c r="A84" s="270"/>
      <c r="B84" s="281">
        <v>82</v>
      </c>
      <c r="C84" s="266" t="s">
        <v>655</v>
      </c>
      <c r="D84" s="265" t="s">
        <v>656</v>
      </c>
      <c r="E84" s="266" t="s">
        <v>657</v>
      </c>
    </row>
    <row r="85" spans="1:5" ht="26.45" thickBot="1">
      <c r="A85" s="270"/>
      <c r="B85" s="281">
        <v>83</v>
      </c>
      <c r="C85" s="266" t="s">
        <v>658</v>
      </c>
      <c r="D85" s="265" t="s">
        <v>659</v>
      </c>
      <c r="E85" s="266" t="s">
        <v>660</v>
      </c>
    </row>
    <row r="86" spans="1:5" ht="14.45">
      <c r="A86" s="270"/>
      <c r="B86" s="281">
        <v>84</v>
      </c>
      <c r="C86" s="266" t="s">
        <v>661</v>
      </c>
      <c r="D86" s="265" t="s">
        <v>662</v>
      </c>
      <c r="E86" s="266" t="s">
        <v>663</v>
      </c>
    </row>
    <row r="87" spans="1:5" ht="26.45" thickBot="1">
      <c r="A87" s="270"/>
      <c r="B87" s="281">
        <v>85</v>
      </c>
      <c r="C87" s="266" t="s">
        <v>664</v>
      </c>
      <c r="D87" s="265" t="s">
        <v>665</v>
      </c>
      <c r="E87" s="266" t="s">
        <v>666</v>
      </c>
    </row>
    <row r="88" spans="1:5" ht="14.45">
      <c r="A88" s="270"/>
      <c r="B88" s="281">
        <v>86</v>
      </c>
      <c r="C88" s="266" t="s">
        <v>667</v>
      </c>
      <c r="D88" s="265" t="s">
        <v>668</v>
      </c>
      <c r="E88" s="266" t="s">
        <v>669</v>
      </c>
    </row>
    <row r="89" spans="1:5" ht="65.45" thickBot="1">
      <c r="A89" s="475"/>
      <c r="B89" s="281">
        <v>87</v>
      </c>
      <c r="C89" s="266" t="s">
        <v>670</v>
      </c>
      <c r="D89" s="265" t="s">
        <v>671</v>
      </c>
      <c r="E89" s="266" t="s">
        <v>672</v>
      </c>
    </row>
    <row r="90" spans="1:5" ht="390.6" thickBot="1">
      <c r="A90" s="475"/>
      <c r="B90" s="281">
        <v>88</v>
      </c>
      <c r="C90" s="266" t="s">
        <v>673</v>
      </c>
      <c r="D90" s="265"/>
      <c r="E90" s="377" t="s">
        <v>674</v>
      </c>
    </row>
    <row r="91" spans="1:5" thickBot="1">
      <c r="A91" s="475"/>
      <c r="B91" s="281">
        <v>88</v>
      </c>
      <c r="C91" s="266" t="s">
        <v>675</v>
      </c>
      <c r="D91" s="265"/>
      <c r="E91" s="378" t="s">
        <v>676</v>
      </c>
    </row>
    <row r="92" spans="1:5" thickBot="1">
      <c r="A92" s="475"/>
      <c r="B92" s="281"/>
      <c r="C92" s="266"/>
      <c r="D92" s="265"/>
      <c r="E92" s="266"/>
    </row>
    <row r="93" spans="1:5" thickBot="1">
      <c r="A93" s="270"/>
    </row>
    <row r="94" spans="1:5" ht="14.45">
      <c r="A94" s="270"/>
    </row>
    <row r="95" spans="1:5" ht="14.45">
      <c r="A95" s="270"/>
    </row>
    <row r="96" spans="1:5" ht="14.45">
      <c r="A96" s="270"/>
    </row>
    <row r="97" spans="1:1" ht="14.45">
      <c r="A97" s="270"/>
    </row>
    <row r="98" spans="1:1" ht="14.45">
      <c r="A98" s="270"/>
    </row>
    <row r="99" spans="1:1" ht="14.45">
      <c r="A99" s="270"/>
    </row>
    <row r="100" spans="1:1" ht="14.45">
      <c r="A100" s="270"/>
    </row>
    <row r="101" spans="1:1" ht="14.45">
      <c r="A101" s="270"/>
    </row>
    <row r="102" spans="1:1" ht="14.45">
      <c r="A102" s="270"/>
    </row>
    <row r="103" spans="1:1" ht="14.45">
      <c r="A103" s="270"/>
    </row>
    <row r="104" spans="1:1" ht="14.45">
      <c r="A104" s="270"/>
    </row>
    <row r="105" spans="1:1" ht="14.45">
      <c r="A105" s="270"/>
    </row>
    <row r="106" spans="1:1" ht="14.45">
      <c r="A106" s="270"/>
    </row>
    <row r="107" spans="1:1" ht="14.45">
      <c r="A107" s="270"/>
    </row>
    <row r="108" spans="1:1" ht="14.45">
      <c r="A108" s="270"/>
    </row>
    <row r="109" spans="1:1" ht="14.45">
      <c r="A109" s="270"/>
    </row>
    <row r="110" spans="1:1" ht="14.45">
      <c r="A110" s="270"/>
    </row>
    <row r="111" spans="1:1" ht="14.45">
      <c r="A111" s="270"/>
    </row>
    <row r="112" spans="1:1" ht="14.45">
      <c r="A112" s="270"/>
    </row>
    <row r="113" spans="1:1" ht="14.45">
      <c r="A113" s="270"/>
    </row>
    <row r="114" spans="1:1" ht="14.45">
      <c r="A114" s="270"/>
    </row>
    <row r="115" spans="1:1" ht="14.45">
      <c r="A115" s="270"/>
    </row>
    <row r="116" spans="1:1" ht="14.45">
      <c r="A116" s="270"/>
    </row>
    <row r="117" spans="1:1" ht="14.45">
      <c r="A117" s="270"/>
    </row>
    <row r="118" spans="1:1" ht="14.45">
      <c r="A118" s="270"/>
    </row>
    <row r="119" spans="1:1" ht="14.45">
      <c r="A119" s="270"/>
    </row>
    <row r="120" spans="1:1" ht="14.45">
      <c r="A120" s="270"/>
    </row>
    <row r="121" spans="1:1" ht="14.45">
      <c r="A121" s="270"/>
    </row>
    <row r="122" spans="1:1" ht="14.45">
      <c r="A122" s="270"/>
    </row>
    <row r="123" spans="1:1" ht="14.45">
      <c r="A123" s="270"/>
    </row>
    <row r="124" spans="1:1" ht="14.45">
      <c r="A124" s="270"/>
    </row>
    <row r="125" spans="1:1" ht="14.45"/>
    <row r="126" spans="1:1" ht="14.45"/>
    <row r="127" spans="1:1" ht="14.45"/>
    <row r="128" spans="1:1" ht="14.45"/>
    <row r="129" ht="14.45"/>
    <row r="130" ht="14.45"/>
    <row r="131" ht="14.45"/>
    <row r="132" ht="14.45"/>
    <row r="133" ht="14.45"/>
    <row r="134" ht="14.45"/>
    <row r="135" ht="14.45"/>
    <row r="136" ht="14.45"/>
    <row r="137" ht="14.45"/>
    <row r="138" ht="14.45"/>
    <row r="139" ht="14.45"/>
    <row r="140" ht="14.45"/>
    <row r="141" ht="14.45"/>
    <row r="142" ht="14.45"/>
    <row r="143" ht="14.45"/>
    <row r="144" ht="14.45"/>
    <row r="145" ht="14.45"/>
    <row r="146" ht="14.45"/>
    <row r="147" ht="14.45"/>
    <row r="148" ht="14.45"/>
    <row r="149" ht="14.45"/>
    <row r="150" ht="14.45"/>
    <row r="151" ht="14.45"/>
    <row r="152" ht="14.45"/>
    <row r="153" ht="14.45"/>
    <row r="154" ht="14.45"/>
    <row r="155" ht="14.45"/>
    <row r="156" ht="14.45"/>
    <row r="157" ht="14.45"/>
    <row r="158" ht="14.45"/>
    <row r="159" ht="14.45"/>
    <row r="160" ht="14.45"/>
    <row r="161" ht="14.45"/>
    <row r="162" ht="14.45"/>
    <row r="163" ht="14.45"/>
    <row r="164" ht="14.45"/>
    <row r="165" ht="14.45"/>
    <row r="166" ht="14.45"/>
    <row r="167" ht="14.45"/>
    <row r="168" ht="14.45"/>
    <row r="169" ht="14.45"/>
    <row r="170" ht="14.45"/>
    <row r="171" ht="14.45"/>
    <row r="172" ht="14.45"/>
    <row r="173" ht="14.45"/>
    <row r="174" ht="14.45"/>
    <row r="175" ht="14.45"/>
    <row r="176" ht="14.45"/>
    <row r="177" ht="14.45"/>
    <row r="178" ht="14.45"/>
    <row r="179" ht="14.45"/>
    <row r="180" ht="14.45"/>
    <row r="181" ht="14.45"/>
    <row r="182" ht="14.45"/>
    <row r="183" ht="14.45"/>
    <row r="184" ht="14.45"/>
    <row r="185" ht="14.45"/>
    <row r="186" ht="14.45"/>
    <row r="187" ht="14.45"/>
    <row r="188" ht="14.45"/>
    <row r="189" ht="14.45"/>
    <row r="190" ht="14.45"/>
    <row r="191" ht="14.45"/>
    <row r="192" ht="14.45"/>
    <row r="193" ht="14.45"/>
    <row r="194" ht="14.45"/>
    <row r="195" ht="14.45"/>
  </sheetData>
  <conditionalFormatting sqref="D3:E21">
    <cfRule type="cellIs" dxfId="10" priority="37" operator="equal">
      <formula>"Closed"</formula>
    </cfRule>
    <cfRule type="cellIs" dxfId="9" priority="38" operator="equal">
      <formula>"Open"</formula>
    </cfRule>
  </conditionalFormatting>
  <conditionalFormatting sqref="D23:E92">
    <cfRule type="cellIs" dxfId="8" priority="1" operator="equal">
      <formula>"Closed"</formula>
    </cfRule>
    <cfRule type="cellIs" dxfId="7" priority="2" operator="equal">
      <formula>"Open"</formula>
    </cfRule>
  </conditionalFormatting>
  <conditionalFormatting sqref="E22:E25 E29 E31:E33">
    <cfRule type="cellIs" dxfId="6" priority="67" operator="equal">
      <formula>"Closed"</formula>
    </cfRule>
    <cfRule type="cellIs" dxfId="5" priority="68" operator="equal">
      <formula>"Open"</formula>
    </cfRule>
  </conditionalFormatting>
  <conditionalFormatting sqref="E63">
    <cfRule type="cellIs" dxfId="4" priority="69" operator="equal">
      <formula>"Closed"</formula>
    </cfRule>
    <cfRule type="cellIs" dxfId="3" priority="70" operator="equal">
      <formula>"Open"</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F933C-2C10-4CAA-87E7-C654603647FF}">
  <sheetPr codeName="Sheet9">
    <tabColor theme="0" tint="-0.499984740745262"/>
  </sheetPr>
  <dimension ref="A1:AG80"/>
  <sheetViews>
    <sheetView topLeftCell="A66" zoomScale="50" zoomScaleNormal="50" workbookViewId="0">
      <selection activeCell="K90" sqref="K90"/>
    </sheetView>
  </sheetViews>
  <sheetFormatPr defaultColWidth="8.5" defaultRowHeight="15.6"/>
  <cols>
    <col min="1" max="1" width="3" style="74" customWidth="1"/>
    <col min="2" max="2" width="20.375" style="74" hidden="1" customWidth="1"/>
    <col min="3" max="3" width="15" style="74" hidden="1" customWidth="1"/>
    <col min="4" max="4" width="29" style="74" hidden="1" customWidth="1"/>
    <col min="5" max="5" width="28.375" style="74" hidden="1" customWidth="1"/>
    <col min="6" max="6" width="6.375" style="74" bestFit="1" customWidth="1"/>
    <col min="7" max="7" width="78.5" style="74" bestFit="1" customWidth="1"/>
    <col min="8" max="8" width="36.625" style="74" bestFit="1" customWidth="1"/>
    <col min="9" max="9" width="108.875" style="74" bestFit="1" customWidth="1"/>
    <col min="10" max="10" width="29.625" style="74" bestFit="1" customWidth="1"/>
    <col min="11" max="11" width="29.5" style="74" bestFit="1" customWidth="1"/>
    <col min="12" max="12" width="18.5" style="74" customWidth="1"/>
    <col min="13" max="13" width="18.125" style="74" bestFit="1" customWidth="1"/>
    <col min="14" max="16384" width="8.5" style="74"/>
  </cols>
  <sheetData>
    <row r="1" spans="1:33" s="10" customFormat="1">
      <c r="A1" s="284"/>
      <c r="B1" s="77"/>
      <c r="C1" s="77"/>
      <c r="D1" s="77"/>
      <c r="E1" s="77"/>
      <c r="F1" s="77"/>
      <c r="G1" s="77"/>
      <c r="H1" s="77"/>
      <c r="I1" s="284"/>
      <c r="J1" s="284"/>
      <c r="K1" s="284"/>
      <c r="L1" s="284"/>
      <c r="M1" s="284"/>
      <c r="N1" s="285"/>
      <c r="O1" s="74"/>
      <c r="P1" s="74"/>
      <c r="Q1" s="74"/>
      <c r="R1" s="74"/>
      <c r="S1" s="74"/>
      <c r="T1" s="74"/>
      <c r="U1" s="74"/>
      <c r="V1" s="74"/>
      <c r="W1" s="74"/>
      <c r="X1" s="74"/>
      <c r="Y1" s="74"/>
      <c r="Z1" s="74"/>
      <c r="AA1" s="74"/>
      <c r="AB1" s="74"/>
      <c r="AC1" s="74"/>
      <c r="AD1" s="74"/>
      <c r="AE1" s="74"/>
      <c r="AF1" s="74"/>
      <c r="AG1" s="74"/>
    </row>
    <row r="2" spans="1:33" s="10" customFormat="1">
      <c r="A2" s="77"/>
      <c r="B2" s="77"/>
      <c r="C2" s="77"/>
      <c r="D2" s="77"/>
      <c r="E2" s="77"/>
      <c r="F2" s="77"/>
      <c r="G2" s="295" t="s">
        <v>397</v>
      </c>
      <c r="H2" s="301" t="s">
        <v>677</v>
      </c>
      <c r="I2" s="301" t="s">
        <v>678</v>
      </c>
      <c r="J2" s="77"/>
      <c r="K2" s="77"/>
      <c r="L2" s="77"/>
      <c r="M2" s="77"/>
      <c r="N2" s="286"/>
      <c r="O2" s="74"/>
      <c r="P2" s="74"/>
      <c r="Q2" s="74"/>
      <c r="R2" s="74"/>
      <c r="S2" s="74"/>
      <c r="T2" s="74"/>
      <c r="U2" s="74"/>
      <c r="V2" s="74"/>
      <c r="W2" s="74"/>
      <c r="X2" s="74"/>
      <c r="Y2" s="74"/>
      <c r="Z2" s="74"/>
      <c r="AA2" s="74"/>
      <c r="AB2" s="74"/>
      <c r="AC2" s="74"/>
      <c r="AD2" s="74"/>
      <c r="AE2" s="74"/>
      <c r="AF2" s="74"/>
      <c r="AG2" s="74"/>
    </row>
    <row r="3" spans="1:33" s="10" customFormat="1">
      <c r="A3" s="77"/>
      <c r="B3" s="77"/>
      <c r="C3" s="77"/>
      <c r="D3" s="77"/>
      <c r="E3" s="77"/>
      <c r="F3" s="77"/>
      <c r="G3" s="352" t="s">
        <v>139</v>
      </c>
      <c r="H3" s="45">
        <v>231</v>
      </c>
      <c r="I3" s="45"/>
      <c r="J3" s="77"/>
      <c r="K3" s="77"/>
      <c r="L3" s="77"/>
      <c r="M3" s="77"/>
      <c r="N3" s="286"/>
      <c r="O3" s="74"/>
      <c r="P3" s="74"/>
      <c r="Q3" s="74"/>
      <c r="R3" s="74"/>
      <c r="S3" s="74"/>
      <c r="T3" s="74"/>
      <c r="U3" s="74"/>
      <c r="V3" s="74"/>
      <c r="W3" s="74"/>
      <c r="X3" s="74"/>
      <c r="Y3" s="74"/>
      <c r="Z3" s="74"/>
      <c r="AA3" s="74"/>
      <c r="AB3" s="74"/>
      <c r="AC3" s="74"/>
      <c r="AD3" s="74"/>
      <c r="AE3" s="74"/>
      <c r="AF3" s="74"/>
      <c r="AG3" s="74"/>
    </row>
    <row r="4" spans="1:33" s="10" customFormat="1">
      <c r="A4" s="77"/>
      <c r="B4" s="77"/>
      <c r="C4" s="77"/>
      <c r="D4" s="77"/>
      <c r="E4" s="77"/>
      <c r="F4" s="77"/>
      <c r="G4" s="352" t="s">
        <v>148</v>
      </c>
      <c r="H4" s="355">
        <f>H3+I21-K21</f>
        <v>262</v>
      </c>
      <c r="I4" s="356" t="str">
        <f>CONCATENATE("New Risk added: ", I21)</f>
        <v>New Risk added: 32</v>
      </c>
      <c r="J4" s="77"/>
      <c r="K4" s="77"/>
      <c r="L4" s="77"/>
      <c r="M4" s="77"/>
      <c r="N4" s="286"/>
      <c r="O4" s="74"/>
      <c r="P4" s="74"/>
      <c r="Q4" s="74"/>
      <c r="R4" s="74"/>
      <c r="S4" s="74"/>
      <c r="T4" s="74"/>
      <c r="U4" s="74"/>
      <c r="V4" s="74"/>
      <c r="W4" s="74"/>
      <c r="X4" s="74"/>
      <c r="Y4" s="74"/>
      <c r="Z4" s="74"/>
      <c r="AA4" s="74"/>
      <c r="AB4" s="74"/>
      <c r="AC4" s="74"/>
      <c r="AD4" s="74"/>
      <c r="AE4" s="74"/>
      <c r="AF4" s="74"/>
      <c r="AG4" s="74"/>
    </row>
    <row r="5" spans="1:33" s="10" customFormat="1">
      <c r="A5" s="77"/>
      <c r="B5" s="77"/>
      <c r="C5" s="77"/>
      <c r="D5" s="77"/>
      <c r="E5" s="77"/>
      <c r="F5" s="77"/>
      <c r="G5" s="353"/>
      <c r="H5" s="353"/>
      <c r="I5" s="356" t="str">
        <f>CONCATENATE("Total Risks Updated: ", J21)</f>
        <v>Total Risks Updated: 16</v>
      </c>
      <c r="J5" s="77"/>
      <c r="K5" s="77"/>
      <c r="L5" s="77"/>
      <c r="M5" s="77"/>
      <c r="N5" s="286"/>
      <c r="O5" s="74"/>
      <c r="P5" s="74"/>
      <c r="Q5" s="74"/>
      <c r="R5" s="74"/>
      <c r="S5" s="74"/>
      <c r="T5" s="74"/>
      <c r="U5" s="74"/>
      <c r="V5" s="74"/>
      <c r="W5" s="74"/>
      <c r="X5" s="74"/>
      <c r="Y5" s="74"/>
      <c r="Z5" s="74"/>
      <c r="AA5" s="74"/>
      <c r="AB5" s="74"/>
      <c r="AC5" s="74"/>
      <c r="AD5" s="74"/>
      <c r="AE5" s="74"/>
      <c r="AF5" s="74"/>
      <c r="AG5" s="74"/>
    </row>
    <row r="6" spans="1:33" s="10" customFormat="1">
      <c r="A6" s="77"/>
      <c r="B6" s="77"/>
      <c r="C6" s="77"/>
      <c r="D6" s="77"/>
      <c r="E6" s="77"/>
      <c r="F6" s="77"/>
      <c r="G6" s="354"/>
      <c r="H6" s="354"/>
      <c r="I6" s="356" t="str">
        <f>CONCATENATE("Total Risks Removed: ", K21)</f>
        <v>Total Risks Removed: 1</v>
      </c>
      <c r="J6" s="77"/>
      <c r="K6" s="77"/>
      <c r="L6" s="77"/>
      <c r="M6" s="77"/>
      <c r="N6" s="286"/>
      <c r="O6" s="74"/>
      <c r="P6" s="74"/>
      <c r="Q6" s="74"/>
      <c r="R6" s="74"/>
      <c r="S6" s="74"/>
      <c r="T6" s="74"/>
      <c r="U6" s="74"/>
      <c r="V6" s="74"/>
      <c r="W6" s="74"/>
      <c r="X6" s="74"/>
      <c r="Y6" s="74"/>
      <c r="Z6" s="74"/>
      <c r="AA6" s="74"/>
      <c r="AB6" s="74"/>
      <c r="AC6" s="74"/>
      <c r="AD6" s="74"/>
      <c r="AE6" s="74"/>
      <c r="AF6" s="74"/>
      <c r="AG6" s="74"/>
    </row>
    <row r="7" spans="1:33" s="10" customFormat="1">
      <c r="A7" s="77"/>
      <c r="B7" s="77"/>
      <c r="C7" s="77"/>
      <c r="D7" s="77"/>
      <c r="E7" s="77"/>
      <c r="F7" s="77"/>
      <c r="G7" s="77"/>
      <c r="I7" s="77"/>
      <c r="J7" s="77"/>
      <c r="K7" s="77"/>
      <c r="L7" s="77"/>
      <c r="M7" s="77"/>
      <c r="N7" s="286"/>
      <c r="O7" s="74"/>
      <c r="P7" s="74"/>
      <c r="Q7" s="74"/>
      <c r="R7" s="74"/>
      <c r="S7" s="74"/>
      <c r="T7" s="74"/>
      <c r="U7" s="74"/>
      <c r="V7" s="74"/>
      <c r="W7" s="74"/>
      <c r="X7" s="74"/>
      <c r="Y7" s="74"/>
      <c r="Z7" s="74"/>
      <c r="AA7" s="74"/>
      <c r="AB7" s="74"/>
      <c r="AC7" s="74"/>
      <c r="AD7" s="74"/>
      <c r="AE7" s="74"/>
      <c r="AF7" s="74"/>
      <c r="AG7" s="74"/>
    </row>
    <row r="8" spans="1:33" s="10" customFormat="1">
      <c r="A8" s="77"/>
      <c r="B8" s="77"/>
      <c r="C8" s="77"/>
      <c r="D8" s="77"/>
      <c r="E8" s="77"/>
      <c r="F8" s="77"/>
      <c r="G8" s="77"/>
      <c r="H8" s="77"/>
      <c r="I8" s="77"/>
      <c r="J8" s="77"/>
      <c r="K8" s="77"/>
      <c r="L8" s="77"/>
      <c r="M8" s="77"/>
      <c r="N8" s="286"/>
      <c r="O8" s="74"/>
      <c r="P8" s="74"/>
      <c r="Q8" s="74"/>
      <c r="R8" s="74"/>
      <c r="S8" s="74"/>
      <c r="T8" s="74"/>
      <c r="U8" s="74"/>
      <c r="V8" s="74"/>
      <c r="W8" s="74"/>
      <c r="X8" s="74"/>
      <c r="Y8" s="74"/>
      <c r="Z8" s="74"/>
      <c r="AA8" s="74"/>
      <c r="AB8" s="74"/>
      <c r="AC8" s="74"/>
      <c r="AD8" s="74"/>
      <c r="AE8" s="74"/>
      <c r="AF8" s="74"/>
      <c r="AG8" s="74"/>
    </row>
    <row r="9" spans="1:33" s="10" customFormat="1">
      <c r="B9" s="77"/>
      <c r="C9" s="77"/>
      <c r="D9" s="77"/>
      <c r="E9" s="77"/>
      <c r="F9" s="77"/>
      <c r="G9" s="295" t="s">
        <v>679</v>
      </c>
      <c r="H9" s="301" t="s">
        <v>680</v>
      </c>
      <c r="I9" s="301" t="s">
        <v>681</v>
      </c>
      <c r="J9" s="301" t="s">
        <v>682</v>
      </c>
      <c r="K9" s="301" t="s">
        <v>683</v>
      </c>
      <c r="L9" s="316" t="s">
        <v>684</v>
      </c>
      <c r="M9" s="77"/>
      <c r="N9" s="286"/>
      <c r="O9" s="74"/>
      <c r="P9" s="74"/>
      <c r="Q9" s="74"/>
      <c r="R9" s="74"/>
      <c r="S9" s="74"/>
      <c r="T9" s="74"/>
      <c r="U9" s="74"/>
      <c r="V9" s="74"/>
      <c r="W9" s="74"/>
      <c r="X9" s="74"/>
      <c r="Y9" s="74"/>
      <c r="Z9" s="74"/>
      <c r="AA9" s="74"/>
      <c r="AB9" s="74"/>
      <c r="AC9" s="74"/>
      <c r="AD9" s="74"/>
      <c r="AE9" s="74"/>
      <c r="AF9" s="74"/>
      <c r="AG9" s="74"/>
    </row>
    <row r="10" spans="1:33" s="10" customFormat="1">
      <c r="A10" s="77"/>
      <c r="B10" s="77"/>
      <c r="C10" s="77"/>
      <c r="D10" s="77"/>
      <c r="E10" s="77"/>
      <c r="F10" s="77"/>
      <c r="G10" s="344" t="str">
        <f>G27</f>
        <v>GP Summary Requirements Refactored for SCR FHIR API v6.1.docx</v>
      </c>
      <c r="H10" s="44">
        <f>COUNTIFS(G24:G133,"GP Summary Requirements Refactored for SCR FHIR API v6.1.docx")</f>
        <v>5</v>
      </c>
      <c r="I10" s="44">
        <f>COUNTIFS(G24:G133,G10, J24:J133, "New")</f>
        <v>2</v>
      </c>
      <c r="J10" s="294">
        <f>COUNTIFS(G24:G133,G10, J24:J133, "Updated")</f>
        <v>2</v>
      </c>
      <c r="K10" s="294">
        <f>COUNTIFS(G24:G133,G10, J24:J133, "Removed")</f>
        <v>1</v>
      </c>
      <c r="L10" s="316" t="s">
        <v>148</v>
      </c>
      <c r="M10" s="77"/>
      <c r="N10" s="286"/>
      <c r="O10" s="74"/>
      <c r="P10" s="74"/>
      <c r="Q10" s="74"/>
      <c r="R10" s="74"/>
      <c r="S10" s="74"/>
      <c r="T10" s="74"/>
      <c r="U10" s="74"/>
      <c r="V10" s="74"/>
      <c r="W10" s="74"/>
      <c r="X10" s="74"/>
      <c r="Y10" s="74"/>
      <c r="Z10" s="74"/>
      <c r="AA10" s="74"/>
      <c r="AB10" s="74"/>
      <c r="AC10" s="74"/>
      <c r="AD10" s="74"/>
      <c r="AE10" s="74"/>
      <c r="AF10" s="74"/>
      <c r="AG10" s="74"/>
    </row>
    <row r="11" spans="1:33" s="10" customFormat="1">
      <c r="A11" s="77"/>
      <c r="B11" s="77"/>
      <c r="C11" s="77"/>
      <c r="D11" s="77"/>
      <c r="E11" s="77"/>
      <c r="F11" s="77"/>
      <c r="G11" s="345" t="str">
        <f>G29</f>
        <v>GP Summary Presentation Text Specification Refactored for SCR FHIR API v4.1</v>
      </c>
      <c r="H11" s="294">
        <f>COUNTIFS(G24:G133, "GP Summary Presentation Text Specification Refactored for SCR FHIR API v4.1")</f>
        <v>3</v>
      </c>
      <c r="I11" s="44">
        <f>COUNTIFS(G25:G134,G11, J25:J134, "New")</f>
        <v>2</v>
      </c>
      <c r="J11" s="294">
        <f>COUNTIFS(G25:G134,G11, J25:J134, "Updated")</f>
        <v>1</v>
      </c>
      <c r="K11" s="294">
        <f>COUNTIFS(G25:G134,G11, J25:J134, "Removed")</f>
        <v>0</v>
      </c>
      <c r="L11" s="316" t="s">
        <v>148</v>
      </c>
      <c r="M11" s="77"/>
      <c r="N11" s="286"/>
      <c r="O11" s="74"/>
      <c r="P11" s="74"/>
      <c r="Q11" s="74"/>
      <c r="R11" s="74"/>
      <c r="S11" s="74"/>
      <c r="T11" s="74"/>
      <c r="U11" s="74"/>
      <c r="V11" s="74"/>
      <c r="W11" s="74"/>
      <c r="X11" s="74"/>
      <c r="Y11" s="74"/>
      <c r="Z11" s="74"/>
      <c r="AA11" s="74"/>
      <c r="AB11" s="74"/>
      <c r="AC11" s="74"/>
      <c r="AD11" s="74"/>
      <c r="AE11" s="74"/>
      <c r="AF11" s="74"/>
      <c r="AG11" s="74"/>
    </row>
    <row r="12" spans="1:33" s="10" customFormat="1">
      <c r="A12" s="77"/>
      <c r="B12" s="74"/>
      <c r="C12" s="74"/>
      <c r="D12" s="74"/>
      <c r="E12" s="74"/>
      <c r="F12" s="74"/>
      <c r="G12" s="346" t="str">
        <f>G32</f>
        <v>SCR Viewing Requirements Refactored for SCR FHIR API v5.1</v>
      </c>
      <c r="H12" s="294">
        <f>COUNTIFS(G24:G133, "SCR Viewing Requirements Refactored for SCR FHIR API v5.1")</f>
        <v>8</v>
      </c>
      <c r="I12" s="44">
        <f>COUNTIFS(G26:G135,G12, J26:J135, "New")</f>
        <v>4</v>
      </c>
      <c r="J12" s="294">
        <f>COUNTIFS(G26:G135,G12, J26:J135, "Updated")</f>
        <v>4</v>
      </c>
      <c r="K12" s="294">
        <f>COUNTIFS(G26:G135,G12, J26:J135, "Removed")</f>
        <v>0</v>
      </c>
      <c r="L12" s="316" t="s">
        <v>148</v>
      </c>
      <c r="M12" s="74"/>
      <c r="N12" s="286"/>
      <c r="O12" s="74"/>
      <c r="P12" s="74"/>
      <c r="Q12" s="74"/>
      <c r="R12" s="74"/>
      <c r="S12" s="74"/>
      <c r="T12" s="74"/>
      <c r="U12" s="74"/>
      <c r="V12" s="74"/>
      <c r="W12" s="74"/>
      <c r="X12" s="74"/>
      <c r="Y12" s="74"/>
      <c r="Z12" s="74"/>
      <c r="AA12" s="74"/>
      <c r="AB12" s="74"/>
      <c r="AC12" s="74"/>
      <c r="AD12" s="74"/>
      <c r="AE12" s="74"/>
      <c r="AF12" s="74"/>
      <c r="AG12" s="74"/>
    </row>
    <row r="13" spans="1:33" s="10" customFormat="1">
      <c r="A13" s="77"/>
      <c r="B13" s="77"/>
      <c r="C13" s="77"/>
      <c r="D13" s="77"/>
      <c r="E13" s="77"/>
      <c r="F13" s="77"/>
      <c r="G13" s="347" t="str">
        <f>G40</f>
        <v>SCR FHIR API Technical Specification for the GP Summary XHTML v1.0</v>
      </c>
      <c r="H13" s="294" t="s">
        <v>685</v>
      </c>
      <c r="I13" s="44" t="s">
        <v>685</v>
      </c>
      <c r="J13" s="294" t="s">
        <v>685</v>
      </c>
      <c r="K13" s="294" t="s">
        <v>685</v>
      </c>
      <c r="L13" s="316" t="s">
        <v>148</v>
      </c>
      <c r="M13" s="77"/>
      <c r="N13" s="286"/>
      <c r="O13" s="74"/>
      <c r="P13" s="74"/>
      <c r="Q13" s="74"/>
      <c r="R13" s="74"/>
      <c r="S13" s="74"/>
      <c r="T13" s="74"/>
      <c r="U13" s="74"/>
      <c r="V13" s="74"/>
      <c r="W13" s="74"/>
      <c r="X13" s="74"/>
      <c r="Y13" s="74"/>
      <c r="Z13" s="74"/>
      <c r="AA13" s="74"/>
      <c r="AB13" s="74"/>
      <c r="AC13" s="74"/>
      <c r="AD13" s="74"/>
      <c r="AE13" s="74"/>
      <c r="AF13" s="74"/>
      <c r="AG13" s="74"/>
    </row>
    <row r="14" spans="1:33" s="10" customFormat="1">
      <c r="A14" s="77"/>
      <c r="B14" s="77"/>
      <c r="C14" s="77"/>
      <c r="D14" s="77"/>
      <c r="E14" s="77"/>
      <c r="F14" s="77"/>
      <c r="G14" s="348" t="s">
        <v>686</v>
      </c>
      <c r="H14" s="294" t="s">
        <v>685</v>
      </c>
      <c r="I14" s="44">
        <f t="shared" ref="I14:I19" si="0">COUNTIFS(G28:G137,G14, J28:J137, "New")</f>
        <v>2</v>
      </c>
      <c r="J14" s="294">
        <f t="shared" ref="J14:J19" si="1">COUNTIFS(G28:G137,G14, J28:J137, "Updated")</f>
        <v>5</v>
      </c>
      <c r="K14" s="294">
        <f>COUNTIFS(G28:G137,G14, J28:J137, "Removed")</f>
        <v>0</v>
      </c>
      <c r="L14" s="316" t="s">
        <v>148</v>
      </c>
      <c r="M14" s="77"/>
      <c r="N14" s="286"/>
      <c r="O14" s="74"/>
      <c r="P14" s="74"/>
      <c r="Q14" s="74"/>
      <c r="R14" s="74"/>
      <c r="S14" s="74"/>
      <c r="T14" s="74"/>
      <c r="U14" s="74"/>
      <c r="V14" s="74"/>
      <c r="W14" s="74"/>
      <c r="X14" s="74"/>
      <c r="Y14" s="74"/>
      <c r="Z14" s="74"/>
      <c r="AA14" s="74"/>
      <c r="AB14" s="74"/>
      <c r="AC14" s="74"/>
      <c r="AD14" s="74"/>
      <c r="AE14" s="74"/>
      <c r="AF14" s="74"/>
      <c r="AG14" s="74"/>
    </row>
    <row r="15" spans="1:33" s="10" customFormat="1">
      <c r="A15" s="77"/>
      <c r="B15" s="77"/>
      <c r="C15" s="77"/>
      <c r="D15" s="77"/>
      <c r="E15" s="77"/>
      <c r="F15" s="77"/>
      <c r="G15" s="349" t="s">
        <v>687</v>
      </c>
      <c r="H15" s="294">
        <v>5</v>
      </c>
      <c r="I15" s="44">
        <f t="shared" si="0"/>
        <v>10</v>
      </c>
      <c r="J15" s="294">
        <f t="shared" si="1"/>
        <v>3</v>
      </c>
      <c r="K15" s="294">
        <f>COUNTIFS(G29:G138,G15, J29:J138, "Removed")</f>
        <v>0</v>
      </c>
      <c r="L15" s="316" t="s">
        <v>148</v>
      </c>
      <c r="M15" s="77"/>
      <c r="N15" s="286"/>
      <c r="O15" s="74"/>
      <c r="P15" s="74"/>
      <c r="Q15" s="74"/>
      <c r="R15" s="74"/>
      <c r="S15" s="74"/>
      <c r="T15" s="74"/>
      <c r="U15" s="74"/>
      <c r="V15" s="74"/>
      <c r="W15" s="74"/>
      <c r="X15" s="74"/>
      <c r="Y15" s="74"/>
      <c r="Z15" s="74"/>
      <c r="AA15" s="74"/>
      <c r="AB15" s="74"/>
      <c r="AC15" s="74"/>
      <c r="AD15" s="74"/>
      <c r="AE15" s="74"/>
      <c r="AF15" s="74"/>
      <c r="AG15" s="74"/>
    </row>
    <row r="16" spans="1:33" s="10" customFormat="1">
      <c r="A16" s="77"/>
      <c r="B16" s="77"/>
      <c r="C16" s="77"/>
      <c r="D16" s="77"/>
      <c r="E16" s="77"/>
      <c r="F16" s="77"/>
      <c r="G16" s="365" t="s">
        <v>688</v>
      </c>
      <c r="H16" s="294">
        <v>9</v>
      </c>
      <c r="I16" s="44">
        <f t="shared" si="0"/>
        <v>7</v>
      </c>
      <c r="J16" s="294">
        <f t="shared" si="1"/>
        <v>1</v>
      </c>
      <c r="K16" s="294">
        <f>COUNTIFS(G30:G139,G16, J30:J139, "Removed")</f>
        <v>0</v>
      </c>
      <c r="L16" s="316" t="s">
        <v>148</v>
      </c>
      <c r="M16" s="77"/>
      <c r="N16" s="286"/>
      <c r="O16" s="74"/>
      <c r="P16" s="74"/>
      <c r="Q16" s="74"/>
      <c r="R16" s="74"/>
      <c r="S16" s="74"/>
      <c r="T16" s="74"/>
      <c r="U16" s="74"/>
      <c r="V16" s="74"/>
      <c r="W16" s="74"/>
      <c r="X16" s="74"/>
      <c r="Y16" s="74"/>
      <c r="Z16" s="74"/>
      <c r="AA16" s="74"/>
      <c r="AB16" s="74"/>
      <c r="AC16" s="74"/>
      <c r="AD16" s="74"/>
      <c r="AE16" s="74"/>
      <c r="AF16" s="74"/>
      <c r="AG16" s="74"/>
    </row>
    <row r="17" spans="1:33" s="10" customFormat="1">
      <c r="A17" s="77"/>
      <c r="B17" s="77"/>
      <c r="C17" s="77"/>
      <c r="D17" s="77"/>
      <c r="E17" s="77"/>
      <c r="F17" s="77"/>
      <c r="G17" s="380" t="s">
        <v>689</v>
      </c>
      <c r="H17" s="294">
        <v>1</v>
      </c>
      <c r="I17" s="44">
        <f t="shared" si="0"/>
        <v>2</v>
      </c>
      <c r="J17" s="294">
        <f t="shared" si="1"/>
        <v>0</v>
      </c>
      <c r="K17" s="294">
        <f>COUNTIFS(G31:G140,G17, J31:J140, "Removed")</f>
        <v>0</v>
      </c>
      <c r="L17" s="316" t="s">
        <v>148</v>
      </c>
      <c r="M17" s="77"/>
      <c r="N17" s="286"/>
      <c r="O17" s="74"/>
      <c r="P17" s="74"/>
      <c r="Q17" s="74"/>
      <c r="R17" s="74"/>
      <c r="S17" s="74"/>
      <c r="T17" s="74"/>
      <c r="U17" s="74"/>
      <c r="V17" s="74"/>
      <c r="W17" s="74"/>
      <c r="X17" s="74"/>
      <c r="Y17" s="74"/>
      <c r="Z17" s="74"/>
      <c r="AA17" s="74"/>
      <c r="AB17" s="74"/>
      <c r="AC17" s="74"/>
      <c r="AD17" s="74"/>
      <c r="AE17" s="74"/>
      <c r="AF17" s="74"/>
      <c r="AG17" s="74"/>
    </row>
    <row r="18" spans="1:33" s="10" customFormat="1">
      <c r="A18" s="77"/>
      <c r="B18" s="77"/>
      <c r="C18" s="77"/>
      <c r="D18" s="77"/>
      <c r="E18" s="77"/>
      <c r="F18" s="77"/>
      <c r="G18" s="421" t="s">
        <v>690</v>
      </c>
      <c r="H18" s="294">
        <v>1</v>
      </c>
      <c r="I18" s="44">
        <f t="shared" si="0"/>
        <v>1</v>
      </c>
      <c r="J18" s="294">
        <f t="shared" si="1"/>
        <v>0</v>
      </c>
      <c r="K18" s="294">
        <f t="shared" ref="K18:K19" si="2">COUNTIFS(G32:G141,G18, J32:J141, "Removed")</f>
        <v>0</v>
      </c>
      <c r="L18" s="316" t="s">
        <v>148</v>
      </c>
      <c r="M18" s="77"/>
      <c r="N18" s="286"/>
      <c r="O18" s="74"/>
      <c r="P18" s="74"/>
      <c r="Q18" s="74"/>
      <c r="R18" s="74"/>
      <c r="S18" s="74"/>
      <c r="T18" s="74"/>
      <c r="U18" s="74"/>
      <c r="V18" s="74"/>
      <c r="W18" s="74"/>
      <c r="X18" s="74"/>
      <c r="Y18" s="74"/>
      <c r="Z18" s="74"/>
      <c r="AA18" s="74"/>
      <c r="AB18" s="74"/>
      <c r="AC18" s="74"/>
      <c r="AD18" s="74"/>
      <c r="AE18" s="74"/>
      <c r="AF18" s="74"/>
      <c r="AG18" s="74"/>
    </row>
    <row r="19" spans="1:33" s="10" customFormat="1">
      <c r="A19" s="77"/>
      <c r="B19" s="77"/>
      <c r="C19" s="77"/>
      <c r="D19" s="77"/>
      <c r="E19" s="77"/>
      <c r="F19" s="77"/>
      <c r="G19" s="471" t="s">
        <v>691</v>
      </c>
      <c r="H19" s="294">
        <v>1</v>
      </c>
      <c r="I19" s="44">
        <f t="shared" si="0"/>
        <v>2</v>
      </c>
      <c r="J19" s="294">
        <f t="shared" si="1"/>
        <v>0</v>
      </c>
      <c r="K19" s="294">
        <f t="shared" si="2"/>
        <v>0</v>
      </c>
      <c r="L19" s="316" t="s">
        <v>148</v>
      </c>
      <c r="M19" s="77"/>
      <c r="N19" s="286"/>
      <c r="O19" s="74"/>
      <c r="P19" s="74"/>
      <c r="Q19" s="74"/>
      <c r="R19" s="74"/>
      <c r="S19" s="74"/>
      <c r="T19" s="74"/>
      <c r="U19" s="74"/>
      <c r="V19" s="74"/>
      <c r="W19" s="74"/>
      <c r="X19" s="74"/>
      <c r="Y19" s="74"/>
      <c r="Z19" s="74"/>
      <c r="AA19" s="74"/>
      <c r="AB19" s="74"/>
      <c r="AC19" s="74"/>
      <c r="AD19" s="74"/>
      <c r="AE19" s="74"/>
      <c r="AF19" s="74"/>
      <c r="AG19" s="74"/>
    </row>
    <row r="20" spans="1:33" s="10" customFormat="1">
      <c r="A20" s="77"/>
      <c r="B20" s="77"/>
      <c r="C20" s="77"/>
      <c r="D20" s="77"/>
      <c r="E20" s="77"/>
      <c r="F20" s="77"/>
      <c r="G20" s="45"/>
      <c r="H20" s="45"/>
      <c r="I20" s="45"/>
      <c r="J20" s="45"/>
      <c r="K20" s="45"/>
      <c r="L20" s="77"/>
      <c r="M20" s="77"/>
      <c r="N20" s="286"/>
      <c r="O20" s="74"/>
      <c r="P20" s="74"/>
      <c r="Q20" s="74"/>
      <c r="R20" s="74"/>
      <c r="S20" s="74"/>
      <c r="T20" s="74"/>
      <c r="U20" s="74"/>
      <c r="V20" s="74"/>
      <c r="W20" s="74"/>
      <c r="X20" s="74"/>
      <c r="Y20" s="74"/>
      <c r="Z20" s="74"/>
      <c r="AA20" s="74"/>
      <c r="AB20" s="74"/>
      <c r="AC20" s="74"/>
      <c r="AD20" s="74"/>
      <c r="AE20" s="74"/>
      <c r="AF20" s="74"/>
      <c r="AG20" s="74"/>
    </row>
    <row r="21" spans="1:33" s="10" customFormat="1">
      <c r="A21" s="77"/>
      <c r="B21" s="77"/>
      <c r="C21" s="77"/>
      <c r="D21" s="77"/>
      <c r="E21" s="77"/>
      <c r="F21" s="77"/>
      <c r="G21" s="295" t="s">
        <v>692</v>
      </c>
      <c r="H21" s="44">
        <f>SUM(H10:H20)</f>
        <v>33</v>
      </c>
      <c r="I21" s="44">
        <f>SUM(I10:I20)</f>
        <v>32</v>
      </c>
      <c r="J21" s="44">
        <f>SUM(J10:J20)</f>
        <v>16</v>
      </c>
      <c r="K21" s="44">
        <f>SUM(K10:K20)</f>
        <v>1</v>
      </c>
      <c r="L21" s="316" t="s">
        <v>148</v>
      </c>
      <c r="M21" s="77"/>
      <c r="N21" s="286"/>
      <c r="O21" s="74"/>
      <c r="P21" s="74"/>
      <c r="Q21" s="74"/>
      <c r="R21" s="74"/>
      <c r="S21" s="74"/>
      <c r="T21" s="74"/>
      <c r="U21" s="74"/>
      <c r="V21" s="74"/>
      <c r="W21" s="74"/>
      <c r="X21" s="74"/>
      <c r="Y21" s="74"/>
      <c r="Z21" s="74"/>
      <c r="AA21" s="74"/>
      <c r="AB21" s="74"/>
      <c r="AC21" s="74"/>
      <c r="AD21" s="74"/>
      <c r="AE21" s="74"/>
      <c r="AF21" s="74"/>
      <c r="AG21" s="74"/>
    </row>
    <row r="22" spans="1:33" s="10" customFormat="1">
      <c r="A22" s="77"/>
      <c r="B22" s="77"/>
      <c r="C22" s="77"/>
      <c r="D22" s="77"/>
      <c r="E22" s="77"/>
      <c r="F22" s="77"/>
      <c r="G22" s="77"/>
      <c r="H22" s="77"/>
      <c r="I22" s="77"/>
      <c r="J22" s="77"/>
      <c r="K22" s="77"/>
      <c r="L22" s="77"/>
      <c r="M22" s="77"/>
      <c r="N22" s="286"/>
      <c r="O22" s="74"/>
      <c r="P22" s="74"/>
      <c r="Q22" s="74"/>
      <c r="R22" s="74"/>
      <c r="S22" s="74"/>
      <c r="T22" s="74"/>
      <c r="U22" s="74"/>
      <c r="V22" s="74"/>
      <c r="W22" s="74"/>
      <c r="X22" s="74"/>
      <c r="Y22" s="74"/>
      <c r="Z22" s="74"/>
      <c r="AA22" s="74"/>
      <c r="AB22" s="74"/>
      <c r="AC22" s="74"/>
      <c r="AD22" s="74"/>
      <c r="AE22" s="74"/>
      <c r="AF22" s="74"/>
      <c r="AG22" s="74"/>
    </row>
    <row r="23" spans="1:33" s="10" customFormat="1" ht="30.95">
      <c r="A23" s="77"/>
      <c r="B23" s="299" t="s">
        <v>693</v>
      </c>
      <c r="C23" s="299" t="s">
        <v>694</v>
      </c>
      <c r="D23" s="299" t="s">
        <v>695</v>
      </c>
      <c r="E23" s="299" t="s">
        <v>696</v>
      </c>
      <c r="F23" s="295" t="s">
        <v>464</v>
      </c>
      <c r="G23" s="295" t="s">
        <v>697</v>
      </c>
      <c r="H23" s="295" t="s">
        <v>698</v>
      </c>
      <c r="I23" s="295" t="s">
        <v>699</v>
      </c>
      <c r="J23" s="295" t="s">
        <v>700</v>
      </c>
      <c r="K23" s="295" t="s">
        <v>701</v>
      </c>
      <c r="L23" s="340" t="s">
        <v>684</v>
      </c>
      <c r="M23" s="77"/>
      <c r="N23" s="286"/>
      <c r="O23" s="74"/>
      <c r="P23" s="74"/>
      <c r="Q23" s="74"/>
      <c r="R23" s="74"/>
      <c r="S23" s="74"/>
      <c r="T23" s="74"/>
      <c r="U23" s="74"/>
      <c r="V23" s="74"/>
      <c r="W23" s="74"/>
      <c r="X23" s="74"/>
      <c r="Y23" s="74"/>
      <c r="Z23" s="74"/>
      <c r="AA23" s="74"/>
      <c r="AB23" s="74"/>
      <c r="AC23" s="74"/>
      <c r="AD23" s="74"/>
      <c r="AE23" s="74"/>
      <c r="AF23" s="74"/>
      <c r="AG23" s="74"/>
    </row>
    <row r="24" spans="1:33" s="10" customFormat="1" ht="62.1">
      <c r="A24" s="77"/>
      <c r="B24" s="287" t="s">
        <v>702</v>
      </c>
      <c r="C24" s="300" t="s">
        <v>703</v>
      </c>
      <c r="D24" s="287" t="s">
        <v>704</v>
      </c>
      <c r="E24" s="300" t="s">
        <v>703</v>
      </c>
      <c r="F24" s="287">
        <v>1</v>
      </c>
      <c r="G24" s="317" t="s">
        <v>705</v>
      </c>
      <c r="H24" s="287" t="s">
        <v>706</v>
      </c>
      <c r="I24" s="287" t="s">
        <v>707</v>
      </c>
      <c r="J24" s="287" t="s">
        <v>708</v>
      </c>
      <c r="K24" s="288" t="str">
        <f>HYPERLINK("NME-SCR-158-1", "NME-SCR-158-1")</f>
        <v>NME-SCR-158-1</v>
      </c>
      <c r="L24" s="316" t="s">
        <v>148</v>
      </c>
      <c r="M24" s="77"/>
      <c r="N24" s="286"/>
      <c r="O24" s="74"/>
      <c r="P24" s="74"/>
      <c r="Q24" s="74"/>
      <c r="R24" s="74"/>
      <c r="S24" s="74"/>
      <c r="T24" s="74"/>
      <c r="U24" s="74"/>
      <c r="V24" s="74"/>
      <c r="W24" s="74"/>
      <c r="X24" s="74"/>
      <c r="Y24" s="74"/>
      <c r="Z24" s="74"/>
      <c r="AA24" s="74"/>
      <c r="AB24" s="74"/>
      <c r="AC24" s="74"/>
      <c r="AD24" s="74"/>
      <c r="AE24" s="74"/>
      <c r="AF24" s="74"/>
      <c r="AG24" s="74"/>
    </row>
    <row r="25" spans="1:33" s="10" customFormat="1" ht="62.1">
      <c r="A25" s="77"/>
      <c r="B25" s="287" t="s">
        <v>709</v>
      </c>
      <c r="C25" s="300" t="s">
        <v>703</v>
      </c>
      <c r="D25" s="287" t="s">
        <v>704</v>
      </c>
      <c r="E25" s="300" t="s">
        <v>703</v>
      </c>
      <c r="F25" s="287">
        <v>2</v>
      </c>
      <c r="G25" s="317" t="s">
        <v>705</v>
      </c>
      <c r="H25" s="287" t="s">
        <v>706</v>
      </c>
      <c r="I25" s="287" t="s">
        <v>710</v>
      </c>
      <c r="J25" s="287" t="s">
        <v>708</v>
      </c>
      <c r="K25" s="288" t="s">
        <v>711</v>
      </c>
      <c r="L25" s="316" t="s">
        <v>148</v>
      </c>
      <c r="M25" s="77"/>
      <c r="N25" s="286"/>
      <c r="O25" s="74"/>
      <c r="P25" s="74"/>
      <c r="Q25" s="74"/>
      <c r="R25" s="74"/>
      <c r="S25" s="74"/>
      <c r="T25" s="74"/>
      <c r="U25" s="74"/>
      <c r="V25" s="74"/>
      <c r="W25" s="74"/>
      <c r="X25" s="74"/>
      <c r="Y25" s="74"/>
      <c r="Z25" s="74"/>
      <c r="AA25" s="74"/>
      <c r="AB25" s="74"/>
      <c r="AC25" s="74"/>
      <c r="AD25" s="74"/>
      <c r="AE25" s="74"/>
      <c r="AF25" s="74"/>
      <c r="AG25" s="74"/>
    </row>
    <row r="26" spans="1:33" s="10" customFormat="1" ht="77.45">
      <c r="A26" s="77"/>
      <c r="B26" s="287" t="s">
        <v>712</v>
      </c>
      <c r="C26" s="300" t="s">
        <v>703</v>
      </c>
      <c r="D26" s="287" t="s">
        <v>704</v>
      </c>
      <c r="E26" s="300" t="s">
        <v>703</v>
      </c>
      <c r="F26" s="287">
        <v>3</v>
      </c>
      <c r="G26" s="317" t="s">
        <v>705</v>
      </c>
      <c r="H26" s="287" t="s">
        <v>713</v>
      </c>
      <c r="I26" s="287" t="s">
        <v>714</v>
      </c>
      <c r="J26" s="287" t="s">
        <v>715</v>
      </c>
      <c r="K26" s="288" t="s">
        <v>716</v>
      </c>
      <c r="L26" s="316" t="s">
        <v>148</v>
      </c>
      <c r="M26" s="77"/>
      <c r="N26" s="286"/>
      <c r="O26" s="74"/>
      <c r="P26" s="74"/>
      <c r="Q26" s="74"/>
      <c r="R26" s="74"/>
      <c r="S26" s="74"/>
      <c r="T26" s="74"/>
      <c r="U26" s="74"/>
      <c r="V26" s="74"/>
      <c r="W26" s="74"/>
      <c r="X26" s="74"/>
      <c r="Y26" s="74"/>
      <c r="Z26" s="74"/>
      <c r="AA26" s="74"/>
      <c r="AB26" s="74"/>
      <c r="AC26" s="74"/>
      <c r="AD26" s="74"/>
      <c r="AE26" s="74"/>
      <c r="AF26" s="74"/>
      <c r="AG26" s="74"/>
    </row>
    <row r="27" spans="1:33" s="10" customFormat="1" ht="77.45">
      <c r="A27" s="77"/>
      <c r="B27" s="287" t="s">
        <v>717</v>
      </c>
      <c r="C27" s="300" t="s">
        <v>703</v>
      </c>
      <c r="D27" s="287" t="s">
        <v>704</v>
      </c>
      <c r="E27" s="300" t="s">
        <v>703</v>
      </c>
      <c r="F27" s="287">
        <v>4</v>
      </c>
      <c r="G27" s="317" t="s">
        <v>705</v>
      </c>
      <c r="H27" s="287" t="s">
        <v>718</v>
      </c>
      <c r="I27" s="287" t="s">
        <v>719</v>
      </c>
      <c r="J27" s="287" t="s">
        <v>720</v>
      </c>
      <c r="K27" s="288" t="s">
        <v>721</v>
      </c>
      <c r="L27" s="316" t="s">
        <v>148</v>
      </c>
      <c r="M27" s="77"/>
      <c r="N27" s="286"/>
      <c r="O27" s="74"/>
      <c r="P27" s="74"/>
      <c r="Q27" s="74"/>
      <c r="R27" s="74"/>
      <c r="S27" s="74"/>
      <c r="T27" s="74"/>
      <c r="U27" s="74"/>
      <c r="V27" s="74"/>
      <c r="W27" s="74"/>
      <c r="X27" s="74"/>
      <c r="Y27" s="74"/>
      <c r="Z27" s="74"/>
      <c r="AA27" s="74"/>
      <c r="AB27" s="74"/>
      <c r="AC27" s="74"/>
      <c r="AD27" s="74"/>
      <c r="AE27" s="74"/>
      <c r="AF27" s="74"/>
      <c r="AG27" s="74"/>
    </row>
    <row r="28" spans="1:33" s="10" customFormat="1" ht="170.45">
      <c r="A28" s="77"/>
      <c r="B28" s="287" t="s">
        <v>722</v>
      </c>
      <c r="C28" s="300" t="s">
        <v>703</v>
      </c>
      <c r="D28" s="287" t="s">
        <v>723</v>
      </c>
      <c r="E28" s="300" t="s">
        <v>703</v>
      </c>
      <c r="F28" s="287">
        <v>5</v>
      </c>
      <c r="G28" s="317" t="s">
        <v>705</v>
      </c>
      <c r="H28" s="297" t="s">
        <v>724</v>
      </c>
      <c r="I28" s="287" t="s">
        <v>725</v>
      </c>
      <c r="J28" s="287" t="s">
        <v>720</v>
      </c>
      <c r="K28" s="288" t="s">
        <v>726</v>
      </c>
      <c r="L28" s="316" t="s">
        <v>148</v>
      </c>
      <c r="M28" s="77"/>
      <c r="N28" s="286"/>
      <c r="O28" s="74"/>
      <c r="P28" s="74"/>
      <c r="Q28" s="74"/>
      <c r="R28" s="74"/>
      <c r="S28" s="74"/>
      <c r="T28" s="74"/>
      <c r="U28" s="74"/>
      <c r="V28" s="74"/>
      <c r="W28" s="74"/>
      <c r="X28" s="74"/>
      <c r="Y28" s="74"/>
      <c r="Z28" s="74"/>
      <c r="AA28" s="74"/>
      <c r="AB28" s="74"/>
      <c r="AC28" s="74"/>
      <c r="AD28" s="74"/>
      <c r="AE28" s="74"/>
      <c r="AF28" s="74"/>
      <c r="AG28" s="74"/>
    </row>
    <row r="29" spans="1:33" s="10" customFormat="1" ht="170.45">
      <c r="A29" s="77"/>
      <c r="B29" s="302" t="s">
        <v>727</v>
      </c>
      <c r="C29" s="300" t="s">
        <v>703</v>
      </c>
      <c r="D29" s="287" t="s">
        <v>723</v>
      </c>
      <c r="E29" s="300" t="s">
        <v>703</v>
      </c>
      <c r="F29" s="302">
        <v>6</v>
      </c>
      <c r="G29" s="318" t="s">
        <v>728</v>
      </c>
      <c r="H29" s="304" t="s">
        <v>729</v>
      </c>
      <c r="I29" s="302" t="s">
        <v>730</v>
      </c>
      <c r="J29" s="302" t="s">
        <v>708</v>
      </c>
      <c r="K29" s="303" t="s">
        <v>731</v>
      </c>
      <c r="L29" s="316" t="s">
        <v>148</v>
      </c>
      <c r="M29" s="77"/>
      <c r="N29" s="286"/>
      <c r="O29" s="74"/>
      <c r="P29" s="74"/>
      <c r="Q29" s="74"/>
      <c r="R29" s="74"/>
      <c r="S29" s="74"/>
      <c r="T29" s="74"/>
      <c r="U29" s="74"/>
      <c r="V29" s="74"/>
      <c r="W29" s="74"/>
      <c r="X29" s="74"/>
      <c r="Y29" s="74"/>
      <c r="Z29" s="74"/>
      <c r="AA29" s="74"/>
      <c r="AB29" s="74"/>
      <c r="AC29" s="74"/>
      <c r="AD29" s="74"/>
      <c r="AE29" s="74"/>
      <c r="AF29" s="74"/>
      <c r="AG29" s="74"/>
    </row>
    <row r="30" spans="1:33" s="10" customFormat="1" ht="170.45">
      <c r="A30" s="77"/>
      <c r="B30" s="302" t="s">
        <v>727</v>
      </c>
      <c r="C30" s="300" t="s">
        <v>703</v>
      </c>
      <c r="D30" s="287" t="s">
        <v>732</v>
      </c>
      <c r="E30" s="300" t="s">
        <v>703</v>
      </c>
      <c r="F30" s="302">
        <v>7</v>
      </c>
      <c r="G30" s="318" t="s">
        <v>728</v>
      </c>
      <c r="H30" s="304" t="s">
        <v>729</v>
      </c>
      <c r="I30" s="302" t="s">
        <v>733</v>
      </c>
      <c r="J30" s="302" t="s">
        <v>720</v>
      </c>
      <c r="K30" s="303" t="s">
        <v>726</v>
      </c>
      <c r="L30" s="316" t="s">
        <v>148</v>
      </c>
      <c r="M30" s="77"/>
      <c r="N30" s="286"/>
      <c r="O30" s="74"/>
      <c r="P30" s="74"/>
      <c r="Q30" s="74"/>
      <c r="R30" s="74"/>
      <c r="S30" s="74"/>
      <c r="T30" s="74"/>
      <c r="U30" s="74"/>
      <c r="V30" s="74"/>
      <c r="W30" s="74"/>
      <c r="X30" s="74"/>
      <c r="Y30" s="74"/>
      <c r="Z30" s="74"/>
      <c r="AA30" s="74"/>
      <c r="AB30" s="74"/>
      <c r="AC30" s="74"/>
      <c r="AD30" s="74"/>
      <c r="AE30" s="74"/>
      <c r="AF30" s="74"/>
      <c r="AG30" s="74"/>
    </row>
    <row r="31" spans="1:33" s="10" customFormat="1" ht="62.1">
      <c r="A31" s="77"/>
      <c r="B31" s="302" t="s">
        <v>727</v>
      </c>
      <c r="C31" s="300" t="s">
        <v>703</v>
      </c>
      <c r="D31" s="302" t="s">
        <v>734</v>
      </c>
      <c r="E31" s="300" t="s">
        <v>703</v>
      </c>
      <c r="F31" s="302">
        <v>8</v>
      </c>
      <c r="G31" s="318" t="s">
        <v>728</v>
      </c>
      <c r="H31" s="304" t="s">
        <v>729</v>
      </c>
      <c r="I31" s="302" t="s">
        <v>735</v>
      </c>
      <c r="J31" s="302" t="s">
        <v>708</v>
      </c>
      <c r="K31" s="303" t="s">
        <v>736</v>
      </c>
      <c r="L31" s="316" t="s">
        <v>148</v>
      </c>
      <c r="M31" s="77"/>
      <c r="N31" s="286"/>
      <c r="O31" s="74"/>
      <c r="P31" s="74"/>
      <c r="Q31" s="74"/>
      <c r="R31" s="74"/>
      <c r="S31" s="74"/>
      <c r="T31" s="74"/>
      <c r="U31" s="74"/>
      <c r="V31" s="74"/>
      <c r="W31" s="74"/>
      <c r="X31" s="74"/>
      <c r="Y31" s="74"/>
      <c r="Z31" s="74"/>
      <c r="AA31" s="74"/>
      <c r="AB31" s="74"/>
      <c r="AC31" s="74"/>
      <c r="AD31" s="74"/>
      <c r="AE31" s="74"/>
      <c r="AF31" s="74"/>
      <c r="AG31" s="74"/>
    </row>
    <row r="32" spans="1:33" s="10" customFormat="1" ht="139.5">
      <c r="A32" s="77"/>
      <c r="B32" s="289" t="s">
        <v>737</v>
      </c>
      <c r="C32" s="300" t="s">
        <v>703</v>
      </c>
      <c r="D32" s="289" t="s">
        <v>738</v>
      </c>
      <c r="E32" s="300" t="s">
        <v>703</v>
      </c>
      <c r="F32" s="289">
        <v>9</v>
      </c>
      <c r="G32" s="319" t="s">
        <v>739</v>
      </c>
      <c r="H32" s="296" t="s">
        <v>740</v>
      </c>
      <c r="I32" s="289" t="s">
        <v>741</v>
      </c>
      <c r="J32" s="289" t="s">
        <v>708</v>
      </c>
      <c r="K32" s="290" t="s">
        <v>742</v>
      </c>
      <c r="L32" s="316" t="s">
        <v>148</v>
      </c>
      <c r="M32" s="77"/>
      <c r="N32" s="286"/>
      <c r="O32" s="74"/>
      <c r="P32" s="74"/>
      <c r="Q32" s="74"/>
      <c r="R32" s="74"/>
      <c r="S32" s="74"/>
      <c r="T32" s="74"/>
      <c r="U32" s="74"/>
      <c r="V32" s="74"/>
      <c r="W32" s="74"/>
      <c r="X32" s="74"/>
      <c r="Y32" s="74"/>
      <c r="Z32" s="74"/>
      <c r="AA32" s="74"/>
      <c r="AB32" s="74"/>
      <c r="AC32" s="74"/>
      <c r="AD32" s="74"/>
      <c r="AE32" s="74"/>
      <c r="AF32" s="74"/>
      <c r="AG32" s="74"/>
    </row>
    <row r="33" spans="1:33" s="10" customFormat="1" ht="139.5">
      <c r="A33" s="77"/>
      <c r="B33" s="289" t="s">
        <v>743</v>
      </c>
      <c r="C33" s="300" t="s">
        <v>703</v>
      </c>
      <c r="D33" s="289" t="s">
        <v>738</v>
      </c>
      <c r="E33" s="300" t="s">
        <v>703</v>
      </c>
      <c r="F33" s="289">
        <v>10</v>
      </c>
      <c r="G33" s="319" t="s">
        <v>739</v>
      </c>
      <c r="H33" s="296" t="s">
        <v>740</v>
      </c>
      <c r="I33" s="289" t="s">
        <v>744</v>
      </c>
      <c r="J33" s="289" t="s">
        <v>708</v>
      </c>
      <c r="K33" s="290" t="s">
        <v>745</v>
      </c>
      <c r="L33" s="316" t="s">
        <v>148</v>
      </c>
      <c r="M33" s="77"/>
      <c r="N33" s="286"/>
      <c r="O33" s="74"/>
      <c r="P33" s="74"/>
      <c r="Q33" s="74"/>
      <c r="R33" s="74"/>
      <c r="S33" s="74"/>
      <c r="T33" s="74"/>
      <c r="U33" s="74"/>
      <c r="V33" s="74"/>
      <c r="W33" s="74"/>
      <c r="X33" s="74"/>
      <c r="Y33" s="74"/>
      <c r="Z33" s="74"/>
      <c r="AA33" s="74"/>
      <c r="AB33" s="74"/>
      <c r="AC33" s="74"/>
      <c r="AD33" s="74"/>
      <c r="AE33" s="74"/>
      <c r="AF33" s="74"/>
      <c r="AG33" s="74"/>
    </row>
    <row r="34" spans="1:33" s="10" customFormat="1" ht="155.1">
      <c r="A34" s="77"/>
      <c r="B34" s="289" t="s">
        <v>746</v>
      </c>
      <c r="C34" s="300" t="s">
        <v>703</v>
      </c>
      <c r="D34" s="289" t="s">
        <v>747</v>
      </c>
      <c r="E34" s="300" t="s">
        <v>703</v>
      </c>
      <c r="F34" s="289">
        <v>11</v>
      </c>
      <c r="G34" s="319" t="s">
        <v>739</v>
      </c>
      <c r="H34" s="296" t="s">
        <v>748</v>
      </c>
      <c r="I34" s="289" t="s">
        <v>749</v>
      </c>
      <c r="J34" s="289" t="s">
        <v>720</v>
      </c>
      <c r="K34" s="290" t="s">
        <v>750</v>
      </c>
      <c r="L34" s="316" t="s">
        <v>148</v>
      </c>
      <c r="M34" s="77"/>
      <c r="N34" s="286"/>
      <c r="O34" s="74"/>
      <c r="P34" s="74"/>
      <c r="Q34" s="74"/>
      <c r="R34" s="74"/>
      <c r="S34" s="74"/>
      <c r="T34" s="74"/>
      <c r="U34" s="74"/>
      <c r="V34" s="74"/>
      <c r="W34" s="74"/>
      <c r="X34" s="74"/>
      <c r="Y34" s="74"/>
      <c r="Z34" s="74"/>
      <c r="AA34" s="74"/>
      <c r="AB34" s="74"/>
      <c r="AC34" s="74"/>
      <c r="AD34" s="74"/>
      <c r="AE34" s="74"/>
      <c r="AF34" s="74"/>
      <c r="AG34" s="74"/>
    </row>
    <row r="35" spans="1:33" s="10" customFormat="1" ht="108.6">
      <c r="A35" s="77"/>
      <c r="B35" s="289" t="s">
        <v>751</v>
      </c>
      <c r="C35" s="300" t="s">
        <v>703</v>
      </c>
      <c r="D35" s="289" t="s">
        <v>752</v>
      </c>
      <c r="E35" s="300" t="s">
        <v>703</v>
      </c>
      <c r="F35" s="289">
        <v>12</v>
      </c>
      <c r="G35" s="319" t="s">
        <v>739</v>
      </c>
      <c r="H35" s="296" t="s">
        <v>748</v>
      </c>
      <c r="I35" s="289" t="s">
        <v>749</v>
      </c>
      <c r="J35" s="289" t="s">
        <v>720</v>
      </c>
      <c r="K35" s="290" t="s">
        <v>753</v>
      </c>
      <c r="L35" s="316" t="s">
        <v>148</v>
      </c>
      <c r="M35" s="77"/>
      <c r="N35" s="286"/>
      <c r="O35" s="74"/>
      <c r="P35" s="74"/>
      <c r="Q35" s="74"/>
      <c r="R35" s="74"/>
      <c r="S35" s="74"/>
      <c r="T35" s="74"/>
      <c r="U35" s="74"/>
      <c r="V35" s="74"/>
      <c r="W35" s="74"/>
      <c r="X35" s="74"/>
      <c r="Y35" s="74"/>
      <c r="Z35" s="74"/>
      <c r="AA35" s="74"/>
      <c r="AB35" s="74"/>
      <c r="AC35" s="74"/>
      <c r="AD35" s="74"/>
      <c r="AE35" s="74"/>
      <c r="AF35" s="74"/>
      <c r="AG35" s="74"/>
    </row>
    <row r="36" spans="1:33" s="10" customFormat="1" ht="93">
      <c r="A36" s="77"/>
      <c r="B36" s="289" t="s">
        <v>754</v>
      </c>
      <c r="C36" s="300" t="s">
        <v>703</v>
      </c>
      <c r="D36" s="289" t="s">
        <v>755</v>
      </c>
      <c r="E36" s="300" t="s">
        <v>703</v>
      </c>
      <c r="F36" s="289">
        <v>13</v>
      </c>
      <c r="G36" s="319" t="s">
        <v>739</v>
      </c>
      <c r="H36" s="296" t="s">
        <v>756</v>
      </c>
      <c r="I36" s="289" t="s">
        <v>757</v>
      </c>
      <c r="J36" s="289" t="s">
        <v>720</v>
      </c>
      <c r="K36" s="290" t="s">
        <v>758</v>
      </c>
      <c r="L36" s="316" t="s">
        <v>148</v>
      </c>
      <c r="M36" s="77"/>
      <c r="N36" s="286"/>
      <c r="O36" s="74"/>
      <c r="P36" s="74"/>
      <c r="Q36" s="74"/>
      <c r="R36" s="74"/>
      <c r="S36" s="74"/>
      <c r="T36" s="74"/>
      <c r="U36" s="74"/>
      <c r="V36" s="74"/>
      <c r="W36" s="74"/>
      <c r="X36" s="74"/>
      <c r="Y36" s="74"/>
      <c r="Z36" s="74"/>
      <c r="AA36" s="74"/>
      <c r="AB36" s="74"/>
      <c r="AC36" s="74"/>
      <c r="AD36" s="74"/>
      <c r="AE36" s="74"/>
      <c r="AF36" s="74"/>
      <c r="AG36" s="74"/>
    </row>
    <row r="37" spans="1:33" s="10" customFormat="1" ht="46.5">
      <c r="A37" s="77"/>
      <c r="B37" s="289" t="s">
        <v>759</v>
      </c>
      <c r="C37" s="300" t="s">
        <v>703</v>
      </c>
      <c r="D37" s="289" t="s">
        <v>760</v>
      </c>
      <c r="E37" s="300" t="s">
        <v>703</v>
      </c>
      <c r="F37" s="289">
        <v>14</v>
      </c>
      <c r="G37" s="319" t="s">
        <v>739</v>
      </c>
      <c r="H37" s="296" t="s">
        <v>761</v>
      </c>
      <c r="I37" s="289" t="s">
        <v>762</v>
      </c>
      <c r="J37" s="289" t="s">
        <v>708</v>
      </c>
      <c r="K37" s="290" t="s">
        <v>763</v>
      </c>
      <c r="L37" s="316" t="s">
        <v>148</v>
      </c>
      <c r="M37" s="77"/>
      <c r="N37" s="286"/>
      <c r="O37" s="74"/>
      <c r="P37" s="74"/>
      <c r="Q37" s="74"/>
      <c r="R37" s="74"/>
      <c r="S37" s="74"/>
      <c r="T37" s="74"/>
      <c r="U37" s="74"/>
      <c r="V37" s="74"/>
      <c r="W37" s="74"/>
      <c r="X37" s="74"/>
      <c r="Y37" s="74"/>
      <c r="Z37" s="74"/>
      <c r="AA37" s="74"/>
      <c r="AB37" s="74"/>
      <c r="AC37" s="74"/>
      <c r="AD37" s="74"/>
      <c r="AE37" s="74"/>
      <c r="AF37" s="74"/>
      <c r="AG37" s="74"/>
    </row>
    <row r="38" spans="1:33" s="10" customFormat="1" ht="46.5">
      <c r="A38" s="77"/>
      <c r="B38" s="289" t="s">
        <v>764</v>
      </c>
      <c r="C38" s="300" t="s">
        <v>703</v>
      </c>
      <c r="D38" s="289" t="s">
        <v>760</v>
      </c>
      <c r="E38" s="300" t="s">
        <v>703</v>
      </c>
      <c r="F38" s="289">
        <v>15</v>
      </c>
      <c r="G38" s="319" t="s">
        <v>739</v>
      </c>
      <c r="H38" s="296" t="s">
        <v>765</v>
      </c>
      <c r="I38" s="289"/>
      <c r="J38" s="289" t="s">
        <v>720</v>
      </c>
      <c r="K38" s="290" t="s">
        <v>758</v>
      </c>
      <c r="L38" s="316" t="s">
        <v>148</v>
      </c>
      <c r="M38" s="77"/>
      <c r="N38" s="286"/>
      <c r="O38" s="74"/>
      <c r="P38" s="74"/>
      <c r="Q38" s="74"/>
      <c r="R38" s="74"/>
      <c r="S38" s="74"/>
      <c r="T38" s="74"/>
      <c r="U38" s="74"/>
      <c r="V38" s="74"/>
      <c r="W38" s="74"/>
      <c r="X38" s="74"/>
      <c r="Y38" s="74"/>
      <c r="Z38" s="74"/>
      <c r="AA38" s="74"/>
      <c r="AB38" s="74"/>
      <c r="AC38" s="74"/>
      <c r="AD38" s="74"/>
      <c r="AE38" s="74"/>
      <c r="AF38" s="74"/>
      <c r="AG38" s="74"/>
    </row>
    <row r="39" spans="1:33" s="10" customFormat="1" ht="155.1">
      <c r="A39" s="77"/>
      <c r="B39" s="289" t="s">
        <v>751</v>
      </c>
      <c r="C39" s="300" t="s">
        <v>703</v>
      </c>
      <c r="D39" s="289" t="s">
        <v>766</v>
      </c>
      <c r="E39" s="300" t="s">
        <v>703</v>
      </c>
      <c r="F39" s="289">
        <v>16</v>
      </c>
      <c r="G39" s="319" t="s">
        <v>739</v>
      </c>
      <c r="H39" s="296" t="s">
        <v>748</v>
      </c>
      <c r="I39" s="289" t="s">
        <v>749</v>
      </c>
      <c r="J39" s="289" t="s">
        <v>708</v>
      </c>
      <c r="K39" s="290" t="s">
        <v>767</v>
      </c>
      <c r="L39" s="316" t="s">
        <v>148</v>
      </c>
      <c r="M39" s="77"/>
      <c r="N39" s="286"/>
      <c r="O39" s="74"/>
      <c r="P39" s="74"/>
      <c r="Q39" s="74"/>
      <c r="R39" s="74"/>
      <c r="S39" s="74"/>
      <c r="T39" s="74"/>
      <c r="U39" s="74"/>
      <c r="V39" s="74"/>
      <c r="W39" s="74"/>
      <c r="X39" s="74"/>
      <c r="Y39" s="74"/>
      <c r="Z39" s="74"/>
      <c r="AA39" s="74"/>
      <c r="AB39" s="74"/>
      <c r="AC39" s="74"/>
      <c r="AD39" s="74"/>
      <c r="AE39" s="74"/>
      <c r="AF39" s="74"/>
      <c r="AG39" s="74"/>
    </row>
    <row r="40" spans="1:33" s="10" customFormat="1" ht="46.5">
      <c r="A40" s="77"/>
      <c r="B40" s="291" t="s">
        <v>685</v>
      </c>
      <c r="C40" s="300" t="s">
        <v>703</v>
      </c>
      <c r="D40" s="291" t="s">
        <v>768</v>
      </c>
      <c r="E40" s="300" t="s">
        <v>703</v>
      </c>
      <c r="F40" s="291">
        <v>17</v>
      </c>
      <c r="G40" s="298" t="s">
        <v>769</v>
      </c>
      <c r="H40" s="298" t="s">
        <v>685</v>
      </c>
      <c r="I40" s="291" t="s">
        <v>685</v>
      </c>
      <c r="J40" s="291" t="s">
        <v>685</v>
      </c>
      <c r="K40" s="291" t="s">
        <v>685</v>
      </c>
      <c r="L40" s="316" t="s">
        <v>148</v>
      </c>
      <c r="M40" s="77"/>
      <c r="N40" s="286"/>
      <c r="O40" s="74"/>
      <c r="P40" s="74"/>
      <c r="Q40" s="74"/>
      <c r="R40" s="74"/>
      <c r="S40" s="74"/>
      <c r="T40" s="74"/>
      <c r="U40" s="74"/>
      <c r="V40" s="74"/>
      <c r="W40" s="74"/>
      <c r="X40" s="74"/>
      <c r="Y40" s="74"/>
      <c r="Z40" s="74"/>
      <c r="AA40" s="74"/>
      <c r="AB40" s="74"/>
      <c r="AC40" s="74"/>
      <c r="AD40" s="74"/>
      <c r="AE40" s="74"/>
      <c r="AF40" s="74"/>
      <c r="AG40" s="74"/>
    </row>
    <row r="41" spans="1:33" ht="62.1">
      <c r="A41" s="77"/>
      <c r="B41" s="321" t="s">
        <v>685</v>
      </c>
      <c r="C41" s="300" t="s">
        <v>703</v>
      </c>
      <c r="D41" s="321" t="s">
        <v>770</v>
      </c>
      <c r="E41" s="300" t="s">
        <v>703</v>
      </c>
      <c r="F41" s="320">
        <v>18</v>
      </c>
      <c r="G41" s="321" t="s">
        <v>686</v>
      </c>
      <c r="H41" s="321" t="s">
        <v>685</v>
      </c>
      <c r="I41" s="320" t="s">
        <v>771</v>
      </c>
      <c r="J41" s="320" t="s">
        <v>720</v>
      </c>
      <c r="K41" s="322" t="s">
        <v>772</v>
      </c>
      <c r="L41" s="316" t="s">
        <v>148</v>
      </c>
      <c r="M41" s="77"/>
      <c r="N41" s="286"/>
    </row>
    <row r="42" spans="1:33" ht="62.1">
      <c r="A42" s="77"/>
      <c r="B42" s="321" t="s">
        <v>685</v>
      </c>
      <c r="C42" s="300" t="s">
        <v>703</v>
      </c>
      <c r="D42" s="321" t="s">
        <v>770</v>
      </c>
      <c r="E42" s="300" t="s">
        <v>703</v>
      </c>
      <c r="F42" s="320">
        <v>19</v>
      </c>
      <c r="G42" s="321" t="s">
        <v>686</v>
      </c>
      <c r="H42" s="321" t="s">
        <v>685</v>
      </c>
      <c r="I42" s="320" t="s">
        <v>771</v>
      </c>
      <c r="J42" s="320" t="s">
        <v>720</v>
      </c>
      <c r="K42" s="322" t="s">
        <v>773</v>
      </c>
      <c r="L42" s="316" t="s">
        <v>148</v>
      </c>
      <c r="M42" s="77"/>
      <c r="N42" s="286"/>
    </row>
    <row r="43" spans="1:33" ht="62.1">
      <c r="A43" s="77"/>
      <c r="B43" s="321" t="s">
        <v>685</v>
      </c>
      <c r="C43" s="300" t="s">
        <v>703</v>
      </c>
      <c r="D43" s="321" t="s">
        <v>770</v>
      </c>
      <c r="E43" s="300" t="s">
        <v>703</v>
      </c>
      <c r="F43" s="320">
        <v>20</v>
      </c>
      <c r="G43" s="321" t="s">
        <v>686</v>
      </c>
      <c r="H43" s="321" t="s">
        <v>685</v>
      </c>
      <c r="I43" s="320" t="s">
        <v>771</v>
      </c>
      <c r="J43" s="320" t="s">
        <v>720</v>
      </c>
      <c r="K43" s="322" t="s">
        <v>774</v>
      </c>
      <c r="L43" s="316" t="s">
        <v>148</v>
      </c>
      <c r="M43" s="77"/>
      <c r="N43" s="286"/>
    </row>
    <row r="44" spans="1:33" ht="62.1">
      <c r="A44" s="77"/>
      <c r="B44" s="321" t="s">
        <v>685</v>
      </c>
      <c r="C44" s="300" t="s">
        <v>703</v>
      </c>
      <c r="D44" s="321" t="s">
        <v>770</v>
      </c>
      <c r="E44" s="300" t="s">
        <v>703</v>
      </c>
      <c r="F44" s="320">
        <v>21</v>
      </c>
      <c r="G44" s="321" t="s">
        <v>686</v>
      </c>
      <c r="H44" s="321" t="s">
        <v>685</v>
      </c>
      <c r="I44" s="320" t="s">
        <v>775</v>
      </c>
      <c r="J44" s="320" t="s">
        <v>708</v>
      </c>
      <c r="K44" s="322" t="s">
        <v>776</v>
      </c>
      <c r="L44" s="316" t="s">
        <v>148</v>
      </c>
      <c r="M44" s="77"/>
      <c r="N44" s="286"/>
    </row>
    <row r="45" spans="1:33" ht="62.1">
      <c r="A45" s="77"/>
      <c r="B45" s="321" t="s">
        <v>685</v>
      </c>
      <c r="C45" s="300" t="s">
        <v>703</v>
      </c>
      <c r="D45" s="321" t="s">
        <v>770</v>
      </c>
      <c r="E45" s="300" t="s">
        <v>703</v>
      </c>
      <c r="F45" s="320">
        <v>22</v>
      </c>
      <c r="G45" s="321" t="s">
        <v>686</v>
      </c>
      <c r="H45" s="321" t="s">
        <v>685</v>
      </c>
      <c r="I45" s="320" t="s">
        <v>775</v>
      </c>
      <c r="J45" s="320" t="s">
        <v>708</v>
      </c>
      <c r="K45" s="322" t="s">
        <v>777</v>
      </c>
      <c r="L45" s="316" t="s">
        <v>148</v>
      </c>
      <c r="M45" s="77"/>
      <c r="N45" s="286"/>
    </row>
    <row r="46" spans="1:33" ht="62.1">
      <c r="A46" s="77"/>
      <c r="B46" s="321" t="s">
        <v>685</v>
      </c>
      <c r="C46" s="300" t="s">
        <v>703</v>
      </c>
      <c r="D46" s="321" t="s">
        <v>770</v>
      </c>
      <c r="E46" s="300" t="s">
        <v>703</v>
      </c>
      <c r="F46" s="320">
        <v>23</v>
      </c>
      <c r="G46" s="321" t="s">
        <v>686</v>
      </c>
      <c r="H46" s="321" t="s">
        <v>685</v>
      </c>
      <c r="I46" s="320" t="s">
        <v>775</v>
      </c>
      <c r="J46" s="320" t="s">
        <v>720</v>
      </c>
      <c r="K46" s="322" t="s">
        <v>778</v>
      </c>
      <c r="L46" s="316" t="s">
        <v>148</v>
      </c>
      <c r="M46" s="77"/>
      <c r="N46" s="286"/>
    </row>
    <row r="47" spans="1:33" ht="62.1">
      <c r="A47" s="77"/>
      <c r="B47" s="321" t="s">
        <v>685</v>
      </c>
      <c r="C47" s="300" t="s">
        <v>703</v>
      </c>
      <c r="D47" s="321" t="s">
        <v>770</v>
      </c>
      <c r="E47" s="300" t="s">
        <v>703</v>
      </c>
      <c r="F47" s="320">
        <v>24</v>
      </c>
      <c r="G47" s="321" t="s">
        <v>686</v>
      </c>
      <c r="H47" s="321" t="s">
        <v>685</v>
      </c>
      <c r="I47" s="320" t="s">
        <v>779</v>
      </c>
      <c r="J47" s="320" t="s">
        <v>720</v>
      </c>
      <c r="K47" s="322" t="s">
        <v>780</v>
      </c>
      <c r="L47" s="316" t="s">
        <v>148</v>
      </c>
      <c r="M47" s="77"/>
      <c r="N47" s="286"/>
    </row>
    <row r="48" spans="1:33" ht="202.5">
      <c r="A48" s="77"/>
      <c r="B48" s="338"/>
      <c r="C48" s="338"/>
      <c r="D48" s="325"/>
      <c r="E48" s="338"/>
      <c r="F48" s="325">
        <v>25</v>
      </c>
      <c r="G48" s="325" t="s">
        <v>687</v>
      </c>
      <c r="H48" s="325" t="s">
        <v>781</v>
      </c>
      <c r="I48" s="326" t="s">
        <v>782</v>
      </c>
      <c r="J48" s="325" t="s">
        <v>720</v>
      </c>
      <c r="K48" s="337" t="s">
        <v>731</v>
      </c>
      <c r="L48" s="316" t="s">
        <v>148</v>
      </c>
      <c r="M48" s="77"/>
      <c r="N48" s="286"/>
    </row>
    <row r="49" spans="1:14" ht="202.5">
      <c r="A49" s="77"/>
      <c r="B49" s="338" t="s">
        <v>783</v>
      </c>
      <c r="C49" s="338" t="s">
        <v>784</v>
      </c>
      <c r="D49" s="325"/>
      <c r="E49" s="338" t="s">
        <v>784</v>
      </c>
      <c r="F49" s="325">
        <v>26</v>
      </c>
      <c r="G49" s="325" t="s">
        <v>687</v>
      </c>
      <c r="H49" s="325" t="s">
        <v>781</v>
      </c>
      <c r="I49" s="326" t="s">
        <v>782</v>
      </c>
      <c r="J49" s="325" t="s">
        <v>708</v>
      </c>
      <c r="K49" s="337" t="s">
        <v>785</v>
      </c>
      <c r="L49" s="316" t="s">
        <v>148</v>
      </c>
      <c r="N49" s="286"/>
    </row>
    <row r="50" spans="1:14" ht="189.95">
      <c r="A50" s="77"/>
      <c r="B50" s="338"/>
      <c r="C50" s="338"/>
      <c r="D50" s="325"/>
      <c r="E50" s="338"/>
      <c r="F50" s="325">
        <v>27</v>
      </c>
      <c r="G50" s="325" t="s">
        <v>687</v>
      </c>
      <c r="H50" s="325" t="s">
        <v>786</v>
      </c>
      <c r="I50" s="326" t="s">
        <v>787</v>
      </c>
      <c r="J50" s="325" t="s">
        <v>720</v>
      </c>
      <c r="K50" s="337" t="s">
        <v>726</v>
      </c>
      <c r="L50" s="316" t="s">
        <v>148</v>
      </c>
      <c r="N50" s="286"/>
    </row>
    <row r="51" spans="1:14" ht="189.95">
      <c r="A51" s="77"/>
      <c r="B51" s="338" t="s">
        <v>788</v>
      </c>
      <c r="C51" s="338" t="s">
        <v>784</v>
      </c>
      <c r="D51" s="325"/>
      <c r="E51" s="338" t="s">
        <v>784</v>
      </c>
      <c r="F51" s="325">
        <v>28</v>
      </c>
      <c r="G51" s="325" t="s">
        <v>687</v>
      </c>
      <c r="H51" s="325" t="s">
        <v>786</v>
      </c>
      <c r="I51" s="326" t="s">
        <v>787</v>
      </c>
      <c r="J51" s="325" t="s">
        <v>708</v>
      </c>
      <c r="K51" s="337" t="s">
        <v>789</v>
      </c>
      <c r="L51" s="316" t="s">
        <v>148</v>
      </c>
      <c r="N51" s="286"/>
    </row>
    <row r="52" spans="1:14" ht="189.95">
      <c r="A52" s="77"/>
      <c r="B52" s="338" t="s">
        <v>790</v>
      </c>
      <c r="C52" s="338" t="s">
        <v>784</v>
      </c>
      <c r="D52" s="325"/>
      <c r="E52" s="338" t="s">
        <v>784</v>
      </c>
      <c r="F52" s="325">
        <v>29</v>
      </c>
      <c r="G52" s="325" t="s">
        <v>687</v>
      </c>
      <c r="H52" s="325" t="s">
        <v>786</v>
      </c>
      <c r="I52" s="326" t="s">
        <v>787</v>
      </c>
      <c r="J52" s="325" t="s">
        <v>708</v>
      </c>
      <c r="K52" s="337" t="s">
        <v>791</v>
      </c>
      <c r="L52" s="316" t="s">
        <v>148</v>
      </c>
      <c r="N52" s="286"/>
    </row>
    <row r="53" spans="1:14" ht="201.6">
      <c r="A53" s="77"/>
      <c r="B53" s="338" t="s">
        <v>792</v>
      </c>
      <c r="C53" s="338" t="s">
        <v>784</v>
      </c>
      <c r="D53" s="325"/>
      <c r="E53" s="338" t="s">
        <v>784</v>
      </c>
      <c r="F53" s="325">
        <v>30</v>
      </c>
      <c r="G53" s="325" t="s">
        <v>687</v>
      </c>
      <c r="H53" s="325" t="s">
        <v>793</v>
      </c>
      <c r="I53" s="327" t="s">
        <v>794</v>
      </c>
      <c r="J53" s="325" t="s">
        <v>708</v>
      </c>
      <c r="K53" s="337" t="s">
        <v>795</v>
      </c>
      <c r="L53" s="316" t="s">
        <v>148</v>
      </c>
      <c r="N53" s="286"/>
    </row>
    <row r="54" spans="1:14" ht="201.6">
      <c r="A54" s="77"/>
      <c r="B54" s="338" t="s">
        <v>796</v>
      </c>
      <c r="C54" s="338" t="s">
        <v>784</v>
      </c>
      <c r="D54" s="325"/>
      <c r="E54" s="338" t="s">
        <v>784</v>
      </c>
      <c r="F54" s="325">
        <v>31</v>
      </c>
      <c r="G54" s="325" t="s">
        <v>687</v>
      </c>
      <c r="H54" s="325" t="s">
        <v>793</v>
      </c>
      <c r="I54" s="327" t="s">
        <v>794</v>
      </c>
      <c r="J54" s="325" t="s">
        <v>708</v>
      </c>
      <c r="K54" s="337" t="s">
        <v>797</v>
      </c>
      <c r="L54" s="316" t="s">
        <v>148</v>
      </c>
      <c r="N54" s="286"/>
    </row>
    <row r="55" spans="1:14" ht="216.95">
      <c r="A55" s="77"/>
      <c r="B55" s="338"/>
      <c r="C55" s="338"/>
      <c r="D55" s="325"/>
      <c r="E55" s="338"/>
      <c r="F55" s="325">
        <v>32</v>
      </c>
      <c r="G55" s="325" t="s">
        <v>687</v>
      </c>
      <c r="H55" s="325" t="s">
        <v>798</v>
      </c>
      <c r="I55" s="327" t="s">
        <v>799</v>
      </c>
      <c r="J55" s="325" t="s">
        <v>720</v>
      </c>
      <c r="K55" s="337" t="s">
        <v>736</v>
      </c>
      <c r="L55" s="316" t="s">
        <v>148</v>
      </c>
      <c r="N55" s="286"/>
    </row>
    <row r="56" spans="1:14" ht="216.95">
      <c r="A56" s="77"/>
      <c r="B56" s="338" t="s">
        <v>800</v>
      </c>
      <c r="C56" s="338" t="s">
        <v>784</v>
      </c>
      <c r="D56" s="325"/>
      <c r="E56" s="338" t="s">
        <v>784</v>
      </c>
      <c r="F56" s="325">
        <v>33</v>
      </c>
      <c r="G56" s="325" t="s">
        <v>687</v>
      </c>
      <c r="H56" s="325" t="s">
        <v>798</v>
      </c>
      <c r="I56" s="327" t="s">
        <v>799</v>
      </c>
      <c r="J56" s="325" t="s">
        <v>708</v>
      </c>
      <c r="K56" s="337" t="s">
        <v>801</v>
      </c>
      <c r="L56" s="316" t="s">
        <v>148</v>
      </c>
      <c r="N56" s="286"/>
    </row>
    <row r="57" spans="1:14" ht="263.45">
      <c r="A57" s="77"/>
      <c r="B57" s="338" t="s">
        <v>802</v>
      </c>
      <c r="C57" s="338" t="s">
        <v>784</v>
      </c>
      <c r="D57" s="325"/>
      <c r="E57" s="338" t="s">
        <v>784</v>
      </c>
      <c r="F57" s="325">
        <v>34</v>
      </c>
      <c r="G57" s="325" t="s">
        <v>687</v>
      </c>
      <c r="H57" s="325" t="s">
        <v>803</v>
      </c>
      <c r="I57" s="327" t="s">
        <v>804</v>
      </c>
      <c r="J57" s="325" t="s">
        <v>708</v>
      </c>
      <c r="K57" s="337" t="s">
        <v>805</v>
      </c>
      <c r="L57" s="316" t="s">
        <v>148</v>
      </c>
      <c r="N57" s="286"/>
    </row>
    <row r="58" spans="1:14" ht="263.45">
      <c r="A58" s="77"/>
      <c r="B58" s="338" t="s">
        <v>806</v>
      </c>
      <c r="C58" s="338" t="s">
        <v>784</v>
      </c>
      <c r="D58" s="325"/>
      <c r="E58" s="338" t="s">
        <v>784</v>
      </c>
      <c r="F58" s="325">
        <v>35</v>
      </c>
      <c r="G58" s="325" t="s">
        <v>687</v>
      </c>
      <c r="H58" s="325" t="s">
        <v>803</v>
      </c>
      <c r="I58" s="327" t="s">
        <v>804</v>
      </c>
      <c r="J58" s="325" t="s">
        <v>708</v>
      </c>
      <c r="K58" s="337" t="s">
        <v>807</v>
      </c>
      <c r="L58" s="316" t="s">
        <v>148</v>
      </c>
      <c r="N58" s="286"/>
    </row>
    <row r="59" spans="1:14" ht="263.45">
      <c r="A59" s="77"/>
      <c r="B59" s="338" t="s">
        <v>808</v>
      </c>
      <c r="C59" s="338" t="s">
        <v>784</v>
      </c>
      <c r="D59" s="325"/>
      <c r="E59" s="338" t="s">
        <v>784</v>
      </c>
      <c r="F59" s="325">
        <v>36</v>
      </c>
      <c r="G59" s="325" t="s">
        <v>687</v>
      </c>
      <c r="H59" s="325" t="s">
        <v>803</v>
      </c>
      <c r="I59" s="327" t="s">
        <v>804</v>
      </c>
      <c r="J59" s="325" t="s">
        <v>708</v>
      </c>
      <c r="K59" s="337" t="s">
        <v>809</v>
      </c>
      <c r="L59" s="316" t="s">
        <v>148</v>
      </c>
      <c r="N59" s="286"/>
    </row>
    <row r="60" spans="1:14" ht="263.45">
      <c r="A60" s="77"/>
      <c r="B60" s="338" t="s">
        <v>810</v>
      </c>
      <c r="C60" s="338" t="s">
        <v>784</v>
      </c>
      <c r="D60" s="325"/>
      <c r="E60" s="338" t="s">
        <v>784</v>
      </c>
      <c r="F60" s="325">
        <v>37</v>
      </c>
      <c r="G60" s="325" t="s">
        <v>687</v>
      </c>
      <c r="H60" s="325" t="s">
        <v>803</v>
      </c>
      <c r="I60" s="327" t="s">
        <v>804</v>
      </c>
      <c r="J60" s="325" t="s">
        <v>708</v>
      </c>
      <c r="K60" s="337" t="s">
        <v>811</v>
      </c>
      <c r="L60" s="316" t="s">
        <v>148</v>
      </c>
      <c r="N60" s="286"/>
    </row>
    <row r="61" spans="1:14" ht="201.6">
      <c r="A61" s="77"/>
      <c r="B61" s="77"/>
      <c r="C61" s="77"/>
      <c r="D61" s="77"/>
      <c r="E61" s="77"/>
      <c r="F61" s="364">
        <v>38</v>
      </c>
      <c r="G61" s="363" t="s">
        <v>688</v>
      </c>
      <c r="H61" s="364" t="s">
        <v>812</v>
      </c>
      <c r="I61" s="364" t="s">
        <v>813</v>
      </c>
      <c r="J61" s="364" t="s">
        <v>720</v>
      </c>
      <c r="K61" s="363" t="s">
        <v>814</v>
      </c>
      <c r="L61" s="316" t="s">
        <v>148</v>
      </c>
      <c r="M61" s="77"/>
      <c r="N61" s="286"/>
    </row>
    <row r="62" spans="1:14" ht="30.95">
      <c r="A62" s="77"/>
      <c r="B62" s="77"/>
      <c r="C62" s="77"/>
      <c r="D62" s="77"/>
      <c r="E62" s="77"/>
      <c r="F62" s="364">
        <v>39</v>
      </c>
      <c r="G62" s="363" t="s">
        <v>688</v>
      </c>
      <c r="H62" s="364" t="s">
        <v>815</v>
      </c>
      <c r="I62" s="364" t="s">
        <v>816</v>
      </c>
      <c r="J62" s="364" t="s">
        <v>708</v>
      </c>
      <c r="K62" s="363" t="s">
        <v>817</v>
      </c>
      <c r="L62" s="316" t="s">
        <v>148</v>
      </c>
      <c r="M62" s="77"/>
      <c r="N62" s="286"/>
    </row>
    <row r="63" spans="1:14" ht="30.95">
      <c r="A63" s="77"/>
      <c r="B63" s="77"/>
      <c r="C63" s="77"/>
      <c r="D63" s="77"/>
      <c r="E63" s="77"/>
      <c r="F63" s="364">
        <v>40</v>
      </c>
      <c r="G63" s="363" t="s">
        <v>688</v>
      </c>
      <c r="H63" s="364" t="s">
        <v>818</v>
      </c>
      <c r="I63" s="364" t="s">
        <v>819</v>
      </c>
      <c r="J63" s="364" t="s">
        <v>708</v>
      </c>
      <c r="K63" s="363" t="s">
        <v>820</v>
      </c>
      <c r="L63" s="316" t="s">
        <v>148</v>
      </c>
      <c r="M63" s="77"/>
      <c r="N63" s="286"/>
    </row>
    <row r="64" spans="1:14" ht="170.45">
      <c r="A64" s="77"/>
      <c r="B64" s="77"/>
      <c r="C64" s="77"/>
      <c r="D64" s="77"/>
      <c r="E64" s="77"/>
      <c r="F64" s="364">
        <v>41</v>
      </c>
      <c r="G64" s="363" t="s">
        <v>688</v>
      </c>
      <c r="H64" s="364" t="s">
        <v>821</v>
      </c>
      <c r="I64" s="364" t="s">
        <v>822</v>
      </c>
      <c r="J64" s="364" t="s">
        <v>708</v>
      </c>
      <c r="K64" s="363" t="s">
        <v>823</v>
      </c>
      <c r="L64" s="316" t="s">
        <v>148</v>
      </c>
      <c r="M64" s="77"/>
      <c r="N64" s="286"/>
    </row>
    <row r="65" spans="1:14" ht="62.1">
      <c r="A65" s="77"/>
      <c r="B65" s="77"/>
      <c r="C65" s="77"/>
      <c r="D65" s="77"/>
      <c r="E65" s="77"/>
      <c r="F65" s="364">
        <v>42</v>
      </c>
      <c r="G65" s="363" t="s">
        <v>688</v>
      </c>
      <c r="H65" s="364" t="s">
        <v>824</v>
      </c>
      <c r="I65" s="364" t="s">
        <v>825</v>
      </c>
      <c r="J65" s="364" t="s">
        <v>708</v>
      </c>
      <c r="K65" s="363" t="s">
        <v>826</v>
      </c>
      <c r="L65" s="316" t="s">
        <v>148</v>
      </c>
      <c r="M65" s="77"/>
      <c r="N65" s="286"/>
    </row>
    <row r="66" spans="1:14" ht="46.5">
      <c r="A66" s="77"/>
      <c r="B66" s="77"/>
      <c r="C66" s="77"/>
      <c r="D66" s="77"/>
      <c r="E66" s="77"/>
      <c r="F66" s="364">
        <v>43</v>
      </c>
      <c r="G66" s="363" t="s">
        <v>688</v>
      </c>
      <c r="H66" s="364" t="s">
        <v>827</v>
      </c>
      <c r="I66" s="364" t="s">
        <v>828</v>
      </c>
      <c r="J66" s="364" t="s">
        <v>708</v>
      </c>
      <c r="K66" s="363" t="s">
        <v>829</v>
      </c>
      <c r="L66" s="316" t="s">
        <v>148</v>
      </c>
      <c r="M66" s="77"/>
      <c r="N66" s="286"/>
    </row>
    <row r="67" spans="1:14" ht="46.5">
      <c r="A67" s="77"/>
      <c r="B67" s="77"/>
      <c r="C67" s="77"/>
      <c r="D67" s="77"/>
      <c r="E67" s="77"/>
      <c r="F67" s="364">
        <v>44</v>
      </c>
      <c r="G67" s="363" t="s">
        <v>688</v>
      </c>
      <c r="H67" s="364" t="s">
        <v>827</v>
      </c>
      <c r="I67" s="364" t="s">
        <v>828</v>
      </c>
      <c r="J67" s="364" t="s">
        <v>708</v>
      </c>
      <c r="K67" s="363" t="s">
        <v>830</v>
      </c>
      <c r="L67" s="316" t="s">
        <v>148</v>
      </c>
      <c r="M67" s="77"/>
      <c r="N67" s="286"/>
    </row>
    <row r="68" spans="1:14" ht="30.95">
      <c r="A68" s="77"/>
      <c r="B68" s="77"/>
      <c r="C68" s="77"/>
      <c r="D68" s="77"/>
      <c r="E68" s="77"/>
      <c r="F68" s="364">
        <v>45</v>
      </c>
      <c r="G68" s="363" t="s">
        <v>688</v>
      </c>
      <c r="H68" s="364" t="s">
        <v>831</v>
      </c>
      <c r="I68" s="364" t="s">
        <v>832</v>
      </c>
      <c r="J68" s="364" t="s">
        <v>708</v>
      </c>
      <c r="K68" s="363" t="s">
        <v>833</v>
      </c>
      <c r="L68" s="316" t="s">
        <v>148</v>
      </c>
      <c r="M68" s="77"/>
      <c r="N68" s="286"/>
    </row>
    <row r="69" spans="1:14" ht="30.95">
      <c r="A69" s="77"/>
      <c r="B69" s="77"/>
      <c r="C69" s="77"/>
      <c r="D69" s="77"/>
      <c r="E69" s="77"/>
      <c r="F69" s="381">
        <v>46</v>
      </c>
      <c r="G69" s="380" t="s">
        <v>689</v>
      </c>
      <c r="H69" s="381" t="s">
        <v>834</v>
      </c>
      <c r="I69" s="381" t="s">
        <v>835</v>
      </c>
      <c r="J69" s="381" t="s">
        <v>708</v>
      </c>
      <c r="K69" s="382" t="s">
        <v>836</v>
      </c>
      <c r="L69" s="316" t="s">
        <v>148</v>
      </c>
      <c r="M69" s="77"/>
      <c r="N69" s="286"/>
    </row>
    <row r="70" spans="1:14" ht="30.95">
      <c r="A70" s="77"/>
      <c r="B70" s="77"/>
      <c r="C70" s="77"/>
      <c r="D70" s="77"/>
      <c r="E70" s="77"/>
      <c r="F70" s="381">
        <v>47</v>
      </c>
      <c r="G70" s="380" t="s">
        <v>689</v>
      </c>
      <c r="H70" s="381" t="s">
        <v>834</v>
      </c>
      <c r="I70" s="381" t="s">
        <v>835</v>
      </c>
      <c r="J70" s="381" t="s">
        <v>708</v>
      </c>
      <c r="K70" s="382" t="s">
        <v>837</v>
      </c>
      <c r="L70" s="316" t="s">
        <v>148</v>
      </c>
      <c r="M70" s="77"/>
      <c r="N70" s="286"/>
    </row>
    <row r="71" spans="1:14" ht="30.95">
      <c r="A71" s="77"/>
      <c r="B71" s="77"/>
      <c r="C71" s="77"/>
      <c r="D71" s="77"/>
      <c r="E71" s="77"/>
      <c r="F71" s="383">
        <v>48</v>
      </c>
      <c r="G71" s="421" t="s">
        <v>690</v>
      </c>
      <c r="H71" s="383" t="s">
        <v>838</v>
      </c>
      <c r="I71" s="383" t="s">
        <v>839</v>
      </c>
      <c r="J71" s="383" t="s">
        <v>708</v>
      </c>
      <c r="K71" s="384" t="s">
        <v>840</v>
      </c>
      <c r="L71" s="316" t="s">
        <v>148</v>
      </c>
      <c r="M71" s="77"/>
      <c r="N71" s="286"/>
    </row>
    <row r="72" spans="1:14" ht="71.25" customHeight="1">
      <c r="A72" s="77"/>
      <c r="B72" s="77"/>
      <c r="C72" s="77"/>
      <c r="D72" s="77"/>
      <c r="E72" s="77"/>
      <c r="F72" s="470">
        <v>49</v>
      </c>
      <c r="G72" s="471" t="s">
        <v>691</v>
      </c>
      <c r="H72" s="470" t="s">
        <v>841</v>
      </c>
      <c r="I72" s="470" t="s">
        <v>842</v>
      </c>
      <c r="J72" s="470" t="s">
        <v>708</v>
      </c>
      <c r="K72" s="471" t="s">
        <v>843</v>
      </c>
      <c r="L72" s="316" t="s">
        <v>148</v>
      </c>
      <c r="M72" s="77"/>
      <c r="N72" s="286"/>
    </row>
    <row r="73" spans="1:14" ht="71.25" customHeight="1">
      <c r="A73" s="77"/>
      <c r="B73" s="77"/>
      <c r="C73" s="77"/>
      <c r="D73" s="77"/>
      <c r="E73" s="77"/>
      <c r="F73" s="556">
        <v>50</v>
      </c>
      <c r="G73" s="557" t="s">
        <v>691</v>
      </c>
      <c r="H73" s="556" t="s">
        <v>841</v>
      </c>
      <c r="I73" s="556" t="s">
        <v>842</v>
      </c>
      <c r="J73" s="556" t="s">
        <v>708</v>
      </c>
      <c r="K73" s="557" t="s">
        <v>844</v>
      </c>
      <c r="L73" s="316" t="s">
        <v>148</v>
      </c>
      <c r="M73" s="77"/>
      <c r="N73" s="286"/>
    </row>
    <row r="74" spans="1:14" ht="16.5">
      <c r="A74" s="77"/>
      <c r="B74" s="77"/>
      <c r="C74" s="77"/>
      <c r="D74" s="77"/>
      <c r="E74" s="77"/>
      <c r="F74" s="554">
        <v>51</v>
      </c>
      <c r="G74" s="555" t="s">
        <v>845</v>
      </c>
      <c r="H74" s="555" t="s">
        <v>846</v>
      </c>
      <c r="I74" s="554" t="s">
        <v>847</v>
      </c>
      <c r="J74" s="554" t="s">
        <v>848</v>
      </c>
      <c r="K74" s="554" t="s">
        <v>849</v>
      </c>
      <c r="L74" s="100" t="s">
        <v>850</v>
      </c>
      <c r="M74" s="77"/>
      <c r="N74" s="286"/>
    </row>
    <row r="75" spans="1:14" ht="16.5">
      <c r="A75" s="77"/>
      <c r="B75" s="77"/>
      <c r="C75" s="77"/>
      <c r="D75" s="77"/>
      <c r="E75" s="77"/>
      <c r="F75" s="554">
        <v>52</v>
      </c>
      <c r="G75" s="555" t="s">
        <v>845</v>
      </c>
      <c r="H75" s="555" t="s">
        <v>846</v>
      </c>
      <c r="I75" s="554" t="s">
        <v>847</v>
      </c>
      <c r="J75" s="554" t="s">
        <v>848</v>
      </c>
      <c r="K75" s="554" t="s">
        <v>851</v>
      </c>
      <c r="L75" s="100" t="s">
        <v>850</v>
      </c>
      <c r="M75" s="77"/>
      <c r="N75" s="286"/>
    </row>
    <row r="76" spans="1:14" ht="16.5">
      <c r="A76" s="77"/>
      <c r="B76" s="77"/>
      <c r="C76" s="77"/>
      <c r="D76" s="77"/>
      <c r="E76" s="77"/>
      <c r="F76" s="561">
        <v>53</v>
      </c>
      <c r="G76" s="562" t="s">
        <v>845</v>
      </c>
      <c r="H76" s="562" t="s">
        <v>852</v>
      </c>
      <c r="I76" s="561" t="s">
        <v>853</v>
      </c>
      <c r="J76" s="554" t="s">
        <v>848</v>
      </c>
      <c r="K76" s="561" t="s">
        <v>854</v>
      </c>
      <c r="L76" s="100" t="s">
        <v>850</v>
      </c>
      <c r="M76" s="77"/>
      <c r="N76" s="286"/>
    </row>
    <row r="77" spans="1:14" ht="16.5">
      <c r="A77" s="77"/>
      <c r="B77" s="77"/>
      <c r="C77" s="77"/>
      <c r="D77" s="77"/>
      <c r="E77" s="77"/>
      <c r="F77" s="554">
        <v>54</v>
      </c>
      <c r="G77" s="555" t="s">
        <v>845</v>
      </c>
      <c r="H77" s="555" t="s">
        <v>767</v>
      </c>
      <c r="I77" s="560" t="s">
        <v>855</v>
      </c>
      <c r="J77" s="554" t="s">
        <v>848</v>
      </c>
      <c r="K77" s="555" t="s">
        <v>767</v>
      </c>
      <c r="L77" s="100" t="s">
        <v>856</v>
      </c>
      <c r="M77" s="77"/>
      <c r="N77" s="286"/>
    </row>
    <row r="78" spans="1:14" ht="16.5">
      <c r="A78" s="77"/>
      <c r="B78" s="77"/>
      <c r="C78" s="77"/>
      <c r="D78" s="77"/>
      <c r="E78" s="77"/>
      <c r="F78" s="561">
        <v>55</v>
      </c>
      <c r="G78" s="562" t="s">
        <v>845</v>
      </c>
      <c r="H78" s="562" t="s">
        <v>857</v>
      </c>
      <c r="I78" s="563" t="s">
        <v>858</v>
      </c>
      <c r="J78" s="561" t="s">
        <v>848</v>
      </c>
      <c r="K78" s="562" t="s">
        <v>857</v>
      </c>
      <c r="L78" s="100" t="s">
        <v>856</v>
      </c>
      <c r="M78" s="77"/>
      <c r="N78" s="286"/>
    </row>
    <row r="79" spans="1:14" ht="16.5">
      <c r="A79" s="292"/>
      <c r="B79" s="292"/>
      <c r="C79" s="292"/>
      <c r="D79" s="292"/>
      <c r="E79" s="292"/>
      <c r="F79" s="554">
        <v>56</v>
      </c>
      <c r="G79" s="555" t="s">
        <v>845</v>
      </c>
      <c r="H79" s="555" t="s">
        <v>859</v>
      </c>
      <c r="I79" s="554" t="s">
        <v>860</v>
      </c>
      <c r="J79" s="554" t="s">
        <v>848</v>
      </c>
      <c r="K79" s="554" t="s">
        <v>859</v>
      </c>
      <c r="L79" s="100" t="s">
        <v>856</v>
      </c>
      <c r="M79" s="292"/>
      <c r="N79" s="293"/>
    </row>
    <row r="80" spans="1:14" ht="15.75"/>
  </sheetData>
  <autoFilter ref="F23:K72" xr:uid="{A6EF933C-2C10-4CAA-87E7-C654603647FF}"/>
  <hyperlinks>
    <hyperlink ref="K27" location="'Risk Log'!A60" display="NME-SCR-048" xr:uid="{1D1BC7B1-049F-4F48-8E4A-C057D94C75BF}"/>
    <hyperlink ref="K28" location="'Risk Log'!A30" display="NME-SCR-020" xr:uid="{3E2C60F3-DF66-4D33-8C64-0E1D897C7402}"/>
    <hyperlink ref="K34" location="'Risk Log'!A208" display="NME-SCR-192" xr:uid="{D5A77141-AC60-4AF7-B726-2C64F24FBB0C}"/>
    <hyperlink ref="K35" location="'Risk Log'!A205" display="NME-SCR-189" xr:uid="{58A0C24F-D931-4F42-B8EB-6C5CFF7096DF}"/>
    <hyperlink ref="K36" location="'Risk Log'!A236" display="NME-SCR-218" xr:uid="{BA7A3ABA-C4A5-4E88-AC5F-7C29D6DAF5EC}"/>
    <hyperlink ref="K25" location="'Risk Log'!A174" display="NME-SCR-158-2" xr:uid="{9E318C61-B59B-4829-97FF-B9D53B648EDC}"/>
    <hyperlink ref="K29" location="'Risk Log'!A31" display="NME-SCR-020-1" xr:uid="{54B08B06-DC29-428E-A8FB-38F23CE92D77}"/>
    <hyperlink ref="K37" location="'Risk Log'!A230" display="NME-SCR-212-1" xr:uid="{F4920A32-E0C5-43ED-AF2F-B5451CBB3708}"/>
    <hyperlink ref="K24" location="'Risk Log'!A173" display="'Risk Log'!A173" xr:uid="{5A72B6A0-F5C0-4FA7-ADBE-1CD50C2BDF96}"/>
    <hyperlink ref="K33" location="'Risk Log'!A12" display="NME-SCR-002-2" xr:uid="{40463868-6246-44CA-8C9F-8D4C9C4D0246}"/>
    <hyperlink ref="K32" location="'Risk Log'!A11" display=" NME-SCR-002-1" xr:uid="{D1EF4CA2-D899-452F-A8EA-28B76AE565A5}"/>
    <hyperlink ref="K31" location="'Risk Log'!A32" display="NME-SCR-020-2" xr:uid="{4028774E-9921-4D49-BB17-3862777F272A}"/>
    <hyperlink ref="G10" r:id="rId1" display="https://hscic365.sharepoint.com/:w:/r/sites/SCRFHIRAPIServicereadiness/Shared Documents/General/SCAL Development, NWR and Requirements/Requirements Refactor/Refactor - final requirements docs/GP Summary Requirements Refactored for SCR FHIR API v6.1.docx?d=wc35480b751a648fb9cabeffc8577391b&amp;csf=1&amp;web=1&amp;e=sKJ3k7" xr:uid="{50E65695-F430-4FC0-8A31-00443D0EAE16}"/>
    <hyperlink ref="G11" r:id="rId2" display="https://hscic365.sharepoint.com/:x:/r/sites/SCRFHIRAPIServicereadiness/Shared Documents/General/SCAL Development, NWR and Requirements/Requirements Refactor/Refactor - final requirements docs/GP Summary Presentation Text Specification Refactored for SCR FHIR API v4.1.xlsx?d=w8e00c58061ef45d4b7df6685fb381971&amp;csf=1&amp;web=1&amp;e=RqGaa6" xr:uid="{D76BA15B-C289-4034-8C44-121455EBDE00}"/>
    <hyperlink ref="G13" r:id="rId3" display="https://hscic365.sharepoint.com/:w:/r/sites/SCRFHIRAPIServicereadiness/_layouts/15/Doc.aspx?sourcedoc=%7BFC6D1986-CE6F-4E2D-9D4F-0B7C5CA4DC41%7D&amp;file=SCR%20FHIR%20API%20Technical%20Specification%20for%20the%20GP%20Summary%20XHTML%20v1.0.docx&amp;action=default&amp;mobileredirect=true&amp;cid=f68707b1-a529-4069-a487-9790490bfaa5" xr:uid="{EBC7B520-3773-4A73-9395-075A61BD28D1}"/>
    <hyperlink ref="K39" location="'Risk Log'!A209" display="NME-SCR-192-1" xr:uid="{DA07AE5A-335F-46D7-8163-6F868D2E93F6}"/>
    <hyperlink ref="K38" location="'Risk Log'!A236" display="NME-SCR-218" xr:uid="{8FA1F776-9162-4618-88C9-95F3F8A49DD7}"/>
    <hyperlink ref="G12" r:id="rId4" display="SCR Viewing Requirements Refactored for SCR FHIR API v5.1" xr:uid="{90F4FC27-A1EE-4FEC-94A3-65D44ACD283D}"/>
    <hyperlink ref="G14" r:id="rId5" xr:uid="{9E396B89-563D-44D4-8FCA-A2FE36C3BD78}"/>
    <hyperlink ref="K41" location="'Risk Log'!A53" display="NME-SCR-041" xr:uid="{B2BCF552-2422-4B59-B607-F5583D28FC73}"/>
    <hyperlink ref="K42" location="'Risk Log'!A57" display="NME-SCR-045" xr:uid="{F4185397-36F3-40C9-AF46-71BD86BFF6F4}"/>
    <hyperlink ref="K43" location="'Risk Log'!A192" display="NME-SCR-176" xr:uid="{ED3B68E2-F5FF-43F3-BF3C-01FD8BC68802}"/>
    <hyperlink ref="K44" location="'Risk Log'!A120" display="NME-SCR-107-1" xr:uid="{19BC2FF9-3790-49E4-BD9C-7188D97237CB}"/>
    <hyperlink ref="K45" location="'Risk Log'!A121" display="NME-SCR-107-2" xr:uid="{94F4FEBB-ACF1-49AD-BF28-C538FA01F90B}"/>
    <hyperlink ref="K46" location="'Risk Log'!A117" display="NME-SCR-105" xr:uid="{F4B36CD2-D581-45F3-9F78-744942CCE5E3}"/>
    <hyperlink ref="K47" location="'Risk Log'!A151" display="NME-SCR-137" xr:uid="{DE1932BF-CD25-46C4-9DFB-4FBD43CB0772}"/>
    <hyperlink ref="K53" location="'Risk Log'!B253" display="NME-SCR-235" xr:uid="{7B1D207E-0ADF-48FA-8A4A-313C3D48BA93}"/>
    <hyperlink ref="K54" location="'Risk Log'!B254" display="NME-SCR-236" xr:uid="{0F8D34C5-9B1E-4309-B005-7D6E0707AEDF}"/>
    <hyperlink ref="K56" location="'Risk Log'!B255" display="NME-SCR-237" xr:uid="{35716196-619B-44F8-8953-8970536D6973}"/>
    <hyperlink ref="K57" location="'Risk Log'!B256" display="NME-SCR-238" xr:uid="{5E262990-CD41-42B0-93CE-9AF39F8A013B}"/>
    <hyperlink ref="K59" location="'Risk Log'!B258" display="NME-SCR-240" xr:uid="{93A1AA0B-4D81-40BD-B906-71E8AEA34A4B}"/>
    <hyperlink ref="K60" location="'Risk Log'!B259" display="NME-SCR-241" xr:uid="{AB25FC12-B765-47DB-8E96-4DB4DA538465}"/>
    <hyperlink ref="K49" location="'Risk Log'!B250" display="NME-SCR-232" xr:uid="{19D186B7-F95A-43CA-8F58-49B601F511D8}"/>
    <hyperlink ref="K58" location="'Risk Log'!B257" display="NME-SCR-239" xr:uid="{61A927EA-8849-4CBF-B9DD-6E4DC004BA3D}"/>
    <hyperlink ref="K52" location="'Risk Log'!B252" display="NME-SCR-234" xr:uid="{7CDD882A-5DC6-4920-A6E2-9C842420B6E8}"/>
    <hyperlink ref="G15" r:id="rId6" xr:uid="{A2930037-2C66-4C31-98B6-B9CD591586D1}"/>
    <hyperlink ref="G16" r:id="rId7" xr:uid="{554438FF-4F1E-4BDD-B99F-E2CF57FF7416}"/>
    <hyperlink ref="K61" location="'Risk Log'!B90" display="NME-SCR-078" xr:uid="{FD788F60-4D25-42A6-ADF5-FBD610558E70}"/>
    <hyperlink ref="K62" location="'Risk Log'!B260" display="NME-SCR-242" xr:uid="{A308D3F8-4CE2-4ED7-96BC-75A99F58285F}"/>
    <hyperlink ref="K63" location="'Risk Log'!B261" display="NME-SCR-243" xr:uid="{DBCA7097-5119-4BBC-941E-64F42D31AC3A}"/>
    <hyperlink ref="K64" location="'Risk Log'!B262" display="NME-SCR-243" xr:uid="{3DC105DA-8630-4BAF-804F-3D31942FCB15}"/>
    <hyperlink ref="K51" location="'Risk Log'!B251" display="NME-SCR-233" xr:uid="{1D50E9A0-8845-4CC6-B3C3-A4EF4FEA381B}"/>
    <hyperlink ref="K48" location="'Risk Log'!A31" display="NME-SCR-020-1" xr:uid="{D0B3F748-A61B-42A6-95F1-578A404A882B}"/>
    <hyperlink ref="K50" location="'Risk Log'!A30" display="NME-SCR-020" xr:uid="{1260D308-4CEB-40EE-BB1C-6B73D3E88DD3}"/>
    <hyperlink ref="K55" location="'Risk Log'!A32" display="NME-SCR-020-2" xr:uid="{69CCA61F-029B-44EF-87DB-99302AA871F4}"/>
    <hyperlink ref="K65" location="'Risk Log'!B263" display="NME-SCR-243" xr:uid="{E92B20E2-9118-4600-9BF8-6AAA0BF46D50}"/>
    <hyperlink ref="K66" location="'Risk Log'!B264" display="NME-SCR-246" xr:uid="{5C17024B-0349-40CC-99E4-35283A76F45F}"/>
    <hyperlink ref="K68" location="'Risk Log'!B266" display="NME-SCR-247" xr:uid="{8D9C4640-A1D7-40B7-B73A-31832292DEC6}"/>
    <hyperlink ref="K30" location="'Risk Log'!A30" display="NME-SCR-020" xr:uid="{E8F88FF8-8E8A-4742-A092-654D767FD22C}"/>
    <hyperlink ref="K26" location="'Risk Log'!A182" display="NME-SCR-166" xr:uid="{073F7298-843B-47B6-B06D-7F3C5282E38E}"/>
    <hyperlink ref="K69" location="'Risk Log'!B267" display="NME-SCR-248" xr:uid="{9AE88835-6F82-423A-86F6-8F667661E3EE}"/>
    <hyperlink ref="K70" location="'Risk Log'!B268" display="NME-SCR-249" xr:uid="{92267F4A-58B4-4EC1-A38C-0F4E9CEF114D}"/>
    <hyperlink ref="G18" r:id="rId8" location="api-description__security-and-authorisation" tooltip="https://gbr01.safelinks.protection.outlook.com/?url=https%3A%2F%2Fnhsd-confluence.digital.nhs.uk%2Fpages%2Fviewpage.action%3FspaceKey%3DAPM%26title%3DPrivacy%2BAlerts%2B-%2BAuditEvent%2Bendpoint&amp;data=05%7C01%7Csivasuryaprasand.arivalagan1%40nhs.net%7C5c5f" display="Privacy Alerts - AuditEvent endpoint - API Management - CDT Confluence (digital.nhs.uk)" xr:uid="{679364E9-F8C4-40CC-8138-A990A6DD59B1}"/>
    <hyperlink ref="K71" location="'Risk Log'!B269" display="NME-SCR-250" xr:uid="{EDE9973D-DD41-49FF-8BEB-2BF6EFC47E64}"/>
    <hyperlink ref="G69" r:id="rId9" xr:uid="{E766E63B-DF17-4D9B-A919-5066E4456682}"/>
    <hyperlink ref="G17" r:id="rId10" display="Privacy Alerts - AuditEvent endpoint" xr:uid="{53E1340B-9122-41B5-8D41-CA7CF6DD1BE0}"/>
    <hyperlink ref="G71" r:id="rId11" location="api-description__security-and-authorisation" tooltip="https://gbr01.safelinks.protection.outlook.com/?url=https%3A%2F%2Fnhsd-confluence.digital.nhs.uk%2Fpages%2Fviewpage.action%3FspaceKey%3DAPM%26title%3DPrivacy%2BAlerts%2B-%2BAuditEvent%2Bendpoint&amp;data=05%7C01%7Csivasuryaprasand.arivalagan1%40nhs.net%7C5c5f" display="Privacy Alerts - AuditEvent endpoint - API Management - CDT Confluence (digital.nhs.uk)" xr:uid="{C3847D36-B237-40DE-B42C-52FF8649067C}"/>
    <hyperlink ref="K67" location="'Risk Log'!B265" display="NME-SCR-246-2" xr:uid="{ACA774DE-BE5E-451A-A371-DF02935B99F2}"/>
    <hyperlink ref="G70" r:id="rId12" xr:uid="{978EECD7-7858-4A30-967F-8DA09935FD7F}"/>
    <hyperlink ref="G72" r:id="rId13" display="SCRa additional Information button to be enabled." xr:uid="{4E2D4A55-E0A2-4BC9-8B25-91FC1E51792B}"/>
    <hyperlink ref="G19" r:id="rId14" display="SCRa additional Information button to be enabled." xr:uid="{FCB7A503-19A2-4D88-BE1B-E23C953C9052}"/>
    <hyperlink ref="K72" location="'Risk Log'!B270" display="NME-SCR-251" xr:uid="{5D1428AA-74B0-4F32-813A-853069DA21AD}"/>
    <hyperlink ref="G73" r:id="rId15" display="SCRa additional Information button to be enabled." xr:uid="{22092E26-5D72-4015-94B3-5B262AEB6B86}"/>
    <hyperlink ref="K73" location="'Risk Log'!B271" display="NME-SCR-251-2" xr:uid="{17B70DE0-6308-411E-9BC8-20B4CC8FDE6D}"/>
  </hyperlinks>
  <pageMargins left="0.7" right="0.7" top="0.75" bottom="0.75" header="0.3" footer="0.3"/>
  <pageSetup orientation="portrait" r:id="rId1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1335f9be-d53e-454c-a9f6-afad695853f3">
      <UserInfo>
        <DisplayName>Vivek Dua</DisplayName>
        <AccountId>1100</AccountId>
        <AccountType/>
      </UserInfo>
    </SharedWithUsers>
    <lcf76f155ced4ddcb4097134ff3c332f xmlns="5ae332f2-ff3c-405e-b0f7-6a868192652e">
      <Terms xmlns="http://schemas.microsoft.com/office/infopath/2007/PartnerControls"/>
    </lcf76f155ced4ddcb4097134ff3c332f>
    <TaxCatchAll xmlns="1335f9be-d53e-454c-a9f6-afad695853f3" xsi:nil="true"/>
    <MigrationWizIdSecurityGroups xmlns="5ae332f2-ff3c-405e-b0f7-6a868192652e" xsi:nil="true"/>
    <_ip_UnifiedCompliancePolicyUIAction xmlns="http://schemas.microsoft.com/sharepoint/v3" xsi:nil="true"/>
    <_ip_UnifiedCompliancePolicyProperties xmlns="http://schemas.microsoft.com/sharepoint/v3" xsi:nil="true"/>
    <MigrationWizIdPermissionLevels xmlns="5ae332f2-ff3c-405e-b0f7-6a868192652e" xsi:nil="true"/>
    <MigrationWizIdDocumentLibraryPermissions xmlns="5ae332f2-ff3c-405e-b0f7-6a868192652e" xsi:nil="true"/>
    <MigrationWizId xmlns="5ae332f2-ff3c-405e-b0f7-6a868192652e" xsi:nil="true"/>
    <MigrationWizIdPermissions xmlns="5ae332f2-ff3c-405e-b0f7-6a868192652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2E315B72EF62C42A947F5FE3FC5222E" ma:contentTypeVersion="49" ma:contentTypeDescription="Create a new document." ma:contentTypeScope="" ma:versionID="612e3a6518b7b49935bc7b246cc22bac">
  <xsd:schema xmlns:xsd="http://www.w3.org/2001/XMLSchema" xmlns:xs="http://www.w3.org/2001/XMLSchema" xmlns:p="http://schemas.microsoft.com/office/2006/metadata/properties" xmlns:ns1="http://schemas.microsoft.com/sharepoint/v3" xmlns:ns2="5ae332f2-ff3c-405e-b0f7-6a868192652e" xmlns:ns3="1335f9be-d53e-454c-a9f6-afad695853f3" targetNamespace="http://schemas.microsoft.com/office/2006/metadata/properties" ma:root="true" ma:fieldsID="9ce07d7e94239f3e6f230cdde0722f72" ns1:_="" ns2:_="" ns3:_="">
    <xsd:import namespace="http://schemas.microsoft.com/sharepoint/v3"/>
    <xsd:import namespace="5ae332f2-ff3c-405e-b0f7-6a868192652e"/>
    <xsd:import namespace="1335f9be-d53e-454c-a9f6-afad695853f3"/>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lcf76f155ced4ddcb4097134ff3c332f" minOccurs="0"/>
                <xsd:element ref="ns3:TaxCatchAll" minOccurs="0"/>
                <xsd:element ref="ns1:_ip_UnifiedCompliancePolicyProperties" minOccurs="0"/>
                <xsd:element ref="ns1:_ip_UnifiedCompliancePolicyUIAction" minOccurs="0"/>
                <xsd:element ref="ns2:MediaServiceObjectDetectorVersions"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ae332f2-ff3c-405e-b0f7-6a868192652e"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ediaServiceOCR" ma:index="9" nillable="true" ma:displayName="Extracted Text" ma:internalName="MediaServiceOCR" ma:readOnly="true">
      <xsd:simpleType>
        <xsd:restriction base="dms:Note">
          <xsd:maxLength value="255"/>
        </xsd:restriction>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ternalName="MediaServiceObjectDetectorVersions" ma:readOnly="true">
      <xsd:simpleType>
        <xsd:restriction base="dms:Text"/>
      </xsd:simpleType>
    </xsd:element>
    <xsd:element name="MigrationWizId" ma:index="23" nillable="true" ma:displayName="MigrationWizId" ma:internalName="MigrationWizId">
      <xsd:simpleType>
        <xsd:restriction base="dms:Text"/>
      </xsd:simpleType>
    </xsd:element>
    <xsd:element name="MigrationWizIdPermissions" ma:index="24" nillable="true" ma:displayName="MigrationWizIdPermissions" ma:internalName="MigrationWizIdPermissions">
      <xsd:simpleType>
        <xsd:restriction base="dms:Text"/>
      </xsd:simpleType>
    </xsd:element>
    <xsd:element name="MigrationWizIdPermissionLevels" ma:index="25" nillable="true" ma:displayName="MigrationWizIdPermissionLevels" ma:internalName="MigrationWizIdPermissionLevels">
      <xsd:simpleType>
        <xsd:restriction base="dms:Text"/>
      </xsd:simpleType>
    </xsd:element>
    <xsd:element name="MigrationWizIdDocumentLibraryPermissions" ma:index="26" nillable="true" ma:displayName="MigrationWizIdDocumentLibraryPermissions" ma:internalName="MigrationWizIdDocumentLibraryPermissions">
      <xsd:simpleType>
        <xsd:restriction base="dms:Text"/>
      </xsd:simpleType>
    </xsd:element>
    <xsd:element name="MigrationWizIdSecurityGroups" ma:index="27" nillable="true" ma:displayName="MigrationWizIdSecurityGroups" ma:internalName="MigrationWizIdSecurityGroups">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335f9be-d53e-454c-a9f6-afad695853f3"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7b3a256d-dc13-4296-8182-6f9aaf03fb21}" ma:internalName="TaxCatchAll" ma:showField="CatchAllData" ma:web="1335f9be-d53e-454c-a9f6-afad695853f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E74B9A-830D-4683-A154-AD3DB668121F}"/>
</file>

<file path=customXml/itemProps2.xml><?xml version="1.0" encoding="utf-8"?>
<ds:datastoreItem xmlns:ds="http://schemas.openxmlformats.org/officeDocument/2006/customXml" ds:itemID="{82C6EB81-8372-40FE-9DA5-880C9B112CFD}"/>
</file>

<file path=customXml/itemProps3.xml><?xml version="1.0" encoding="utf-8"?>
<ds:datastoreItem xmlns:ds="http://schemas.openxmlformats.org/officeDocument/2006/customXml" ds:itemID="{B585DE4B-045A-46BB-85E0-14875D681050}"/>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Lee</dc:creator>
  <cp:keywords/>
  <dc:description/>
  <cp:lastModifiedBy>RAJA, Jamila (NHS ENGLAND)</cp:lastModifiedBy>
  <cp:revision/>
  <dcterms:created xsi:type="dcterms:W3CDTF">2020-01-31T12:52:55Z</dcterms:created>
  <dcterms:modified xsi:type="dcterms:W3CDTF">2025-04-08T13:50:37Z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0x01010002E315B72EF62C42A947F5FE3FC5222E</vt:lpwstr>
  </property>
  <property fmtid="{D5CDD505-2E9C-101B-9397-08002B2CF9AE}" pid="3" name="MediaServiceImageTags">
    <vt:lpwstr/>
  </property>
</Properties>
</file>