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showInkAnnotation="0" codeName="ThisWorkbook"/>
  <mc:AlternateContent xmlns:mc="http://schemas.openxmlformats.org/markup-compatibility/2006">
    <mc:Choice Requires="x15">
      <x15ac:absPath xmlns:x15ac="http://schemas.microsoft.com/office/spreadsheetml/2010/11/ac" url="https://nhs.sharepoint.com/sites/X26_Teams_2/PopulationHealthandSocialCare/SocialCare/ASC SharePoint/SAC Publication/2. Data Preparation/Data templates/2024-25/"/>
    </mc:Choice>
  </mc:AlternateContent>
  <xr:revisionPtr revIDLastSave="0" documentId="13_ncr:1_{656A374D-78DD-4BCD-85B7-EA8A49AF41DF}" xr6:coauthVersionLast="47" xr6:coauthVersionMax="47" xr10:uidLastSave="{00000000-0000-0000-0000-000000000000}"/>
  <bookViews>
    <workbookView xWindow="-110" yWindow="-110" windowWidth="19420" windowHeight="11500" tabRatio="624" xr2:uid="{00000000-000D-0000-FFFF-FFFF00000000}"/>
  </bookViews>
  <sheets>
    <sheet name="Contents" sheetId="16" r:id="rId1"/>
    <sheet name="2024-25 Changes" sheetId="20" r:id="rId2"/>
    <sheet name="Instructions" sheetId="21" r:id="rId3"/>
    <sheet name="Sign Off Sheet" sheetId="19" r:id="rId4"/>
    <sheet name="Data String" sheetId="13" state="hidden" r:id="rId5"/>
    <sheet name="Revision History" sheetId="14" state="hidden" r:id="rId6"/>
    <sheet name="SAC" sheetId="8" r:id="rId7"/>
    <sheet name="Validations" sheetId="15" state="hidden" r:id="rId8"/>
    <sheet name="RegionsVertical" sheetId="11" state="hidden" r:id="rId9"/>
  </sheets>
  <externalReferences>
    <externalReference r:id="rId10"/>
    <externalReference r:id="rId11"/>
  </externalReferences>
  <definedNames>
    <definedName name="_xlnm._FilterDatabase" localSheetId="4" hidden="1">'Data String'!$A$1:$X$759</definedName>
    <definedName name="_xlnm._FilterDatabase" localSheetId="8" hidden="1">RegionsVertical!$A$1:$B$164</definedName>
    <definedName name="advocate">[1]ValidationLists!$AQ$1:$AQ$2</definedName>
    <definedName name="age">[1]ValidationLists!$H$1:$H$114</definedName>
    <definedName name="ah" localSheetId="3" hidden="1">{"'Trust by name'!$A$6:$E$350","'Trust by name'!$A$1:$D$348"}</definedName>
    <definedName name="ah" hidden="1">{"'Trust by name'!$A$6:$E$350","'Trust by name'!$A$1:$D$348"}</definedName>
    <definedName name="ASCOF1A_stratum1_weight">'[1]Eligible Population'!$E$44/COUNTIFS('[1]Service User Data'!$C$2:$C$5001,"1",'[1]Service User Data'!$CV$2:$CV$5001,"1")</definedName>
    <definedName name="ASCOF1A_stratum2_weight">'[1]Eligible Population'!$E$45/COUNTIFS('[1]Service User Data'!$C$2:$C$5001,"2",'[1]Service User Data'!$CV$2:$CV$5001,"1")</definedName>
    <definedName name="ASCOF1A_stratum3_weight">'[1]Eligible Population'!$E$46/COUNTIFS('[1]Service User Data'!$C$2:$C$5001,"3",'[1]Service User Data'!$CV$2:$CV$5001,"1")</definedName>
    <definedName name="ASCOF1A_stratum4_weight">'[1]Eligible Population'!$E$47/COUNTIFS('[1]Service User Data'!$C$2:$C$5001,"4",'[1]Service User Data'!$CV$2:$CV$5001,"1")</definedName>
    <definedName name="Asperger">[1]ValidationLists!$AL$1:$AL$3</definedName>
    <definedName name="Autism">[1]ValidationLists!$AK$1:$AK$3</definedName>
    <definedName name="bgtcarehome">[1]ValidationLists!$S$1:$S$3</definedName>
    <definedName name="bgtcentral">[1]ValidationLists!$U$1:$U$3</definedName>
    <definedName name="bgtcont">[1]ValidationLists!$Q$1:$Q$3</definedName>
    <definedName name="bgtequip">[1]ValidationLists!$R$1:$R$3</definedName>
    <definedName name="bgtother">[1]ValidationLists!$T$1:$T$3</definedName>
    <definedName name="bo" localSheetId="3" hidden="1">{"'Trust by name'!$A$6:$E$350","'Trust by name'!$A$1:$D$348"}</definedName>
    <definedName name="bo" hidden="1">{"'Trust by name'!$A$6:$E$350","'Trust by name'!$A$1:$D$348"}</definedName>
    <definedName name="Brain_Injury">[1]ValidationLists!$AE$1:$AE$3</definedName>
    <definedName name="Cancer">[1]ValidationLists!$X$1:$X$3</definedName>
    <definedName name="Category">RegionsVertical!$F$3:$F$12</definedName>
    <definedName name="COPD">[1]ValidationLists!$W$1:$W$3</definedName>
    <definedName name="Dementia">[1]ValidationLists!$AN$1:$AN$3</definedName>
    <definedName name="East_Midlands">RegionsVertical!$B$3:$B$12</definedName>
    <definedName name="Eastern">RegionsVertical!$B$14:$B$25</definedName>
    <definedName name="eh" localSheetId="3" hidden="1">{"'Trust by name'!$A$6:$E$350","'Trust by name'!$A$1:$D$348"}</definedName>
    <definedName name="eh" hidden="1">{"'Trust by name'!$A$6:$E$350","'Trust by name'!$A$1:$D$348"}</definedName>
    <definedName name="ethgrp">[1]ValidationLists!$I$1:$I$21</definedName>
    <definedName name="facs">[1]ValidationLists!#REF!</definedName>
    <definedName name="fullcost">[1]ValidationLists!$O$1:$O$3</definedName>
    <definedName name="gender">[1]ValidationLists!$G$1:$G$3</definedName>
    <definedName name="Hearing_Impaired">[1]ValidationLists!$AH$1:$AH$3</definedName>
    <definedName name="HIV">[1]ValidationLists!$Z$1:$Z$3</definedName>
    <definedName name="HTML_CodePage" hidden="1">1252</definedName>
    <definedName name="HTML_Control" localSheetId="3"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ntellectual">[1]ValidationLists!$AM$1:$AM$3</definedName>
    <definedName name="interpreter">[1]ValidationLists!$AR$1:$AR$2</definedName>
    <definedName name="jhhjh" localSheetId="3" hidden="1">{"'Trust by name'!$A$6:$E$350","'Trust by name'!$A$1:$D$348"}</definedName>
    <definedName name="jhhjh" hidden="1">{"'Trust by name'!$A$6:$E$350","'Trust by name'!$A$1:$D$348"}</definedName>
    <definedName name="jk" localSheetId="3" hidden="1">{"'Trust by name'!$A$6:$E$350","'Trust by name'!$A$1:$D$348"}</definedName>
    <definedName name="jk" hidden="1">{"'Trust by name'!$A$6:$E$350","'Trust by name'!$A$1:$D$348"}</definedName>
    <definedName name="la" localSheetId="3" hidden="1">{"'Trust by name'!$A$6:$E$350","'Trust by name'!$A$1:$D$348"}</definedName>
    <definedName name="la" hidden="1">{"'Trust by name'!$A$6:$E$350","'Trust by name'!$A$1:$D$348"}</definedName>
    <definedName name="Learning_Disability">[1]ValidationLists!$AJ$1:$AJ$3</definedName>
    <definedName name="London">RegionsVertical!$B$26:$B$59</definedName>
    <definedName name="mechdelivery">[1]ValidationLists!$N$1:$N$5</definedName>
    <definedName name="Mental_Health">[1]ValidationLists!$AO$1:$AO$3</definedName>
    <definedName name="methcol">[1]ValidationLists!$E$1:$E$3</definedName>
    <definedName name="MND">[1]ValidationLists!$AD$1:$AD$3</definedName>
    <definedName name="Neuro">[1]ValidationLists!$AF$1:$AF$3</definedName>
    <definedName name="No_RHC">[1]ValidationLists!$AP$1:$AP$3</definedName>
    <definedName name="North_East">RegionsVertical!$B$60:$B$72</definedName>
    <definedName name="North_West">RegionsVertical!$B$73:$B$97</definedName>
    <definedName name="oh" localSheetId="3" hidden="1">{"'Trust by name'!$A$6:$E$350","'Trust by name'!$A$1:$D$348"}</definedName>
    <definedName name="oh" hidden="1">{"'Trust by name'!$A$6:$E$350","'Trust by name'!$A$1:$D$348"}</definedName>
    <definedName name="origreminder">[1]ValidationLists!$AV$1:$AV$3</definedName>
    <definedName name="Other_LTHC">[1]ValidationLists!$AA$1:$AA$3</definedName>
    <definedName name="Parkinsons">[1]ValidationLists!$AC$1:$AC$3</definedName>
    <definedName name="Physical_Injury">[1]ValidationLists!$Y$1:$Y$3</definedName>
    <definedName name="Please_Select_Region">RegionsVertical!$B$2</definedName>
    <definedName name="_xlnm.Print_Area" localSheetId="0">Contents!$A$1:$AA$40</definedName>
    <definedName name="_xlnm.Print_Area" localSheetId="6">SAC!$A$1:$J$226</definedName>
    <definedName name="psr">[1]ValidationLists!$L$1:$L$13</definedName>
    <definedName name="q_1">[1]ValidationLists!$AW$1:$AW$8</definedName>
    <definedName name="q_10">[1]ValidationLists!$BO$1:$BO$5</definedName>
    <definedName name="q_11">[1]ValidationLists!$BP$1:$BP$5</definedName>
    <definedName name="q_12">[1]ValidationLists!$BQ$1:$BQ$6</definedName>
    <definedName name="q_13">[1]ValidationLists!$BR$1:$BR$6</definedName>
    <definedName name="q_14a">[1]ValidationLists!$BS$1:$BS$4</definedName>
    <definedName name="q_14b">[1]ValidationLists!$BT$1:$BT$4</definedName>
    <definedName name="q_15a">[1]ValidationLists!$BU$1:$BU$4</definedName>
    <definedName name="q_15b">[1]ValidationLists!$BV$1:$BV$4</definedName>
    <definedName name="q_15c">[1]ValidationLists!$BW$1:$BW$4</definedName>
    <definedName name="q_15d">[1]ValidationLists!$BX$1:$BX$4</definedName>
    <definedName name="q_16a">[1]ValidationLists!$BY$1:$BY$4</definedName>
    <definedName name="q_16b">[1]ValidationLists!$BZ$1:$BZ$4</definedName>
    <definedName name="q_16c">[1]ValidationLists!$CA$1:$CA$4</definedName>
    <definedName name="q_16d">[1]ValidationLists!$CB$1:$CB$4</definedName>
    <definedName name="q_17">[1]ValidationLists!$CC$1:$CC$5</definedName>
    <definedName name="q_18">[1]ValidationLists!$CD$1:$CD$5</definedName>
    <definedName name="q_19a">[1]ValidationLists!$CE$1:$CE$3</definedName>
    <definedName name="q_19b">[1]ValidationLists!$CF$1:$CF$3</definedName>
    <definedName name="q_19c">[1]ValidationLists!$CG$1:$CG$3</definedName>
    <definedName name="q_2">[1]ValidationLists!$AX$1:$AX$8</definedName>
    <definedName name="q_20a">[1]ValidationLists!$CH$1:$CH$3</definedName>
    <definedName name="q_20b">[1]ValidationLists!$CI$1:$CI$3</definedName>
    <definedName name="q_20c">[1]ValidationLists!$CJ$1:$CJ$3</definedName>
    <definedName name="q_21">[1]ValidationLists!$CK$1:$CK$5</definedName>
    <definedName name="q_22a">[1]ValidationLists!$CL$1:$CL$3</definedName>
    <definedName name="q_22b">[1]ValidationLists!$CM$1:$CM$3</definedName>
    <definedName name="q_22c">[1]ValidationLists!$CN$1:$CN$3</definedName>
    <definedName name="q_22d">[1]ValidationLists!$CO$1:$CO$3</definedName>
    <definedName name="q_22e">[1]ValidationLists!$CP$1:$CP$3</definedName>
    <definedName name="q_22f">[1]ValidationLists!$CQ$1:$CQ$3</definedName>
    <definedName name="q_2b">[1]ValidationLists!$AY$1:$AY$3</definedName>
    <definedName name="q_2c">[1]ValidationLists!$AZ$1:$AZ$4</definedName>
    <definedName name="q_3a">[1]ValidationLists!$BA$1:$BA$5</definedName>
    <definedName name="q_3b">[1]ValidationLists!$BB$1:$BB$3</definedName>
    <definedName name="q_4a">[1]ValidationLists!$BC$1:$BC$5</definedName>
    <definedName name="q_4b">[1]ValidationLists!$BD$1:$BD$3</definedName>
    <definedName name="q_5a">[1]ValidationLists!$BE$1:$BE$5</definedName>
    <definedName name="q_5b">[1]ValidationLists!$BF$1:$BF$3</definedName>
    <definedName name="q_6a">[1]ValidationLists!$BG$1:$BG$5</definedName>
    <definedName name="q_6b">[1]ValidationLists!$BH$1:$BH$3</definedName>
    <definedName name="q_7a">[1]ValidationLists!$BI$1:$BI$5</definedName>
    <definedName name="q_7b">[1]ValidationLists!$BJ$1:$BJ$3</definedName>
    <definedName name="q_8a">[1]ValidationLists!$BK$1:$BK$5</definedName>
    <definedName name="q_8b">[1]ValidationLists!$BL$1:$BL$3</definedName>
    <definedName name="q_9a">[1]ValidationLists!$BM$1:$BM$5</definedName>
    <definedName name="q_9b">[1]ValidationLists!$BN$1:$BN$3</definedName>
    <definedName name="questionnaire">[1]ValidationLists!$AT$1:$AT$4</definedName>
    <definedName name="RegionsT" localSheetId="5">[2]RegionsVertical!$G$3:$G$12</definedName>
    <definedName name="RegionsT">RegionsVertical!$G$3:$G$12</definedName>
    <definedName name="RegionsV">RegionsVertical!$F$2:$F$12</definedName>
    <definedName name="religion">[1]ValidationLists!$K$1:$K$9</definedName>
    <definedName name="replacement">[1]ValidationLists!$AU$1:$AU$2</definedName>
    <definedName name="resp">[1]ValidationLists!$F$1:$F$3</definedName>
    <definedName name="SALTEP">[1]!SALT_EP[Council code]</definedName>
    <definedName name="sample_size">SUM('[1]Eligible Population'!$F$44:$F$47)</definedName>
    <definedName name="Sensory_Impaired">[1]ValidationLists!$AI$1:$AI$3</definedName>
    <definedName name="sexuality">[1]ValidationLists!$J$1:$J$6</definedName>
    <definedName name="South_East">RegionsVertical!$B$98:$B$117</definedName>
    <definedName name="South_West">RegionsVertical!$B$118:$B$133</definedName>
    <definedName name="Stroke">[1]ValidationLists!$AB$1:$AB$3</definedName>
    <definedName name="supportsetting">[1]ValidationLists!$M$1:$M$4</definedName>
    <definedName name="translated">[1]ValidationLists!$AS$1:$AS$19</definedName>
    <definedName name="Visually_Impaired">[1]ValidationLists!$AG$1:$AG$3</definedName>
    <definedName name="West_Midlands">RegionsVertical!$B$134:$B$148</definedName>
    <definedName name="Yorkshire_and_the_Humber">RegionsVertical!$B$149:$B$164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 i="19" l="1"/>
  <c r="M56" i="8" l="1"/>
  <c r="O13" i="19"/>
  <c r="C1" i="15"/>
  <c r="E696" i="13"/>
  <c r="E695" i="13" l="1"/>
  <c r="E118" i="13"/>
  <c r="E117" i="13"/>
  <c r="E116" i="13"/>
  <c r="K10" i="19"/>
  <c r="C53" i="15"/>
  <c r="D68" i="15"/>
  <c r="D78" i="15"/>
  <c r="D79" i="15"/>
  <c r="D80" i="15"/>
  <c r="D81" i="15"/>
  <c r="D82" i="15"/>
  <c r="D83" i="15"/>
  <c r="D84" i="15"/>
  <c r="D92" i="15"/>
  <c r="D91" i="15"/>
  <c r="D77" i="15"/>
  <c r="C14" i="15"/>
  <c r="Q56" i="8"/>
  <c r="V56" i="8"/>
  <c r="N56" i="8" s="1"/>
  <c r="F56" i="8" l="1"/>
  <c r="Q18" i="8" l="1"/>
  <c r="R18" i="8"/>
  <c r="U18" i="8"/>
  <c r="V18" i="8"/>
  <c r="W18" i="8"/>
  <c r="X18" i="8"/>
  <c r="Y18" i="8"/>
  <c r="Z18" i="8"/>
  <c r="AA18" i="8"/>
  <c r="Q24" i="8"/>
  <c r="R24" i="8"/>
  <c r="S24" i="8"/>
  <c r="V24" i="8"/>
  <c r="W24" i="8"/>
  <c r="X24" i="8"/>
  <c r="Q30" i="8"/>
  <c r="R30" i="8"/>
  <c r="S30" i="8"/>
  <c r="V30" i="8"/>
  <c r="W30" i="8"/>
  <c r="X30" i="8"/>
  <c r="Y30" i="8"/>
  <c r="Z30" i="8"/>
  <c r="AA30" i="8"/>
  <c r="AB30" i="8"/>
  <c r="Q36" i="8"/>
  <c r="R36" i="8"/>
  <c r="S36" i="8"/>
  <c r="V36" i="8"/>
  <c r="W36" i="8"/>
  <c r="X36" i="8"/>
  <c r="Y36" i="8"/>
  <c r="Z36" i="8"/>
  <c r="AA36" i="8"/>
  <c r="AB36" i="8"/>
  <c r="AC36" i="8"/>
  <c r="Q65" i="8"/>
  <c r="U65" i="8"/>
  <c r="V65" i="8"/>
  <c r="Q66" i="8"/>
  <c r="U66" i="8"/>
  <c r="V66" i="8"/>
  <c r="W66" i="8"/>
  <c r="Q67" i="8"/>
  <c r="U67" i="8"/>
  <c r="V67" i="8"/>
  <c r="Q77" i="8"/>
  <c r="V77" i="8"/>
  <c r="W77" i="8"/>
  <c r="X77" i="8"/>
  <c r="Q78" i="8"/>
  <c r="V78" i="8"/>
  <c r="W78" i="8"/>
  <c r="X78" i="8"/>
  <c r="Q79" i="8"/>
  <c r="V79" i="8"/>
  <c r="W79" i="8"/>
  <c r="X79" i="8"/>
  <c r="Q80" i="8"/>
  <c r="R80" i="8"/>
  <c r="V80" i="8"/>
  <c r="W80" i="8"/>
  <c r="X80" i="8"/>
  <c r="Q81" i="8"/>
  <c r="V81" i="8"/>
  <c r="W81" i="8"/>
  <c r="X81" i="8"/>
  <c r="Q82" i="8"/>
  <c r="V82" i="8"/>
  <c r="W82" i="8"/>
  <c r="X82" i="8"/>
  <c r="Q83" i="8"/>
  <c r="V83" i="8"/>
  <c r="W83" i="8"/>
  <c r="X83" i="8"/>
  <c r="Q84" i="8"/>
  <c r="V84" i="8"/>
  <c r="W84" i="8"/>
  <c r="X84" i="8"/>
  <c r="Q85" i="8"/>
  <c r="V85" i="8"/>
  <c r="W85" i="8"/>
  <c r="X85" i="8"/>
  <c r="Q86" i="8"/>
  <c r="V86" i="8"/>
  <c r="W86" i="8"/>
  <c r="X86" i="8"/>
  <c r="Q87" i="8"/>
  <c r="W87" i="8"/>
  <c r="Q92" i="8"/>
  <c r="V92" i="8"/>
  <c r="W92" i="8"/>
  <c r="X92" i="8"/>
  <c r="Q93" i="8"/>
  <c r="V93" i="8"/>
  <c r="W93" i="8"/>
  <c r="X93" i="8"/>
  <c r="Q94" i="8"/>
  <c r="V94" i="8"/>
  <c r="W94" i="8"/>
  <c r="X94" i="8"/>
  <c r="Q95" i="8"/>
  <c r="V95" i="8"/>
  <c r="W95" i="8"/>
  <c r="X95" i="8"/>
  <c r="Q96" i="8"/>
  <c r="R96" i="8"/>
  <c r="T96" i="8"/>
  <c r="V96" i="8"/>
  <c r="W96" i="8"/>
  <c r="X96" i="8"/>
  <c r="Q97" i="8"/>
  <c r="V97" i="8"/>
  <c r="W97" i="8"/>
  <c r="X97" i="8"/>
  <c r="Q98" i="8"/>
  <c r="V98" i="8"/>
  <c r="W98" i="8"/>
  <c r="X98" i="8"/>
  <c r="Q99" i="8"/>
  <c r="V99" i="8"/>
  <c r="W99" i="8"/>
  <c r="X99" i="8"/>
  <c r="Q100" i="8"/>
  <c r="V100" i="8"/>
  <c r="W100" i="8"/>
  <c r="X100" i="8"/>
  <c r="Q105" i="8"/>
  <c r="V105" i="8"/>
  <c r="W105" i="8"/>
  <c r="X105" i="8"/>
  <c r="Y105" i="8"/>
  <c r="Z105" i="8"/>
  <c r="AA105" i="8"/>
  <c r="AB105" i="8"/>
  <c r="AC105" i="8"/>
  <c r="AD105" i="8"/>
  <c r="Q106" i="8"/>
  <c r="V106" i="8"/>
  <c r="W106" i="8"/>
  <c r="X106" i="8"/>
  <c r="Y106" i="8"/>
  <c r="Z106" i="8"/>
  <c r="AA106" i="8"/>
  <c r="AB106" i="8"/>
  <c r="AC106" i="8"/>
  <c r="AD106" i="8"/>
  <c r="Q107" i="8"/>
  <c r="V107" i="8"/>
  <c r="W107" i="8"/>
  <c r="X107" i="8"/>
  <c r="Y107" i="8"/>
  <c r="Z107" i="8"/>
  <c r="AA107" i="8"/>
  <c r="AB107" i="8"/>
  <c r="AC107" i="8"/>
  <c r="AD107" i="8"/>
  <c r="Q108" i="8"/>
  <c r="V108" i="8"/>
  <c r="W108" i="8"/>
  <c r="X108" i="8"/>
  <c r="Y108" i="8"/>
  <c r="Z108" i="8"/>
  <c r="AA108" i="8"/>
  <c r="AB108" i="8"/>
  <c r="AC108" i="8"/>
  <c r="AD108" i="8"/>
  <c r="Q109" i="8"/>
  <c r="V109" i="8"/>
  <c r="W109" i="8"/>
  <c r="X109" i="8"/>
  <c r="Y109" i="8"/>
  <c r="Z109" i="8"/>
  <c r="AA109" i="8"/>
  <c r="AB109" i="8"/>
  <c r="AC109" i="8"/>
  <c r="AD109" i="8"/>
  <c r="Q110" i="8"/>
  <c r="R110" i="8"/>
  <c r="V110" i="8"/>
  <c r="W110" i="8"/>
  <c r="X110" i="8"/>
  <c r="Y110" i="8"/>
  <c r="Z110" i="8"/>
  <c r="AA110" i="8"/>
  <c r="AB110" i="8"/>
  <c r="AC110" i="8"/>
  <c r="AD110" i="8"/>
  <c r="Q111" i="8"/>
  <c r="V111" i="8"/>
  <c r="W111" i="8"/>
  <c r="X111" i="8"/>
  <c r="Y111" i="8"/>
  <c r="Z111" i="8"/>
  <c r="AA111" i="8"/>
  <c r="AB111" i="8"/>
  <c r="AC111" i="8"/>
  <c r="AD111" i="8"/>
  <c r="Q112" i="8"/>
  <c r="V112" i="8"/>
  <c r="W112" i="8"/>
  <c r="X112" i="8"/>
  <c r="Y112" i="8"/>
  <c r="Z112" i="8"/>
  <c r="AA112" i="8"/>
  <c r="AB112" i="8"/>
  <c r="AC112" i="8"/>
  <c r="AD112" i="8"/>
  <c r="Q113" i="8"/>
  <c r="V113" i="8"/>
  <c r="W113" i="8"/>
  <c r="X113" i="8"/>
  <c r="Y113" i="8"/>
  <c r="Z113" i="8"/>
  <c r="AA113" i="8"/>
  <c r="AB113" i="8"/>
  <c r="AC113" i="8"/>
  <c r="AD113" i="8"/>
  <c r="Q114" i="8"/>
  <c r="V114" i="8"/>
  <c r="W114" i="8"/>
  <c r="X114" i="8"/>
  <c r="Y114" i="8"/>
  <c r="Z114" i="8"/>
  <c r="AA114" i="8"/>
  <c r="AB114" i="8"/>
  <c r="AC114" i="8"/>
  <c r="AD114" i="8"/>
  <c r="Q115" i="8"/>
  <c r="V115" i="8"/>
  <c r="W115" i="8"/>
  <c r="X115" i="8"/>
  <c r="Z115" i="8"/>
  <c r="AA115" i="8"/>
  <c r="AB115" i="8"/>
  <c r="AC115" i="8"/>
  <c r="AD115" i="8"/>
  <c r="Q135" i="8"/>
  <c r="V135" i="8"/>
  <c r="W135" i="8"/>
  <c r="X135" i="8"/>
  <c r="Q136" i="8"/>
  <c r="V136" i="8"/>
  <c r="W136" i="8"/>
  <c r="X136" i="8"/>
  <c r="Q137" i="8"/>
  <c r="V137" i="8"/>
  <c r="W137" i="8"/>
  <c r="X137" i="8"/>
  <c r="Q138" i="8"/>
  <c r="R138" i="8"/>
  <c r="T138" i="8"/>
  <c r="V138" i="8"/>
  <c r="W138" i="8"/>
  <c r="X138" i="8"/>
  <c r="Q139" i="8"/>
  <c r="V139" i="8"/>
  <c r="W139" i="8"/>
  <c r="X139" i="8"/>
  <c r="Q140" i="8"/>
  <c r="V140" i="8"/>
  <c r="W140" i="8"/>
  <c r="X140" i="8"/>
  <c r="Q141" i="8"/>
  <c r="V141" i="8"/>
  <c r="W141" i="8"/>
  <c r="X141" i="8"/>
  <c r="Q146" i="8"/>
  <c r="V146" i="8"/>
  <c r="W146" i="8"/>
  <c r="X146" i="8"/>
  <c r="Q147" i="8"/>
  <c r="R147" i="8"/>
  <c r="T147" i="8"/>
  <c r="V147" i="8"/>
  <c r="W147" i="8"/>
  <c r="X147" i="8"/>
  <c r="Q148" i="8"/>
  <c r="V148" i="8"/>
  <c r="W148" i="8"/>
  <c r="X148" i="8"/>
  <c r="Q158" i="8"/>
  <c r="V158" i="8"/>
  <c r="W158" i="8"/>
  <c r="X158" i="8"/>
  <c r="Y158" i="8"/>
  <c r="Z158" i="8"/>
  <c r="AA158" i="8"/>
  <c r="Q159" i="8"/>
  <c r="R159" i="8"/>
  <c r="T159" i="8"/>
  <c r="V159" i="8"/>
  <c r="W159" i="8"/>
  <c r="X159" i="8"/>
  <c r="Y159" i="8"/>
  <c r="Z159" i="8"/>
  <c r="AA159" i="8"/>
  <c r="Q160" i="8"/>
  <c r="T160" i="8"/>
  <c r="V160" i="8"/>
  <c r="W160" i="8"/>
  <c r="X160" i="8"/>
  <c r="Y160" i="8"/>
  <c r="Z160" i="8"/>
  <c r="AA160" i="8"/>
  <c r="Q161" i="8"/>
  <c r="V161" i="8"/>
  <c r="W161" i="8"/>
  <c r="X161" i="8"/>
  <c r="Y161" i="8"/>
  <c r="Z161" i="8"/>
  <c r="AA161" i="8"/>
  <c r="Q163" i="8"/>
  <c r="R163" i="8"/>
  <c r="T163" i="8"/>
  <c r="V163" i="8"/>
  <c r="W163" i="8"/>
  <c r="X163" i="8"/>
  <c r="Y163" i="8"/>
  <c r="Z163" i="8"/>
  <c r="AA163" i="8"/>
  <c r="U164" i="8"/>
  <c r="V164" i="8"/>
  <c r="W164" i="8"/>
  <c r="X164" i="8"/>
  <c r="Y164" i="8"/>
  <c r="Z164" i="8"/>
  <c r="Q211" i="8"/>
  <c r="R211" i="8"/>
  <c r="T211" i="8"/>
  <c r="V211" i="8"/>
  <c r="Q212" i="8"/>
  <c r="R212" i="8"/>
  <c r="V212" i="8"/>
  <c r="Q216" i="8"/>
  <c r="R216" i="8"/>
  <c r="T216" i="8"/>
  <c r="U216" i="8"/>
  <c r="V216" i="8"/>
  <c r="W216" i="8"/>
  <c r="X216" i="8"/>
  <c r="Y216" i="8"/>
  <c r="Z216" i="8"/>
  <c r="AA216" i="8"/>
  <c r="Q217" i="8"/>
  <c r="U217" i="8"/>
  <c r="V217" i="8"/>
  <c r="W217" i="8"/>
  <c r="X217" i="8"/>
  <c r="Y217" i="8"/>
  <c r="Z217" i="8"/>
  <c r="AA217" i="8"/>
  <c r="D73" i="15" l="1"/>
  <c r="D6" i="15"/>
  <c r="D90" i="15" l="1"/>
  <c r="C86" i="15"/>
  <c r="C52" i="15" l="1"/>
  <c r="C51" i="15"/>
  <c r="C50" i="15"/>
  <c r="C49" i="15"/>
  <c r="C48" i="15"/>
  <c r="C47" i="15"/>
  <c r="C46" i="15"/>
  <c r="C45" i="15"/>
  <c r="C44" i="15"/>
  <c r="C43" i="15"/>
  <c r="D54" i="15"/>
  <c r="E447" i="13"/>
  <c r="E446" i="13"/>
  <c r="E445" i="13"/>
  <c r="E444" i="13"/>
  <c r="E443" i="13"/>
  <c r="E442" i="13"/>
  <c r="E441" i="13"/>
  <c r="E440" i="13"/>
  <c r="E439" i="13"/>
  <c r="E438" i="13"/>
  <c r="E437" i="13"/>
  <c r="E436" i="13"/>
  <c r="E435" i="13"/>
  <c r="E434" i="13"/>
  <c r="E433" i="13"/>
  <c r="E432" i="13"/>
  <c r="E431" i="13"/>
  <c r="E430" i="13"/>
  <c r="E429" i="13"/>
  <c r="E428" i="13"/>
  <c r="E427" i="13"/>
  <c r="E426" i="13"/>
  <c r="E425" i="13"/>
  <c r="E424" i="13"/>
  <c r="E423" i="13"/>
  <c r="E422" i="13"/>
  <c r="E421" i="13"/>
  <c r="E420" i="13"/>
  <c r="E419" i="13"/>
  <c r="E418" i="13"/>
  <c r="E417" i="13"/>
  <c r="E416" i="13"/>
  <c r="E415" i="13"/>
  <c r="E414" i="13"/>
  <c r="E413" i="13"/>
  <c r="E412" i="13"/>
  <c r="E411" i="13"/>
  <c r="E410" i="13"/>
  <c r="E409" i="13"/>
  <c r="E408" i="13"/>
  <c r="E407" i="13"/>
  <c r="E406" i="13"/>
  <c r="E405" i="13"/>
  <c r="E404" i="13"/>
  <c r="E403" i="13"/>
  <c r="E402" i="13"/>
  <c r="E401" i="13"/>
  <c r="E400" i="13"/>
  <c r="E399" i="13"/>
  <c r="E398" i="13"/>
  <c r="E397" i="13"/>
  <c r="E396" i="13"/>
  <c r="E395" i="13"/>
  <c r="E394" i="13"/>
  <c r="E393" i="13"/>
  <c r="E392" i="13"/>
  <c r="E391" i="13"/>
  <c r="E390" i="13"/>
  <c r="E389" i="13"/>
  <c r="E388" i="13"/>
  <c r="E387" i="13"/>
  <c r="E386" i="13"/>
  <c r="E385" i="13"/>
  <c r="E384" i="13"/>
  <c r="E383" i="13"/>
  <c r="E382" i="13"/>
  <c r="E381" i="13"/>
  <c r="E380" i="13"/>
  <c r="E379" i="13"/>
  <c r="E378" i="13"/>
  <c r="E377" i="13"/>
  <c r="E376" i="13"/>
  <c r="E375" i="13"/>
  <c r="E374" i="13"/>
  <c r="E373" i="13"/>
  <c r="E372" i="13"/>
  <c r="E371" i="13"/>
  <c r="E370" i="13"/>
  <c r="E369" i="13"/>
  <c r="E368" i="13"/>
  <c r="E367" i="13"/>
  <c r="E366" i="13"/>
  <c r="E365" i="13"/>
  <c r="E364" i="13"/>
  <c r="E363" i="13"/>
  <c r="E362" i="13"/>
  <c r="E361" i="13"/>
  <c r="E360" i="13"/>
  <c r="E359" i="13"/>
  <c r="E358" i="13"/>
  <c r="E357" i="13"/>
  <c r="E356" i="13"/>
  <c r="E355" i="13"/>
  <c r="E354" i="13"/>
  <c r="E353" i="13"/>
  <c r="E352" i="13"/>
  <c r="E351" i="13"/>
  <c r="E350" i="13"/>
  <c r="E349" i="13"/>
  <c r="E348" i="13"/>
  <c r="E347" i="13"/>
  <c r="E346" i="13"/>
  <c r="E345" i="13"/>
  <c r="E344" i="13"/>
  <c r="E343" i="13"/>
  <c r="E342" i="13"/>
  <c r="E341" i="13"/>
  <c r="E340" i="13"/>
  <c r="E339" i="13"/>
  <c r="E338" i="13"/>
  <c r="E337" i="13"/>
  <c r="E336" i="13"/>
  <c r="E335" i="13"/>
  <c r="E334" i="13"/>
  <c r="E333" i="13"/>
  <c r="E332" i="13"/>
  <c r="E331" i="13"/>
  <c r="E330" i="13"/>
  <c r="E329" i="13"/>
  <c r="E328" i="13"/>
  <c r="E327" i="13"/>
  <c r="E326" i="13"/>
  <c r="E325" i="13"/>
  <c r="E324" i="13"/>
  <c r="E323" i="13"/>
  <c r="E322" i="13"/>
  <c r="E321" i="13"/>
  <c r="E320" i="13"/>
  <c r="E319" i="13"/>
  <c r="E318" i="13"/>
  <c r="E317" i="13"/>
  <c r="E316" i="13"/>
  <c r="E315" i="13"/>
  <c r="E314" i="13"/>
  <c r="E313" i="13"/>
  <c r="E312" i="13"/>
  <c r="E311" i="13"/>
  <c r="E310" i="13"/>
  <c r="E309" i="13"/>
  <c r="E308" i="13"/>
  <c r="E307" i="13"/>
  <c r="E306" i="13"/>
  <c r="E305" i="13"/>
  <c r="E304" i="13"/>
  <c r="E303" i="13"/>
  <c r="E302" i="13"/>
  <c r="E301" i="13"/>
  <c r="E300" i="13"/>
  <c r="E299" i="13"/>
  <c r="E298" i="13"/>
  <c r="E297" i="13"/>
  <c r="E296" i="13"/>
  <c r="E295" i="13"/>
  <c r="E294" i="13"/>
  <c r="E293" i="13"/>
  <c r="E292" i="13"/>
  <c r="E291" i="13"/>
  <c r="E290" i="13"/>
  <c r="E289" i="13"/>
  <c r="E288" i="13"/>
  <c r="E287" i="13"/>
  <c r="E286" i="13"/>
  <c r="E285" i="13"/>
  <c r="E284" i="13"/>
  <c r="E283" i="13"/>
  <c r="E282" i="13"/>
  <c r="E281" i="13"/>
  <c r="E280" i="13"/>
  <c r="E279" i="13"/>
  <c r="E278" i="13"/>
  <c r="E277" i="13"/>
  <c r="E276" i="13"/>
  <c r="E275" i="13"/>
  <c r="E274" i="13"/>
  <c r="E273" i="13"/>
  <c r="E272" i="13"/>
  <c r="E271" i="13"/>
  <c r="E270" i="13"/>
  <c r="E269" i="13"/>
  <c r="E268" i="13"/>
  <c r="E267" i="13"/>
  <c r="E266" i="13"/>
  <c r="E265" i="13"/>
  <c r="E264" i="13"/>
  <c r="E263" i="13"/>
  <c r="E262" i="13"/>
  <c r="E261" i="13"/>
  <c r="E260" i="13"/>
  <c r="E259" i="13"/>
  <c r="E258" i="13"/>
  <c r="E257" i="13"/>
  <c r="E256" i="13"/>
  <c r="E255" i="13"/>
  <c r="E254" i="13"/>
  <c r="E253" i="13"/>
  <c r="E252" i="13"/>
  <c r="E251" i="13"/>
  <c r="E250" i="13"/>
  <c r="D60" i="8" l="1"/>
  <c r="E60" i="8"/>
  <c r="C60" i="8"/>
  <c r="N105" i="8" l="1"/>
  <c r="M106" i="8"/>
  <c r="M107" i="8"/>
  <c r="M108" i="8"/>
  <c r="M109" i="8"/>
  <c r="M110" i="8"/>
  <c r="M111" i="8"/>
  <c r="M112" i="8"/>
  <c r="M113" i="8"/>
  <c r="M114" i="8"/>
  <c r="M115" i="8"/>
  <c r="M105" i="8"/>
  <c r="K130" i="8"/>
  <c r="K129" i="8"/>
  <c r="K128" i="8"/>
  <c r="K127" i="8"/>
  <c r="K126" i="8"/>
  <c r="K125" i="8"/>
  <c r="K124" i="8"/>
  <c r="K123" i="8"/>
  <c r="K122" i="8"/>
  <c r="K121" i="8"/>
  <c r="K120" i="8"/>
  <c r="K106" i="8"/>
  <c r="K107" i="8"/>
  <c r="K108" i="8"/>
  <c r="K109" i="8"/>
  <c r="K110" i="8"/>
  <c r="K111" i="8"/>
  <c r="K112" i="8"/>
  <c r="K113" i="8"/>
  <c r="K114" i="8"/>
  <c r="K115" i="8"/>
  <c r="K105" i="8"/>
  <c r="K9" i="19" l="1"/>
  <c r="K8" i="19"/>
  <c r="F42" i="8" l="1"/>
  <c r="F43" i="8"/>
  <c r="F44" i="8"/>
  <c r="F45" i="8"/>
  <c r="F46" i="8"/>
  <c r="F47" i="8"/>
  <c r="F48" i="8"/>
  <c r="F49" i="8"/>
  <c r="F50" i="8"/>
  <c r="F51" i="8"/>
  <c r="F52" i="8"/>
  <c r="F53" i="8"/>
  <c r="F54" i="8"/>
  <c r="F55" i="8"/>
  <c r="F57" i="8"/>
  <c r="F58" i="8"/>
  <c r="F59" i="8"/>
  <c r="F41" i="8"/>
  <c r="I84" i="8" l="1"/>
  <c r="H84" i="8"/>
  <c r="D3" i="15" l="1"/>
  <c r="C30" i="15"/>
  <c r="C29" i="15"/>
  <c r="C27" i="15"/>
  <c r="C24" i="15"/>
  <c r="C23" i="15"/>
  <c r="C22" i="15"/>
  <c r="K3" i="19" l="1"/>
  <c r="D3" i="14" l="1"/>
  <c r="K5" i="19" l="1"/>
  <c r="K6" i="19"/>
  <c r="K4" i="19"/>
  <c r="K7" i="19"/>
  <c r="H18" i="8" l="1"/>
  <c r="H19" i="8"/>
  <c r="N66" i="8"/>
  <c r="N65" i="8"/>
  <c r="B2" i="13" l="1"/>
  <c r="D87" i="15" l="1"/>
  <c r="C89" i="15"/>
  <c r="C88" i="15"/>
  <c r="C85" i="15"/>
  <c r="C76" i="15"/>
  <c r="D75" i="15"/>
  <c r="D74" i="15"/>
  <c r="C72" i="15"/>
  <c r="C71" i="15"/>
  <c r="C70" i="15"/>
  <c r="C69" i="15"/>
  <c r="D67" i="15"/>
  <c r="C66" i="15"/>
  <c r="C65" i="15"/>
  <c r="C64" i="15"/>
  <c r="D62" i="15"/>
  <c r="C61" i="15"/>
  <c r="C60" i="15"/>
  <c r="C59" i="15"/>
  <c r="C58" i="15"/>
  <c r="C57" i="15"/>
  <c r="C56" i="15"/>
  <c r="C55" i="15"/>
  <c r="D42" i="15"/>
  <c r="D41" i="15"/>
  <c r="C40" i="15"/>
  <c r="C39" i="15"/>
  <c r="C38" i="15"/>
  <c r="C37" i="15"/>
  <c r="C36" i="15"/>
  <c r="C35" i="15"/>
  <c r="C34" i="15"/>
  <c r="C33" i="15"/>
  <c r="D31" i="15"/>
  <c r="C32" i="15"/>
  <c r="C28" i="15"/>
  <c r="C26" i="15"/>
  <c r="C25" i="15"/>
  <c r="C21" i="15"/>
  <c r="C20" i="15"/>
  <c r="D19" i="15" l="1"/>
  <c r="D18" i="15"/>
  <c r="C17" i="15"/>
  <c r="C16" i="15"/>
  <c r="C15" i="15"/>
  <c r="D13" i="15"/>
  <c r="D12" i="15"/>
  <c r="D9" i="15"/>
  <c r="C11" i="15"/>
  <c r="D10" i="15"/>
  <c r="C8" i="15"/>
  <c r="D7" i="15"/>
  <c r="C5" i="15"/>
  <c r="D4" i="15"/>
  <c r="C2" i="15"/>
  <c r="D63" i="15" l="1"/>
  <c r="O160" i="8" l="1"/>
  <c r="E682" i="13" l="1"/>
  <c r="E681" i="13"/>
  <c r="E680" i="13"/>
  <c r="E679" i="13"/>
  <c r="E678" i="13"/>
  <c r="G682" i="13" l="1"/>
  <c r="G681" i="13"/>
  <c r="G680" i="13"/>
  <c r="G679" i="13"/>
  <c r="G678" i="13"/>
  <c r="O65" i="8" l="1"/>
  <c r="E759" i="13" l="1"/>
  <c r="E677" i="13" l="1"/>
  <c r="E676" i="13"/>
  <c r="E675" i="13"/>
  <c r="E674" i="13"/>
  <c r="E673" i="13"/>
  <c r="E672" i="13"/>
  <c r="E671" i="13"/>
  <c r="E670" i="13"/>
  <c r="E669" i="13"/>
  <c r="E668" i="13"/>
  <c r="E667" i="13"/>
  <c r="E666" i="13"/>
  <c r="E665" i="13"/>
  <c r="E664" i="13"/>
  <c r="E663" i="13"/>
  <c r="E662" i="13"/>
  <c r="E661" i="13"/>
  <c r="E660" i="13"/>
  <c r="E659" i="13"/>
  <c r="E658" i="13"/>
  <c r="E657" i="13"/>
  <c r="E656" i="13"/>
  <c r="E655" i="13"/>
  <c r="E654" i="13"/>
  <c r="E653" i="13"/>
  <c r="E652" i="13"/>
  <c r="E651" i="13"/>
  <c r="E650" i="13"/>
  <c r="E649" i="13"/>
  <c r="E648" i="13"/>
  <c r="E647" i="13"/>
  <c r="E646" i="13"/>
  <c r="E645" i="13"/>
  <c r="E644" i="13"/>
  <c r="E643" i="13"/>
  <c r="E642" i="13"/>
  <c r="E641" i="13"/>
  <c r="E640" i="13"/>
  <c r="E639" i="13"/>
  <c r="E638" i="13"/>
  <c r="E637" i="13"/>
  <c r="E636" i="13"/>
  <c r="E635" i="13"/>
  <c r="E634" i="13"/>
  <c r="E633" i="13"/>
  <c r="E632" i="13"/>
  <c r="E631" i="13"/>
  <c r="E630" i="13"/>
  <c r="E629" i="13"/>
  <c r="E628" i="13"/>
  <c r="E627" i="13"/>
  <c r="E626" i="13"/>
  <c r="E625" i="13"/>
  <c r="E624" i="13"/>
  <c r="E623" i="13"/>
  <c r="E622" i="13"/>
  <c r="E621" i="13"/>
  <c r="E620" i="13"/>
  <c r="E619" i="13"/>
  <c r="E618" i="13"/>
  <c r="E617" i="13"/>
  <c r="E616" i="13"/>
  <c r="E615" i="13"/>
  <c r="E614" i="13"/>
  <c r="E613" i="13"/>
  <c r="E612" i="13"/>
  <c r="E611" i="13"/>
  <c r="E610" i="13"/>
  <c r="E609" i="13"/>
  <c r="E608" i="13"/>
  <c r="E607" i="13"/>
  <c r="E606" i="13"/>
  <c r="E605" i="13"/>
  <c r="E604" i="13"/>
  <c r="E603" i="13"/>
  <c r="E602" i="13"/>
  <c r="E601" i="13"/>
  <c r="E600" i="13"/>
  <c r="E599" i="13"/>
  <c r="E598" i="13"/>
  <c r="E597" i="13"/>
  <c r="E596" i="13"/>
  <c r="E595" i="13"/>
  <c r="E594" i="13"/>
  <c r="E593" i="13"/>
  <c r="E592" i="13"/>
  <c r="E591" i="13"/>
  <c r="E590" i="13"/>
  <c r="E589" i="13"/>
  <c r="E588" i="13"/>
  <c r="E587" i="13"/>
  <c r="E586" i="13"/>
  <c r="E585" i="13"/>
  <c r="E584" i="13"/>
  <c r="E583" i="13"/>
  <c r="E582" i="13"/>
  <c r="E581" i="13"/>
  <c r="E580" i="13"/>
  <c r="E579" i="13"/>
  <c r="E578" i="13"/>
  <c r="E577" i="13"/>
  <c r="E576" i="13"/>
  <c r="E575" i="13"/>
  <c r="E574" i="13"/>
  <c r="E573" i="13"/>
  <c r="E572" i="13"/>
  <c r="E571" i="13"/>
  <c r="E570" i="13"/>
  <c r="E569" i="13"/>
  <c r="E568" i="13"/>
  <c r="E567" i="13"/>
  <c r="E566" i="13"/>
  <c r="E565" i="13"/>
  <c r="E564" i="13"/>
  <c r="E563" i="13"/>
  <c r="E562" i="13"/>
  <c r="E561" i="13"/>
  <c r="E560" i="13"/>
  <c r="E559" i="13"/>
  <c r="E558" i="13"/>
  <c r="E557" i="13"/>
  <c r="E556" i="13"/>
  <c r="E555" i="13"/>
  <c r="E554" i="13"/>
  <c r="E553" i="13"/>
  <c r="E552" i="13"/>
  <c r="E551" i="13"/>
  <c r="E550" i="13"/>
  <c r="E549" i="13"/>
  <c r="E548" i="13"/>
  <c r="E547" i="13"/>
  <c r="E546" i="13"/>
  <c r="E545" i="13"/>
  <c r="E544" i="13"/>
  <c r="E543" i="13"/>
  <c r="E542" i="13"/>
  <c r="E541" i="13"/>
  <c r="E540" i="13"/>
  <c r="E539" i="13"/>
  <c r="E538" i="13"/>
  <c r="E537" i="13"/>
  <c r="E536" i="13"/>
  <c r="E535" i="13"/>
  <c r="E534" i="13"/>
  <c r="E533" i="13"/>
  <c r="E532" i="13"/>
  <c r="E531" i="13"/>
  <c r="E530" i="13"/>
  <c r="E529" i="13"/>
  <c r="E528" i="13"/>
  <c r="E527" i="13"/>
  <c r="E526" i="13"/>
  <c r="E525" i="13"/>
  <c r="E524" i="13"/>
  <c r="E523" i="13"/>
  <c r="E522" i="13"/>
  <c r="E521" i="13"/>
  <c r="E520" i="13"/>
  <c r="E519" i="13"/>
  <c r="E518" i="13"/>
  <c r="E517" i="13"/>
  <c r="E516" i="13"/>
  <c r="E515" i="13"/>
  <c r="E514" i="13"/>
  <c r="E513" i="13"/>
  <c r="E512" i="13"/>
  <c r="E511" i="13"/>
  <c r="E510" i="13"/>
  <c r="E509" i="13"/>
  <c r="E508" i="13"/>
  <c r="E507" i="13"/>
  <c r="E506" i="13"/>
  <c r="E505" i="13"/>
  <c r="E504" i="13"/>
  <c r="E503" i="13"/>
  <c r="E502" i="13"/>
  <c r="E501" i="13"/>
  <c r="E500" i="13"/>
  <c r="E499" i="13"/>
  <c r="E498" i="13"/>
  <c r="E497" i="13"/>
  <c r="E496" i="13"/>
  <c r="E495" i="13"/>
  <c r="E494" i="13"/>
  <c r="E493" i="13"/>
  <c r="E492" i="13"/>
  <c r="E491" i="13"/>
  <c r="E490" i="13"/>
  <c r="E489" i="13"/>
  <c r="E488" i="13"/>
  <c r="E487" i="13"/>
  <c r="E486" i="13"/>
  <c r="E485" i="13"/>
  <c r="E484" i="13"/>
  <c r="E483" i="13"/>
  <c r="E482" i="13"/>
  <c r="E481" i="13"/>
  <c r="E480" i="13"/>
  <c r="E479" i="13"/>
  <c r="E478" i="13"/>
  <c r="E477" i="13"/>
  <c r="E476" i="13"/>
  <c r="E475" i="13"/>
  <c r="E474" i="13"/>
  <c r="E473" i="13"/>
  <c r="E472" i="13"/>
  <c r="E471" i="13"/>
  <c r="E470" i="13"/>
  <c r="E469" i="13"/>
  <c r="E468" i="13"/>
  <c r="E467" i="13"/>
  <c r="E466" i="13"/>
  <c r="E465" i="13"/>
  <c r="E464" i="13"/>
  <c r="E463" i="13"/>
  <c r="E462" i="13"/>
  <c r="E461" i="13"/>
  <c r="E460" i="13"/>
  <c r="E459" i="13"/>
  <c r="E458" i="13"/>
  <c r="E457" i="13"/>
  <c r="E456" i="13"/>
  <c r="E455" i="13"/>
  <c r="E454" i="13"/>
  <c r="E453" i="13"/>
  <c r="E452" i="13"/>
  <c r="E451" i="13"/>
  <c r="E450" i="13"/>
  <c r="E449" i="13"/>
  <c r="E448" i="13"/>
  <c r="E249" i="13"/>
  <c r="E248" i="13"/>
  <c r="E247" i="13"/>
  <c r="E246" i="13"/>
  <c r="E245" i="13"/>
  <c r="E244" i="13"/>
  <c r="E243" i="13"/>
  <c r="E242" i="13"/>
  <c r="E241" i="13"/>
  <c r="E240" i="13"/>
  <c r="E239" i="13"/>
  <c r="E238" i="13"/>
  <c r="E237" i="13"/>
  <c r="E236" i="13"/>
  <c r="E235" i="13"/>
  <c r="E234" i="13"/>
  <c r="E233" i="13"/>
  <c r="E232" i="13"/>
  <c r="E231" i="13"/>
  <c r="E230" i="13"/>
  <c r="E229" i="13"/>
  <c r="E228" i="13"/>
  <c r="E227" i="13"/>
  <c r="E226" i="13"/>
  <c r="E225" i="13"/>
  <c r="E224" i="13"/>
  <c r="E223" i="13"/>
  <c r="E222" i="13"/>
  <c r="E221" i="13"/>
  <c r="E220" i="13"/>
  <c r="E219" i="13"/>
  <c r="E218" i="13"/>
  <c r="E217" i="13"/>
  <c r="E216" i="13"/>
  <c r="E215" i="13"/>
  <c r="E214" i="13"/>
  <c r="E213" i="13"/>
  <c r="E212" i="13"/>
  <c r="E211" i="13"/>
  <c r="E210" i="13"/>
  <c r="E209" i="13"/>
  <c r="E208" i="13"/>
  <c r="E207" i="13"/>
  <c r="E206" i="13"/>
  <c r="E205" i="13"/>
  <c r="E204" i="13"/>
  <c r="E203" i="13"/>
  <c r="E202" i="13"/>
  <c r="E201" i="13"/>
  <c r="E200" i="13"/>
  <c r="E199" i="13"/>
  <c r="E198" i="13"/>
  <c r="E197" i="13"/>
  <c r="E196" i="13"/>
  <c r="E195" i="13"/>
  <c r="E194" i="13"/>
  <c r="E193" i="13"/>
  <c r="E192" i="13"/>
  <c r="E191" i="13"/>
  <c r="E190" i="13"/>
  <c r="E189" i="13"/>
  <c r="E188" i="13"/>
  <c r="E187" i="13"/>
  <c r="E186" i="13"/>
  <c r="E185" i="13"/>
  <c r="E184" i="13"/>
  <c r="E183" i="13"/>
  <c r="E182" i="13"/>
  <c r="E181" i="13"/>
  <c r="E180" i="13"/>
  <c r="E179" i="13"/>
  <c r="E178" i="13"/>
  <c r="E177" i="13"/>
  <c r="E176" i="13"/>
  <c r="E175" i="13"/>
  <c r="E174" i="13"/>
  <c r="E173" i="13"/>
  <c r="E172" i="13"/>
  <c r="E171" i="13"/>
  <c r="E170" i="13"/>
  <c r="E169" i="13"/>
  <c r="E168" i="13"/>
  <c r="E167" i="13"/>
  <c r="E166" i="13"/>
  <c r="E165" i="13"/>
  <c r="E164" i="13"/>
  <c r="E163" i="13"/>
  <c r="E162" i="13"/>
  <c r="E161" i="13"/>
  <c r="E160" i="13"/>
  <c r="E159" i="13"/>
  <c r="E158" i="13"/>
  <c r="E157" i="13"/>
  <c r="E156" i="13"/>
  <c r="E155" i="13"/>
  <c r="E154" i="13"/>
  <c r="E153" i="13"/>
  <c r="E152" i="13"/>
  <c r="E151" i="13"/>
  <c r="E150" i="13"/>
  <c r="E149" i="13"/>
  <c r="E148" i="13"/>
  <c r="E147" i="13"/>
  <c r="E146" i="13"/>
  <c r="E145" i="13"/>
  <c r="E144" i="13"/>
  <c r="E143" i="13"/>
  <c r="E142" i="13"/>
  <c r="E141" i="13"/>
  <c r="E140" i="13"/>
  <c r="E139" i="13"/>
  <c r="E138" i="13"/>
  <c r="E137" i="13"/>
  <c r="E136" i="13"/>
  <c r="E135" i="13"/>
  <c r="E134" i="13"/>
  <c r="E133" i="13"/>
  <c r="E132" i="13"/>
  <c r="E131" i="13"/>
  <c r="E130" i="13"/>
  <c r="E129" i="13"/>
  <c r="E128" i="13"/>
  <c r="E127" i="13"/>
  <c r="E126" i="13"/>
  <c r="E125" i="13"/>
  <c r="E124" i="13"/>
  <c r="E123" i="13"/>
  <c r="E122" i="13"/>
  <c r="E121" i="13"/>
  <c r="E120" i="13"/>
  <c r="E119" i="13"/>
  <c r="E115" i="13"/>
  <c r="E114" i="13"/>
  <c r="E113" i="13"/>
  <c r="E112" i="13"/>
  <c r="E111" i="13"/>
  <c r="E110" i="13"/>
  <c r="E109" i="13"/>
  <c r="E108" i="13"/>
  <c r="E107" i="13"/>
  <c r="E106" i="13"/>
  <c r="E105" i="13"/>
  <c r="E104" i="13"/>
  <c r="E103" i="13"/>
  <c r="E102" i="13"/>
  <c r="E101" i="13"/>
  <c r="E100" i="13"/>
  <c r="E99" i="13"/>
  <c r="E98" i="13"/>
  <c r="E97" i="13"/>
  <c r="E96" i="13"/>
  <c r="E95" i="13"/>
  <c r="E94" i="13"/>
  <c r="E93" i="13"/>
  <c r="E92" i="13"/>
  <c r="E91" i="13"/>
  <c r="E90" i="13"/>
  <c r="E89" i="13"/>
  <c r="E88" i="13"/>
  <c r="E87" i="13"/>
  <c r="E86" i="13"/>
  <c r="E85" i="13"/>
  <c r="E84" i="13"/>
  <c r="E83" i="13"/>
  <c r="E82" i="13"/>
  <c r="E81" i="13"/>
  <c r="E80" i="13"/>
  <c r="E79" i="13"/>
  <c r="E78" i="13"/>
  <c r="E77" i="13"/>
  <c r="E76" i="13"/>
  <c r="E75" i="13"/>
  <c r="E74" i="13"/>
  <c r="E73" i="13"/>
  <c r="E72" i="13"/>
  <c r="E71" i="13"/>
  <c r="E70" i="13"/>
  <c r="E69" i="13"/>
  <c r="E68" i="13"/>
  <c r="E67" i="13"/>
  <c r="E66" i="13"/>
  <c r="E65" i="13"/>
  <c r="E64" i="13"/>
  <c r="E63" i="13"/>
  <c r="E62" i="13"/>
  <c r="E61" i="13"/>
  <c r="E60" i="13"/>
  <c r="E59" i="13" l="1"/>
  <c r="E58" i="13"/>
  <c r="E57" i="13"/>
  <c r="E56" i="13"/>
  <c r="E55" i="13"/>
  <c r="E54" i="13"/>
  <c r="E53" i="13"/>
  <c r="E52" i="13"/>
  <c r="E51" i="13"/>
  <c r="E50" i="13"/>
  <c r="E49" i="13"/>
  <c r="E48" i="13"/>
  <c r="E47" i="13"/>
  <c r="E46" i="13"/>
  <c r="E45" i="13"/>
  <c r="E44" i="13"/>
  <c r="E43" i="13"/>
  <c r="E42" i="13"/>
  <c r="E41" i="13"/>
  <c r="E40" i="13"/>
  <c r="E39" i="13"/>
  <c r="E38" i="13"/>
  <c r="E37" i="13"/>
  <c r="E36" i="13"/>
  <c r="E35" i="13" l="1"/>
  <c r="E34" i="13"/>
  <c r="E33" i="13"/>
  <c r="E32" i="13"/>
  <c r="E31" i="13"/>
  <c r="E30" i="13"/>
  <c r="E29" i="13"/>
  <c r="E28" i="13"/>
  <c r="E27" i="13"/>
  <c r="E26" i="13"/>
  <c r="E25" i="13"/>
  <c r="E24" i="13"/>
  <c r="E23" i="13"/>
  <c r="E22" i="13"/>
  <c r="E21" i="13"/>
  <c r="E20" i="13"/>
  <c r="E19" i="13"/>
  <c r="E18" i="13"/>
  <c r="E17" i="13"/>
  <c r="E16" i="13"/>
  <c r="E15" i="13"/>
  <c r="E14" i="13"/>
  <c r="E13" i="13"/>
  <c r="E12" i="13"/>
  <c r="E11" i="13"/>
  <c r="E10" i="13"/>
  <c r="E9" i="13"/>
  <c r="E8" i="13"/>
  <c r="E7" i="13"/>
  <c r="E6" i="13"/>
  <c r="E5" i="13"/>
  <c r="E4" i="13"/>
  <c r="E3" i="13"/>
  <c r="E2" i="13"/>
  <c r="I86" i="8" l="1"/>
  <c r="I85" i="8"/>
  <c r="M87" i="8" l="1"/>
  <c r="E713" i="13" s="1"/>
  <c r="M86" i="8"/>
  <c r="M85" i="8"/>
  <c r="E744" i="13" l="1"/>
  <c r="O216" i="8" l="1"/>
  <c r="H147" i="8"/>
  <c r="H148" i="8"/>
  <c r="H146" i="8"/>
  <c r="H136" i="8"/>
  <c r="H137" i="8"/>
  <c r="H138" i="8"/>
  <c r="H139" i="8"/>
  <c r="H140" i="8"/>
  <c r="H141" i="8"/>
  <c r="H135" i="8"/>
  <c r="H93" i="8"/>
  <c r="H94" i="8"/>
  <c r="H95" i="8"/>
  <c r="H96" i="8"/>
  <c r="H97" i="8"/>
  <c r="H98" i="8"/>
  <c r="H99" i="8"/>
  <c r="H100" i="8"/>
  <c r="H92" i="8"/>
  <c r="I87" i="8"/>
  <c r="H87" i="8"/>
  <c r="H78" i="8"/>
  <c r="H79" i="8"/>
  <c r="H80" i="8"/>
  <c r="H81" i="8"/>
  <c r="H82" i="8"/>
  <c r="H83" i="8"/>
  <c r="H85" i="8"/>
  <c r="H86" i="8"/>
  <c r="H77" i="8"/>
  <c r="E757" i="13" l="1"/>
  <c r="H196" i="8"/>
  <c r="E712" i="13" l="1"/>
  <c r="E711" i="13"/>
  <c r="M84" i="8"/>
  <c r="E710" i="13" s="1"/>
  <c r="B3" i="13" l="1"/>
  <c r="B4" i="13" s="1"/>
  <c r="B5" i="13" s="1"/>
  <c r="B6" i="13" s="1"/>
  <c r="B7" i="13" s="1"/>
  <c r="B8" i="13" s="1"/>
  <c r="B9" i="13" s="1"/>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B42" i="13" s="1"/>
  <c r="B43" i="13" s="1"/>
  <c r="B44" i="13" s="1"/>
  <c r="B45" i="13" s="1"/>
  <c r="B46" i="13" s="1"/>
  <c r="B47" i="13" s="1"/>
  <c r="B48" i="13" s="1"/>
  <c r="B49" i="13" s="1"/>
  <c r="B50" i="13" s="1"/>
  <c r="B51" i="13" s="1"/>
  <c r="B52" i="13" s="1"/>
  <c r="B53" i="13" s="1"/>
  <c r="B54" i="13" s="1"/>
  <c r="B55" i="13" s="1"/>
  <c r="B56" i="13" s="1"/>
  <c r="B57" i="13" s="1"/>
  <c r="B58" i="13" s="1"/>
  <c r="B59" i="13" s="1"/>
  <c r="B60" i="13" s="1"/>
  <c r="B61" i="13" s="1"/>
  <c r="B62" i="13" s="1"/>
  <c r="B63" i="13" s="1"/>
  <c r="B64" i="13" s="1"/>
  <c r="B65" i="13" s="1"/>
  <c r="B66" i="13" s="1"/>
  <c r="B67" i="13" s="1"/>
  <c r="B68" i="13" s="1"/>
  <c r="B69" i="13" s="1"/>
  <c r="B70" i="13" s="1"/>
  <c r="B71" i="13" s="1"/>
  <c r="B72" i="13" s="1"/>
  <c r="B73" i="13" s="1"/>
  <c r="B74" i="13" s="1"/>
  <c r="B75" i="13" s="1"/>
  <c r="B76" i="13" s="1"/>
  <c r="B77" i="13" s="1"/>
  <c r="B78" i="13" s="1"/>
  <c r="B79" i="13" s="1"/>
  <c r="B80" i="13" s="1"/>
  <c r="B81" i="13" s="1"/>
  <c r="B82" i="13" s="1"/>
  <c r="B83" i="13" s="1"/>
  <c r="B84" i="13" s="1"/>
  <c r="B85" i="13" s="1"/>
  <c r="B86" i="13" s="1"/>
  <c r="B87" i="13" s="1"/>
  <c r="B88" i="13" s="1"/>
  <c r="B89" i="13" s="1"/>
  <c r="B90" i="13" s="1"/>
  <c r="B91" i="13" s="1"/>
  <c r="B92" i="13" s="1"/>
  <c r="B93" i="13" s="1"/>
  <c r="B94" i="13" s="1"/>
  <c r="B95" i="13" s="1"/>
  <c r="B96" i="13" s="1"/>
  <c r="B97" i="13" s="1"/>
  <c r="B98" i="13" s="1"/>
  <c r="B99" i="13" s="1"/>
  <c r="B100" i="13" s="1"/>
  <c r="B101" i="13" s="1"/>
  <c r="B102" i="13" s="1"/>
  <c r="B103" i="13" s="1"/>
  <c r="B104" i="13" s="1"/>
  <c r="B105" i="13" s="1"/>
  <c r="B106" i="13" s="1"/>
  <c r="B107" i="13" s="1"/>
  <c r="B108" i="13" s="1"/>
  <c r="B109" i="13" s="1"/>
  <c r="B110" i="13" s="1"/>
  <c r="B111" i="13" s="1"/>
  <c r="B112" i="13" s="1"/>
  <c r="B113" i="13" s="1"/>
  <c r="B114" i="13" s="1"/>
  <c r="B115" i="13" s="1"/>
  <c r="B116" i="13" s="1"/>
  <c r="B117" i="13" s="1"/>
  <c r="B118" i="13" s="1"/>
  <c r="B119" i="13" l="1"/>
  <c r="B120" i="13" s="1"/>
  <c r="B121" i="13" s="1"/>
  <c r="B122" i="13" s="1"/>
  <c r="B123" i="13" s="1"/>
  <c r="B124" i="13" s="1"/>
  <c r="B125" i="13" s="1"/>
  <c r="B126" i="13" s="1"/>
  <c r="B127" i="13" s="1"/>
  <c r="B128" i="13" s="1"/>
  <c r="B129" i="13" s="1"/>
  <c r="B130" i="13" s="1"/>
  <c r="B131" i="13" s="1"/>
  <c r="B132" i="13" s="1"/>
  <c r="B133" i="13" s="1"/>
  <c r="B134" i="13" s="1"/>
  <c r="B135" i="13" s="1"/>
  <c r="B136" i="13" s="1"/>
  <c r="B137" i="13" s="1"/>
  <c r="B138" i="13" s="1"/>
  <c r="B139" i="13" s="1"/>
  <c r="B140" i="13" s="1"/>
  <c r="B141" i="13" s="1"/>
  <c r="B142" i="13" s="1"/>
  <c r="B143" i="13" s="1"/>
  <c r="B144" i="13" s="1"/>
  <c r="B145" i="13" s="1"/>
  <c r="B146" i="13" s="1"/>
  <c r="B147" i="13" s="1"/>
  <c r="B148" i="13" s="1"/>
  <c r="B149" i="13" s="1"/>
  <c r="B150" i="13" s="1"/>
  <c r="B151" i="13" s="1"/>
  <c r="B152" i="13" s="1"/>
  <c r="B153" i="13" s="1"/>
  <c r="B154" i="13" s="1"/>
  <c r="B155" i="13" s="1"/>
  <c r="B156" i="13" s="1"/>
  <c r="B157" i="13" s="1"/>
  <c r="B158" i="13" s="1"/>
  <c r="B159" i="13" s="1"/>
  <c r="B160" i="13" s="1"/>
  <c r="B161" i="13" s="1"/>
  <c r="B162" i="13" s="1"/>
  <c r="B163" i="13" s="1"/>
  <c r="B164" i="13" s="1"/>
  <c r="B165" i="13" s="1"/>
  <c r="B166" i="13" s="1"/>
  <c r="B167" i="13" s="1"/>
  <c r="B168" i="13" s="1"/>
  <c r="B169" i="13" s="1"/>
  <c r="B170" i="13" s="1"/>
  <c r="B171" i="13" s="1"/>
  <c r="B172" i="13" s="1"/>
  <c r="B173" i="13" s="1"/>
  <c r="B174" i="13" s="1"/>
  <c r="B175" i="13" s="1"/>
  <c r="B176" i="13" s="1"/>
  <c r="B177" i="13" s="1"/>
  <c r="B178" i="13" s="1"/>
  <c r="B179" i="13" s="1"/>
  <c r="B180" i="13" s="1"/>
  <c r="B181" i="13" s="1"/>
  <c r="B182" i="13" s="1"/>
  <c r="B183" i="13" s="1"/>
  <c r="B184" i="13" s="1"/>
  <c r="B185" i="13" s="1"/>
  <c r="B186" i="13" s="1"/>
  <c r="B187" i="13" s="1"/>
  <c r="B188" i="13" s="1"/>
  <c r="B189" i="13" s="1"/>
  <c r="B190" i="13" s="1"/>
  <c r="B191" i="13" s="1"/>
  <c r="B192" i="13" s="1"/>
  <c r="B193" i="13" s="1"/>
  <c r="B194" i="13" s="1"/>
  <c r="B195" i="13" s="1"/>
  <c r="B196" i="13" s="1"/>
  <c r="B197" i="13" s="1"/>
  <c r="B198" i="13" s="1"/>
  <c r="B199" i="13" s="1"/>
  <c r="B200" i="13" s="1"/>
  <c r="B201" i="13" s="1"/>
  <c r="B202" i="13" s="1"/>
  <c r="B203" i="13" s="1"/>
  <c r="B204" i="13" s="1"/>
  <c r="B205" i="13" s="1"/>
  <c r="B206" i="13" s="1"/>
  <c r="B207" i="13" s="1"/>
  <c r="B208" i="13" s="1"/>
  <c r="B209" i="13" s="1"/>
  <c r="B210" i="13" s="1"/>
  <c r="B211" i="13" s="1"/>
  <c r="B212" i="13" s="1"/>
  <c r="B213" i="13" s="1"/>
  <c r="B214" i="13" s="1"/>
  <c r="B215" i="13" s="1"/>
  <c r="B216" i="13" s="1"/>
  <c r="B217" i="13" s="1"/>
  <c r="B218" i="13" s="1"/>
  <c r="B219" i="13" s="1"/>
  <c r="B220" i="13" s="1"/>
  <c r="B221" i="13" s="1"/>
  <c r="B222" i="13" s="1"/>
  <c r="B223" i="13" s="1"/>
  <c r="B224" i="13" s="1"/>
  <c r="B225" i="13" s="1"/>
  <c r="B226" i="13" s="1"/>
  <c r="B227" i="13" s="1"/>
  <c r="B228" i="13" s="1"/>
  <c r="B229" i="13" s="1"/>
  <c r="B230" i="13" s="1"/>
  <c r="B231" i="13" s="1"/>
  <c r="B232" i="13" s="1"/>
  <c r="B233" i="13" s="1"/>
  <c r="B234" i="13" s="1"/>
  <c r="B235" i="13" s="1"/>
  <c r="B236" i="13" s="1"/>
  <c r="B237" i="13" s="1"/>
  <c r="B238" i="13" s="1"/>
  <c r="B239" i="13" s="1"/>
  <c r="B240" i="13" s="1"/>
  <c r="B241" i="13" s="1"/>
  <c r="B242" i="13" s="1"/>
  <c r="B243" i="13" s="1"/>
  <c r="B244" i="13" s="1"/>
  <c r="B245" i="13" s="1"/>
  <c r="B246" i="13" s="1"/>
  <c r="B247" i="13" s="1"/>
  <c r="B248" i="13" s="1"/>
  <c r="B249" i="13" s="1"/>
  <c r="B250" i="13" s="1"/>
  <c r="B251" i="13" s="1"/>
  <c r="B252" i="13" s="1"/>
  <c r="B253" i="13" s="1"/>
  <c r="B254" i="13" s="1"/>
  <c r="B255" i="13" s="1"/>
  <c r="B256" i="13" s="1"/>
  <c r="B257" i="13" s="1"/>
  <c r="B258" i="13" s="1"/>
  <c r="B259" i="13" s="1"/>
  <c r="B260" i="13" s="1"/>
  <c r="B261" i="13" s="1"/>
  <c r="B262" i="13" s="1"/>
  <c r="B263" i="13" s="1"/>
  <c r="B264" i="13" s="1"/>
  <c r="B265" i="13" s="1"/>
  <c r="B266" i="13" s="1"/>
  <c r="B267" i="13" s="1"/>
  <c r="B268" i="13" s="1"/>
  <c r="B269" i="13" s="1"/>
  <c r="B270" i="13" s="1"/>
  <c r="B271" i="13" s="1"/>
  <c r="B272" i="13" s="1"/>
  <c r="B273" i="13" s="1"/>
  <c r="B274" i="13" s="1"/>
  <c r="B275" i="13" s="1"/>
  <c r="B276" i="13" s="1"/>
  <c r="B277" i="13" s="1"/>
  <c r="B278" i="13" s="1"/>
  <c r="B279" i="13" s="1"/>
  <c r="B280" i="13" s="1"/>
  <c r="B281" i="13" s="1"/>
  <c r="B282" i="13" s="1"/>
  <c r="B283" i="13" s="1"/>
  <c r="B284" i="13" s="1"/>
  <c r="B285" i="13" s="1"/>
  <c r="B286" i="13" s="1"/>
  <c r="B287" i="13" s="1"/>
  <c r="B288" i="13" s="1"/>
  <c r="B289" i="13" s="1"/>
  <c r="B290" i="13" s="1"/>
  <c r="B291" i="13" s="1"/>
  <c r="B292" i="13" s="1"/>
  <c r="B293" i="13" s="1"/>
  <c r="B294" i="13" s="1"/>
  <c r="B295" i="13" s="1"/>
  <c r="B296" i="13" s="1"/>
  <c r="B297" i="13" s="1"/>
  <c r="B298" i="13" s="1"/>
  <c r="B299" i="13" s="1"/>
  <c r="B300" i="13" s="1"/>
  <c r="B301" i="13" s="1"/>
  <c r="B302" i="13" s="1"/>
  <c r="B303" i="13" s="1"/>
  <c r="B304" i="13" s="1"/>
  <c r="B305" i="13" s="1"/>
  <c r="B306" i="13" s="1"/>
  <c r="B307" i="13" s="1"/>
  <c r="B308" i="13" s="1"/>
  <c r="B309" i="13" s="1"/>
  <c r="B310" i="13" s="1"/>
  <c r="B311" i="13" s="1"/>
  <c r="B312" i="13" s="1"/>
  <c r="B313" i="13" s="1"/>
  <c r="B314" i="13" s="1"/>
  <c r="B315" i="13" s="1"/>
  <c r="B316" i="13" s="1"/>
  <c r="B317" i="13" s="1"/>
  <c r="B318" i="13" s="1"/>
  <c r="B319" i="13" s="1"/>
  <c r="B320" i="13" s="1"/>
  <c r="B321" i="13" s="1"/>
  <c r="B322" i="13" s="1"/>
  <c r="B323" i="13" s="1"/>
  <c r="B324" i="13" s="1"/>
  <c r="B325" i="13" s="1"/>
  <c r="B326" i="13" s="1"/>
  <c r="B327" i="13" s="1"/>
  <c r="B328" i="13" s="1"/>
  <c r="B329" i="13" s="1"/>
  <c r="B330" i="13" s="1"/>
  <c r="B331" i="13" s="1"/>
  <c r="B332" i="13" s="1"/>
  <c r="B333" i="13" s="1"/>
  <c r="B334" i="13" s="1"/>
  <c r="B335" i="13" s="1"/>
  <c r="B336" i="13" s="1"/>
  <c r="B337" i="13" s="1"/>
  <c r="B338" i="13" s="1"/>
  <c r="B339" i="13" s="1"/>
  <c r="B340" i="13" s="1"/>
  <c r="B341" i="13" s="1"/>
  <c r="B342" i="13" s="1"/>
  <c r="B343" i="13" s="1"/>
  <c r="B344" i="13" s="1"/>
  <c r="B345" i="13" s="1"/>
  <c r="B346" i="13" s="1"/>
  <c r="B347" i="13" s="1"/>
  <c r="B348" i="13" s="1"/>
  <c r="B349" i="13" s="1"/>
  <c r="B350" i="13" s="1"/>
  <c r="B351" i="13" s="1"/>
  <c r="B352" i="13" s="1"/>
  <c r="B353" i="13" s="1"/>
  <c r="B354" i="13" s="1"/>
  <c r="B355" i="13" s="1"/>
  <c r="B356" i="13" s="1"/>
  <c r="B357" i="13" s="1"/>
  <c r="B358" i="13" s="1"/>
  <c r="B359" i="13" s="1"/>
  <c r="B360" i="13" s="1"/>
  <c r="B361" i="13" s="1"/>
  <c r="B362" i="13" s="1"/>
  <c r="B363" i="13" s="1"/>
  <c r="B364" i="13" s="1"/>
  <c r="B365" i="13" s="1"/>
  <c r="B366" i="13" s="1"/>
  <c r="B367" i="13" s="1"/>
  <c r="B368" i="13" s="1"/>
  <c r="B369" i="13" s="1"/>
  <c r="B370" i="13" s="1"/>
  <c r="B371" i="13" s="1"/>
  <c r="B372" i="13" s="1"/>
  <c r="B373" i="13" s="1"/>
  <c r="B374" i="13" s="1"/>
  <c r="B375" i="13" s="1"/>
  <c r="B376" i="13" s="1"/>
  <c r="B377" i="13" s="1"/>
  <c r="B378" i="13" s="1"/>
  <c r="B379" i="13" s="1"/>
  <c r="B380" i="13" s="1"/>
  <c r="B381" i="13" s="1"/>
  <c r="B382" i="13" s="1"/>
  <c r="B383" i="13" s="1"/>
  <c r="B384" i="13" s="1"/>
  <c r="B385" i="13" s="1"/>
  <c r="B386" i="13" s="1"/>
  <c r="B387" i="13" s="1"/>
  <c r="B388" i="13" s="1"/>
  <c r="B389" i="13" s="1"/>
  <c r="B390" i="13" s="1"/>
  <c r="B391" i="13" s="1"/>
  <c r="B392" i="13" s="1"/>
  <c r="B393" i="13" s="1"/>
  <c r="B394" i="13" s="1"/>
  <c r="B395" i="13" s="1"/>
  <c r="B396" i="13" s="1"/>
  <c r="B397" i="13" s="1"/>
  <c r="B398" i="13" s="1"/>
  <c r="B399" i="13" s="1"/>
  <c r="B400" i="13" s="1"/>
  <c r="B401" i="13" s="1"/>
  <c r="B402" i="13" s="1"/>
  <c r="B403" i="13" s="1"/>
  <c r="B404" i="13" s="1"/>
  <c r="B405" i="13" s="1"/>
  <c r="B406" i="13" s="1"/>
  <c r="B407" i="13" s="1"/>
  <c r="B408" i="13" s="1"/>
  <c r="B409" i="13" s="1"/>
  <c r="B410" i="13" s="1"/>
  <c r="B411" i="13" s="1"/>
  <c r="B412" i="13" s="1"/>
  <c r="B413" i="13" s="1"/>
  <c r="B414" i="13" s="1"/>
  <c r="B415" i="13" s="1"/>
  <c r="B416" i="13" s="1"/>
  <c r="B417" i="13" s="1"/>
  <c r="B418" i="13" s="1"/>
  <c r="B419" i="13" s="1"/>
  <c r="B420" i="13" s="1"/>
  <c r="B421" i="13" s="1"/>
  <c r="B422" i="13" s="1"/>
  <c r="B423" i="13" s="1"/>
  <c r="B424" i="13" s="1"/>
  <c r="B425" i="13" s="1"/>
  <c r="B426" i="13" s="1"/>
  <c r="B427" i="13" s="1"/>
  <c r="B428" i="13" s="1"/>
  <c r="B429" i="13" s="1"/>
  <c r="B430" i="13" s="1"/>
  <c r="B431" i="13" s="1"/>
  <c r="B432" i="13" s="1"/>
  <c r="B433" i="13" s="1"/>
  <c r="B434" i="13" s="1"/>
  <c r="B435" i="13" s="1"/>
  <c r="B436" i="13" s="1"/>
  <c r="B437" i="13" s="1"/>
  <c r="B438" i="13" s="1"/>
  <c r="B439" i="13" s="1"/>
  <c r="B440" i="13" s="1"/>
  <c r="B441" i="13" s="1"/>
  <c r="B442" i="13" s="1"/>
  <c r="B443" i="13" s="1"/>
  <c r="B444" i="13" s="1"/>
  <c r="B445" i="13" s="1"/>
  <c r="B446" i="13" s="1"/>
  <c r="B447" i="13" s="1"/>
  <c r="B448" i="13" s="1"/>
  <c r="B449" i="13" s="1"/>
  <c r="B450" i="13" s="1"/>
  <c r="B451" i="13" s="1"/>
  <c r="B452" i="13" s="1"/>
  <c r="B453" i="13" s="1"/>
  <c r="B454" i="13" s="1"/>
  <c r="B455" i="13" s="1"/>
  <c r="B456" i="13" s="1"/>
  <c r="B457" i="13" s="1"/>
  <c r="B458" i="13" s="1"/>
  <c r="B459" i="13" s="1"/>
  <c r="B460" i="13" s="1"/>
  <c r="B461" i="13" s="1"/>
  <c r="B462" i="13" s="1"/>
  <c r="B463" i="13" s="1"/>
  <c r="B464" i="13" s="1"/>
  <c r="B465" i="13" s="1"/>
  <c r="B466" i="13" s="1"/>
  <c r="B467" i="13" s="1"/>
  <c r="B468" i="13" s="1"/>
  <c r="B469" i="13" s="1"/>
  <c r="B470" i="13" s="1"/>
  <c r="B471" i="13" s="1"/>
  <c r="B472" i="13" s="1"/>
  <c r="B473" i="13" s="1"/>
  <c r="B474" i="13" s="1"/>
  <c r="B475" i="13" s="1"/>
  <c r="B476" i="13" s="1"/>
  <c r="B477" i="13" s="1"/>
  <c r="B478" i="13" s="1"/>
  <c r="B479" i="13" s="1"/>
  <c r="B480" i="13" s="1"/>
  <c r="B481" i="13" s="1"/>
  <c r="B482" i="13" s="1"/>
  <c r="B483" i="13" s="1"/>
  <c r="B484" i="13" s="1"/>
  <c r="B485" i="13" s="1"/>
  <c r="B486" i="13" s="1"/>
  <c r="B487" i="13" s="1"/>
  <c r="B488" i="13" s="1"/>
  <c r="B489" i="13" s="1"/>
  <c r="B490" i="13" s="1"/>
  <c r="B491" i="13" s="1"/>
  <c r="B492" i="13" s="1"/>
  <c r="B493" i="13" s="1"/>
  <c r="B494" i="13" s="1"/>
  <c r="B495" i="13" s="1"/>
  <c r="B496" i="13" s="1"/>
  <c r="B497" i="13" s="1"/>
  <c r="B498" i="13" s="1"/>
  <c r="B499" i="13" s="1"/>
  <c r="B500" i="13" s="1"/>
  <c r="B501" i="13" s="1"/>
  <c r="B502" i="13" s="1"/>
  <c r="B503" i="13" s="1"/>
  <c r="B504" i="13" s="1"/>
  <c r="B505" i="13" s="1"/>
  <c r="B506" i="13" s="1"/>
  <c r="B507" i="13" s="1"/>
  <c r="B508" i="13" s="1"/>
  <c r="B509" i="13" s="1"/>
  <c r="B510" i="13" s="1"/>
  <c r="B511" i="13" s="1"/>
  <c r="B512" i="13" s="1"/>
  <c r="B513" i="13" s="1"/>
  <c r="B514" i="13" s="1"/>
  <c r="B515" i="13" s="1"/>
  <c r="B516" i="13" s="1"/>
  <c r="B517" i="13" s="1"/>
  <c r="B518" i="13" s="1"/>
  <c r="B519" i="13" s="1"/>
  <c r="B520" i="13" s="1"/>
  <c r="B521" i="13" s="1"/>
  <c r="B522" i="13" s="1"/>
  <c r="B523" i="13" s="1"/>
  <c r="B524" i="13" s="1"/>
  <c r="B525" i="13" s="1"/>
  <c r="B526" i="13" s="1"/>
  <c r="B527" i="13" s="1"/>
  <c r="B528" i="13" s="1"/>
  <c r="B529" i="13" s="1"/>
  <c r="B530" i="13" s="1"/>
  <c r="B531" i="13" s="1"/>
  <c r="B532" i="13" s="1"/>
  <c r="B533" i="13" s="1"/>
  <c r="B534" i="13" s="1"/>
  <c r="B535" i="13" s="1"/>
  <c r="B536" i="13" s="1"/>
  <c r="B537" i="13" s="1"/>
  <c r="B538" i="13" s="1"/>
  <c r="B539" i="13" s="1"/>
  <c r="B540" i="13" s="1"/>
  <c r="B541" i="13" s="1"/>
  <c r="B542" i="13" s="1"/>
  <c r="B543" i="13" s="1"/>
  <c r="B544" i="13" s="1"/>
  <c r="B545" i="13" s="1"/>
  <c r="B546" i="13" s="1"/>
  <c r="B547" i="13" s="1"/>
  <c r="B548" i="13" s="1"/>
  <c r="B549" i="13" s="1"/>
  <c r="B550" i="13" s="1"/>
  <c r="B551" i="13" s="1"/>
  <c r="B552" i="13" s="1"/>
  <c r="B553" i="13" s="1"/>
  <c r="B554" i="13" s="1"/>
  <c r="B555" i="13" s="1"/>
  <c r="B556" i="13" s="1"/>
  <c r="B557" i="13" s="1"/>
  <c r="B558" i="13" s="1"/>
  <c r="B559" i="13" s="1"/>
  <c r="B560" i="13" s="1"/>
  <c r="B561" i="13" s="1"/>
  <c r="B562" i="13" s="1"/>
  <c r="B563" i="13" s="1"/>
  <c r="B564" i="13" s="1"/>
  <c r="B565" i="13" s="1"/>
  <c r="B566" i="13" s="1"/>
  <c r="B567" i="13" s="1"/>
  <c r="B568" i="13" s="1"/>
  <c r="B569" i="13" s="1"/>
  <c r="B570" i="13" s="1"/>
  <c r="B571" i="13" s="1"/>
  <c r="B572" i="13" s="1"/>
  <c r="B573" i="13" s="1"/>
  <c r="B574" i="13" s="1"/>
  <c r="B575" i="13" s="1"/>
  <c r="B576" i="13" s="1"/>
  <c r="B577" i="13" s="1"/>
  <c r="B578" i="13" s="1"/>
  <c r="B579" i="13" s="1"/>
  <c r="B580" i="13" s="1"/>
  <c r="B581" i="13" s="1"/>
  <c r="B582" i="13" s="1"/>
  <c r="B583" i="13" s="1"/>
  <c r="B584" i="13" s="1"/>
  <c r="B585" i="13" s="1"/>
  <c r="B586" i="13" s="1"/>
  <c r="B587" i="13" s="1"/>
  <c r="B588" i="13" s="1"/>
  <c r="B589" i="13" s="1"/>
  <c r="B590" i="13" s="1"/>
  <c r="B591" i="13" s="1"/>
  <c r="B592" i="13" s="1"/>
  <c r="B593" i="13" s="1"/>
  <c r="B594" i="13" s="1"/>
  <c r="B595" i="13" s="1"/>
  <c r="B596" i="13" s="1"/>
  <c r="B597" i="13" s="1"/>
  <c r="B598" i="13" s="1"/>
  <c r="B599" i="13" s="1"/>
  <c r="B600" i="13" s="1"/>
  <c r="B601" i="13" s="1"/>
  <c r="B602" i="13" s="1"/>
  <c r="B603" i="13" s="1"/>
  <c r="B604" i="13" s="1"/>
  <c r="B605" i="13" s="1"/>
  <c r="B606" i="13" s="1"/>
  <c r="B607" i="13" s="1"/>
  <c r="B608" i="13" s="1"/>
  <c r="B609" i="13" s="1"/>
  <c r="B610" i="13" s="1"/>
  <c r="B611" i="13" s="1"/>
  <c r="B612" i="13" s="1"/>
  <c r="B613" i="13" s="1"/>
  <c r="B614" i="13" s="1"/>
  <c r="B615" i="13" s="1"/>
  <c r="B616" i="13" s="1"/>
  <c r="B617" i="13" s="1"/>
  <c r="B618" i="13" s="1"/>
  <c r="B619" i="13" s="1"/>
  <c r="B620" i="13" s="1"/>
  <c r="B621" i="13" s="1"/>
  <c r="B622" i="13" s="1"/>
  <c r="B623" i="13" s="1"/>
  <c r="B624" i="13" s="1"/>
  <c r="B625" i="13" s="1"/>
  <c r="B626" i="13" s="1"/>
  <c r="B627" i="13" s="1"/>
  <c r="B628" i="13" s="1"/>
  <c r="B629" i="13" s="1"/>
  <c r="B630" i="13" s="1"/>
  <c r="B631" i="13" s="1"/>
  <c r="B632" i="13" s="1"/>
  <c r="B633" i="13" s="1"/>
  <c r="B634" i="13" s="1"/>
  <c r="B635" i="13" s="1"/>
  <c r="B636" i="13" s="1"/>
  <c r="B637" i="13" s="1"/>
  <c r="B638" i="13" s="1"/>
  <c r="B639" i="13" s="1"/>
  <c r="B640" i="13" s="1"/>
  <c r="B641" i="13" s="1"/>
  <c r="B642" i="13" s="1"/>
  <c r="B643" i="13" s="1"/>
  <c r="B644" i="13" s="1"/>
  <c r="B645" i="13" s="1"/>
  <c r="B646" i="13" s="1"/>
  <c r="B647" i="13" s="1"/>
  <c r="B648" i="13" s="1"/>
  <c r="B649" i="13" s="1"/>
  <c r="B650" i="13" s="1"/>
  <c r="B651" i="13" s="1"/>
  <c r="B652" i="13" s="1"/>
  <c r="B653" i="13" s="1"/>
  <c r="B654" i="13" s="1"/>
  <c r="B655" i="13" s="1"/>
  <c r="B656" i="13" s="1"/>
  <c r="B657" i="13" s="1"/>
  <c r="B658" i="13" s="1"/>
  <c r="B659" i="13" s="1"/>
  <c r="B660" i="13" s="1"/>
  <c r="B661" i="13" s="1"/>
  <c r="B662" i="13" s="1"/>
  <c r="B663" i="13" s="1"/>
  <c r="B664" i="13" s="1"/>
  <c r="B665" i="13" s="1"/>
  <c r="B666" i="13" s="1"/>
  <c r="B667" i="13" s="1"/>
  <c r="B668" i="13" s="1"/>
  <c r="B669" i="13" s="1"/>
  <c r="B670" i="13" s="1"/>
  <c r="B671" i="13" s="1"/>
  <c r="B672" i="13" s="1"/>
  <c r="B673" i="13" s="1"/>
  <c r="B674" i="13" s="1"/>
  <c r="B675" i="13" s="1"/>
  <c r="B676" i="13" s="1"/>
  <c r="B677" i="13" s="1"/>
  <c r="B678" i="13" s="1"/>
  <c r="B679" i="13" s="1"/>
  <c r="B680" i="13" s="1"/>
  <c r="B681" i="13" s="1"/>
  <c r="B682" i="13" s="1"/>
  <c r="B683" i="13" s="1"/>
  <c r="B684" i="13" s="1"/>
  <c r="B685" i="13" s="1"/>
  <c r="B686" i="13" s="1"/>
  <c r="B687" i="13" s="1"/>
  <c r="B688" i="13" s="1"/>
  <c r="B689" i="13" s="1"/>
  <c r="B690" i="13" s="1"/>
  <c r="B691" i="13" s="1"/>
  <c r="B692" i="13" s="1"/>
  <c r="B693" i="13" s="1"/>
  <c r="B694" i="13" s="1"/>
  <c r="B695" i="13" s="1"/>
  <c r="B696" i="13" s="1"/>
  <c r="B697" i="13" s="1"/>
  <c r="B698" i="13" s="1"/>
  <c r="B699" i="13" s="1"/>
  <c r="B700" i="13" s="1"/>
  <c r="B701" i="13" s="1"/>
  <c r="B702" i="13" s="1"/>
  <c r="B703" i="13" s="1"/>
  <c r="B704" i="13" s="1"/>
  <c r="B705" i="13" s="1"/>
  <c r="B706" i="13" s="1"/>
  <c r="B707" i="13" s="1"/>
  <c r="B708" i="13" s="1"/>
  <c r="B709" i="13" s="1"/>
  <c r="B710" i="13" s="1"/>
  <c r="B711" i="13" s="1"/>
  <c r="B712" i="13" s="1"/>
  <c r="B713" i="13" s="1"/>
  <c r="B714" i="13" s="1"/>
  <c r="B715" i="13" s="1"/>
  <c r="B716" i="13" s="1"/>
  <c r="B717" i="13" s="1"/>
  <c r="B718" i="13" s="1"/>
  <c r="B719" i="13" s="1"/>
  <c r="B720" i="13" s="1"/>
  <c r="B721" i="13" s="1"/>
  <c r="B722" i="13" s="1"/>
  <c r="B723" i="13" s="1"/>
  <c r="B724" i="13" s="1"/>
  <c r="B725" i="13" s="1"/>
  <c r="B726" i="13" s="1"/>
  <c r="B727" i="13" s="1"/>
  <c r="B728" i="13" s="1"/>
  <c r="B729" i="13" s="1"/>
  <c r="B730" i="13" s="1"/>
  <c r="B731" i="13" s="1"/>
  <c r="B732" i="13" s="1"/>
  <c r="B733" i="13" s="1"/>
  <c r="B734" i="13" s="1"/>
  <c r="B735" i="13" s="1"/>
  <c r="B736" i="13" s="1"/>
  <c r="B737" i="13" s="1"/>
  <c r="B738" i="13" s="1"/>
  <c r="B739" i="13" s="1"/>
  <c r="B740" i="13" s="1"/>
  <c r="B741" i="13" s="1"/>
  <c r="B742" i="13" s="1"/>
  <c r="B743" i="13" s="1"/>
  <c r="B744" i="13" s="1"/>
  <c r="B745" i="13" s="1"/>
  <c r="B746" i="13" s="1"/>
  <c r="B747" i="13" s="1"/>
  <c r="B748" i="13" s="1"/>
  <c r="B749" i="13" s="1"/>
  <c r="B750" i="13" s="1"/>
  <c r="B751" i="13" s="1"/>
  <c r="B752" i="13" s="1"/>
  <c r="B753" i="13" s="1"/>
  <c r="B754" i="13" s="1"/>
  <c r="B755" i="13" s="1"/>
  <c r="B756" i="13" s="1"/>
  <c r="B757" i="13" s="1"/>
  <c r="B758" i="13" s="1"/>
  <c r="B759" i="13" s="1"/>
  <c r="E698" i="13"/>
  <c r="O17" i="8" l="1"/>
  <c r="E685" i="13" s="1"/>
  <c r="H217" i="8"/>
  <c r="H216" i="8"/>
  <c r="H197" i="8"/>
  <c r="H198" i="8"/>
  <c r="H199" i="8"/>
  <c r="H200" i="8"/>
  <c r="H202" i="8"/>
  <c r="H203" i="8"/>
  <c r="H204" i="8"/>
  <c r="H184" i="8"/>
  <c r="H185" i="8"/>
  <c r="H186" i="8"/>
  <c r="H187" i="8"/>
  <c r="H189" i="8"/>
  <c r="H190" i="8"/>
  <c r="H191" i="8"/>
  <c r="H183" i="8"/>
  <c r="H169" i="8"/>
  <c r="H170" i="8"/>
  <c r="H171" i="8"/>
  <c r="H173" i="8"/>
  <c r="H168" i="8"/>
  <c r="H159" i="8"/>
  <c r="H160" i="8"/>
  <c r="H161" i="8"/>
  <c r="H163" i="8"/>
  <c r="H158" i="8"/>
  <c r="I147" i="8"/>
  <c r="I148" i="8"/>
  <c r="I146" i="8"/>
  <c r="I136" i="8"/>
  <c r="I137" i="8"/>
  <c r="I138" i="8"/>
  <c r="I139" i="8"/>
  <c r="I140" i="8"/>
  <c r="I141" i="8"/>
  <c r="I135" i="8"/>
  <c r="I93" i="8"/>
  <c r="I94" i="8"/>
  <c r="I95" i="8"/>
  <c r="I96" i="8"/>
  <c r="I97" i="8"/>
  <c r="I98" i="8"/>
  <c r="I99" i="8"/>
  <c r="I100" i="8"/>
  <c r="I92" i="8"/>
  <c r="I78" i="8"/>
  <c r="I79" i="8"/>
  <c r="I80" i="8"/>
  <c r="I81" i="8"/>
  <c r="I82" i="8"/>
  <c r="I83" i="8"/>
  <c r="I77" i="8"/>
  <c r="J36" i="8"/>
  <c r="J37" i="8"/>
  <c r="J35" i="8"/>
  <c r="I30" i="8"/>
  <c r="I31" i="8"/>
  <c r="I29" i="8"/>
  <c r="E24" i="8"/>
  <c r="E25" i="8"/>
  <c r="E23" i="8"/>
  <c r="H17" i="8"/>
  <c r="E749" i="13" l="1"/>
  <c r="E756" i="13"/>
  <c r="O211" i="8"/>
  <c r="E752" i="13" s="1"/>
  <c r="E754" i="13"/>
  <c r="E751" i="13"/>
  <c r="O163" i="8"/>
  <c r="O158" i="8"/>
  <c r="O135" i="8"/>
  <c r="E727" i="13" s="1"/>
  <c r="O92" i="8"/>
  <c r="E716" i="13" s="1"/>
  <c r="E703" i="13"/>
  <c r="O36" i="8"/>
  <c r="E694" i="13" s="1"/>
  <c r="E741" i="13" l="1"/>
  <c r="N77" i="8"/>
  <c r="E702" i="13" s="1"/>
  <c r="O146" i="8" l="1"/>
  <c r="M211" i="8"/>
  <c r="N158" i="8"/>
  <c r="E740" i="13" s="1"/>
  <c r="E748" i="13"/>
  <c r="N163" i="8"/>
  <c r="E747" i="13" s="1"/>
  <c r="M163" i="8"/>
  <c r="N146" i="8"/>
  <c r="E735" i="13" s="1"/>
  <c r="N135" i="8"/>
  <c r="E726" i="13" s="1"/>
  <c r="N92" i="8"/>
  <c r="E715" i="13" s="1"/>
  <c r="M78" i="8"/>
  <c r="M79" i="8"/>
  <c r="M80" i="8"/>
  <c r="M81" i="8"/>
  <c r="M82" i="8"/>
  <c r="M83" i="8"/>
  <c r="M217" i="8" l="1"/>
  <c r="E758" i="13" s="1"/>
  <c r="M160" i="8"/>
  <c r="E743" i="13" s="1"/>
  <c r="M159" i="8"/>
  <c r="E742" i="13" s="1"/>
  <c r="M148" i="8"/>
  <c r="E738" i="13" s="1"/>
  <c r="M147" i="8"/>
  <c r="E737" i="13" s="1"/>
  <c r="M146" i="8"/>
  <c r="E734" i="13" s="1"/>
  <c r="M141" i="8"/>
  <c r="E733" i="13" s="1"/>
  <c r="M140" i="8"/>
  <c r="E732" i="13" s="1"/>
  <c r="M139" i="8"/>
  <c r="E731" i="13" s="1"/>
  <c r="M138" i="8"/>
  <c r="E730" i="13" s="1"/>
  <c r="M137" i="8"/>
  <c r="E729" i="13" s="1"/>
  <c r="M136" i="8"/>
  <c r="E728" i="13" s="1"/>
  <c r="M100" i="8"/>
  <c r="E724" i="13" s="1"/>
  <c r="M99" i="8"/>
  <c r="E723" i="13" s="1"/>
  <c r="M98" i="8"/>
  <c r="E722" i="13" s="1"/>
  <c r="M97" i="8"/>
  <c r="E721" i="13" s="1"/>
  <c r="M96" i="8"/>
  <c r="E720" i="13" s="1"/>
  <c r="M95" i="8"/>
  <c r="E719" i="13" s="1"/>
  <c r="M94" i="8"/>
  <c r="E718" i="13" s="1"/>
  <c r="M93" i="8"/>
  <c r="E717" i="13" s="1"/>
  <c r="M92" i="8"/>
  <c r="E714" i="13" s="1"/>
  <c r="M77" i="8"/>
  <c r="E701" i="13" s="1"/>
  <c r="E736" i="13"/>
  <c r="M212" i="8"/>
  <c r="E753" i="13" s="1"/>
  <c r="M161" i="8"/>
  <c r="E745" i="13" s="1"/>
  <c r="E750" i="13"/>
  <c r="M216" i="8"/>
  <c r="E755" i="13" s="1"/>
  <c r="M158" i="8"/>
  <c r="E739" i="13" s="1"/>
  <c r="E746" i="13"/>
  <c r="M135" i="8"/>
  <c r="E725" i="13" s="1"/>
  <c r="E708" i="13"/>
  <c r="E704" i="13"/>
  <c r="E707" i="13"/>
  <c r="E706" i="13"/>
  <c r="E705" i="13"/>
  <c r="E709" i="13"/>
  <c r="M18" i="8"/>
  <c r="M67" i="8" l="1"/>
  <c r="E700" i="13" s="1"/>
  <c r="M66" i="8"/>
  <c r="E699" i="13" s="1"/>
  <c r="M65" i="8"/>
  <c r="E697" i="13" s="1"/>
  <c r="M24" i="8"/>
  <c r="E686" i="13" s="1"/>
  <c r="M36" i="8"/>
  <c r="E692" i="13" s="1"/>
  <c r="M30" i="8"/>
  <c r="E689" i="13" s="1"/>
  <c r="E683" i="13"/>
  <c r="N36" i="8"/>
  <c r="E693" i="13" s="1"/>
  <c r="N30" i="8"/>
  <c r="E690" i="13" s="1"/>
  <c r="O30" i="8"/>
  <c r="E691" i="13" s="1"/>
  <c r="O24" i="8"/>
  <c r="E688" i="13" s="1"/>
  <c r="C93" i="15" l="1"/>
  <c r="N18" i="8"/>
  <c r="E684" i="13" s="1"/>
  <c r="N24" i="8"/>
  <c r="E687" i="13" s="1"/>
</calcChain>
</file>

<file path=xl/sharedStrings.xml><?xml version="1.0" encoding="utf-8"?>
<sst xmlns="http://schemas.openxmlformats.org/spreadsheetml/2006/main" count="4099" uniqueCount="1320">
  <si>
    <t>Table SG1a</t>
  </si>
  <si>
    <t>18-64</t>
  </si>
  <si>
    <t>65-74</t>
  </si>
  <si>
    <t>75-84</t>
  </si>
  <si>
    <t>85-94</t>
  </si>
  <si>
    <t>95+</t>
  </si>
  <si>
    <t>Table SG1b</t>
  </si>
  <si>
    <t>Male</t>
  </si>
  <si>
    <t>Female</t>
  </si>
  <si>
    <t>Table SG1c</t>
  </si>
  <si>
    <t>White</t>
  </si>
  <si>
    <t>Mixed / Multiple</t>
  </si>
  <si>
    <t>Asian / Asian British</t>
  </si>
  <si>
    <t>Black / African / Caribbean / Black British</t>
  </si>
  <si>
    <t>Other Ethnic Group</t>
  </si>
  <si>
    <t>Table SG1d</t>
  </si>
  <si>
    <t>Physical Support</t>
  </si>
  <si>
    <t>Sensory Support</t>
  </si>
  <si>
    <t>Support with Memory &amp; Cognition</t>
  </si>
  <si>
    <t>Learning Disability Support</t>
  </si>
  <si>
    <t>Mental Health Support</t>
  </si>
  <si>
    <t>Social Support</t>
  </si>
  <si>
    <t>No Support Reason</t>
  </si>
  <si>
    <t>Table SG1e</t>
  </si>
  <si>
    <t xml:space="preserve">Long Term Health condition - Physical </t>
  </si>
  <si>
    <t>Chronic Obstructive Pulmonary Disease</t>
  </si>
  <si>
    <t>Cancer</t>
  </si>
  <si>
    <t>Acquired Physical Injury</t>
  </si>
  <si>
    <t>HIV / AIDS</t>
  </si>
  <si>
    <t>Other</t>
  </si>
  <si>
    <t>Long Term Health condition - Neurological</t>
  </si>
  <si>
    <t>Stroke</t>
  </si>
  <si>
    <t>Parkinson's</t>
  </si>
  <si>
    <t>Motor Neurone Disease</t>
  </si>
  <si>
    <t>Acquired Brain Injury</t>
  </si>
  <si>
    <t>Sensory Impairment</t>
  </si>
  <si>
    <t>Visually impaired</t>
  </si>
  <si>
    <t>Hearing impaired</t>
  </si>
  <si>
    <t xml:space="preserve">Learning, Developmental or Intellectual Disability </t>
  </si>
  <si>
    <t>Learning Disability</t>
  </si>
  <si>
    <t xml:space="preserve">Mental Health Condition </t>
  </si>
  <si>
    <t>Dementia</t>
  </si>
  <si>
    <t>None</t>
  </si>
  <si>
    <t>Other - Known to Individual</t>
  </si>
  <si>
    <t>Other - Unknown to Individual</t>
  </si>
  <si>
    <t>Own Home</t>
  </si>
  <si>
    <t>Yes</t>
  </si>
  <si>
    <t>No</t>
  </si>
  <si>
    <t>Don’t know</t>
  </si>
  <si>
    <t>Not recorded</t>
  </si>
  <si>
    <t>Table SG5a</t>
  </si>
  <si>
    <t>Table SG5b</t>
  </si>
  <si>
    <t>Table SG2a</t>
  </si>
  <si>
    <t>Table SG2b</t>
  </si>
  <si>
    <t>Count of SARs where no individuals died</t>
  </si>
  <si>
    <t>Count of individuals involved in SARs who suffered serious harm and died</t>
  </si>
  <si>
    <t>Count of individuals involved in SARs who suffered serious harm and survived</t>
  </si>
  <si>
    <t>Age Group</t>
  </si>
  <si>
    <t>Gender</t>
  </si>
  <si>
    <t>Ethnicity</t>
  </si>
  <si>
    <t>Primary Support Reason</t>
  </si>
  <si>
    <t>Physical Abuse</t>
  </si>
  <si>
    <t>Sexual Abuse</t>
  </si>
  <si>
    <t>Psychological Abuse</t>
  </si>
  <si>
    <t>Financial or Material Abuse</t>
  </si>
  <si>
    <t>Modern Slavery</t>
  </si>
  <si>
    <t>Discriminatory Abuse</t>
  </si>
  <si>
    <t>Organisational Abuse</t>
  </si>
  <si>
    <t xml:space="preserve">Neglect and Acts of Omission </t>
  </si>
  <si>
    <t>Count of SARs where one or more individual died</t>
  </si>
  <si>
    <t>Of the enquiries recorded as Yes in row 1 of this table, in how many of these cases was support provided by an advocate, family or friend?</t>
  </si>
  <si>
    <t>Of the enquiries recorded as Yes in row 1 of this table, in how many of these cases were the desired outcomes achieved?</t>
  </si>
  <si>
    <t>For each enquiry, was the adult at risk lacking capacity to make decisions related to the safeguarding enquiry?</t>
  </si>
  <si>
    <t>No Relevant Long-Term Reported Health Conditions</t>
  </si>
  <si>
    <t>Domestic Abuse</t>
  </si>
  <si>
    <t>Multiple entries per enquiry are permitted in all of these tables</t>
  </si>
  <si>
    <t>Sexual Exploitation</t>
  </si>
  <si>
    <t>Section 2: Case Detail Tables</t>
  </si>
  <si>
    <t>Section 1: Demographic Tables</t>
  </si>
  <si>
    <t>For each enquiry, was the individual or individual's representative asked what their desired outcomes were?</t>
  </si>
  <si>
    <t>Some type of risk categories overlap with each other, please record all types of abuse that apply to each enquiry</t>
  </si>
  <si>
    <t xml:space="preserve">Safeguarding Adults Collection (SAC) </t>
  </si>
  <si>
    <t>Table SG1f</t>
  </si>
  <si>
    <t>Multiple entries per person are permitted in tables SG1d and SG1e</t>
  </si>
  <si>
    <t>Individuals Involved In Safeguarding Concerns</t>
  </si>
  <si>
    <t>Individuals Involved In Section 42 Safeguarding Enquiries</t>
  </si>
  <si>
    <t>Individuals Involved In Other Safeguarding Enquiries</t>
  </si>
  <si>
    <t>Sub-class</t>
  </si>
  <si>
    <t>Concluded Section 42 Enquiries</t>
  </si>
  <si>
    <t>Other Concluded Enquiries</t>
  </si>
  <si>
    <t>Table SG3a</t>
  </si>
  <si>
    <t>Table SG3b</t>
  </si>
  <si>
    <t>Section 4: Making Safeguarding Personal (MSP) Tables</t>
  </si>
  <si>
    <t>Table SG4a</t>
  </si>
  <si>
    <t>Table SG4b</t>
  </si>
  <si>
    <t>Table SG2c</t>
  </si>
  <si>
    <t>Counts of Individuals by Ethnicity</t>
  </si>
  <si>
    <t>Counts of Individuals by Primary Support Reasons</t>
  </si>
  <si>
    <t>Counts of Individuals by Reported Health Conditions</t>
  </si>
  <si>
    <t>Counts of Individuals by Gender</t>
  </si>
  <si>
    <t>Counts of Safeguarding Adult Reviews</t>
  </si>
  <si>
    <t xml:space="preserve">There should only be one entry per enquiry in the first four rows of each table. </t>
  </si>
  <si>
    <t>Count</t>
  </si>
  <si>
    <t>Only one entry per concern or per enquiry is permitted in table SG1f</t>
  </si>
  <si>
    <t>Fully Achieved</t>
  </si>
  <si>
    <t>Partially Achieved</t>
  </si>
  <si>
    <t>Not Achieved</t>
  </si>
  <si>
    <t>Total Number of Other Safeguarding Enquiries</t>
  </si>
  <si>
    <t>Total Number of Section 42 Safeguarding Enquiries</t>
  </si>
  <si>
    <t>Total Number of Safeguarding Concerns</t>
  </si>
  <si>
    <t>Mental Capacity Table for Other Concluded Safeguarding Enquiries</t>
  </si>
  <si>
    <t>Mental Capacity Table for Concluded Section 42 Safeguarding Enquiries</t>
  </si>
  <si>
    <t>MSP Table for Concluded Section 42 Safeguarding Enquiries</t>
  </si>
  <si>
    <t>MSP Table for Other Concluded Safeguarding Enquiries</t>
  </si>
  <si>
    <t>The information in these tables should only include SARs that took place during the reporting year</t>
  </si>
  <si>
    <t>Section 5: Safeguarding Adult Review (SAR) Tables</t>
  </si>
  <si>
    <t>Counts of Safeguarding Activity</t>
  </si>
  <si>
    <t>Yes they were asked and outcomes were expressed</t>
  </si>
  <si>
    <t>Yes they were asked but no outcomes were expressed</t>
  </si>
  <si>
    <t>Refused</t>
  </si>
  <si>
    <t>Not Known</t>
  </si>
  <si>
    <t>Counts of Individuals by Age Band</t>
  </si>
  <si>
    <t>Age Band</t>
  </si>
  <si>
    <t>Counts of Enquiries by Type and Source of Risk</t>
  </si>
  <si>
    <t>Counts of Enquiries by Location and Source of Risk</t>
  </si>
  <si>
    <t>Counts of Individuals Involved in Safeguarding Adult Reviews</t>
  </si>
  <si>
    <t>Undeclared / Not Known</t>
  </si>
  <si>
    <t>The sum of the values in the first five rows of each table should represent the number of enquiries that concluded during the reporting year</t>
  </si>
  <si>
    <t>Self-Neglect</t>
  </si>
  <si>
    <t>In the community (excluding community services)</t>
  </si>
  <si>
    <t>In a community service</t>
  </si>
  <si>
    <t>Risk Assessment Outcomes:
Was a risk identified and was any action taken / planned to be taken?</t>
  </si>
  <si>
    <t>Risk identified and action taken</t>
  </si>
  <si>
    <t>Risk identified and no action taken</t>
  </si>
  <si>
    <t>No risk identified and action taken</t>
  </si>
  <si>
    <t>No risk identified and no action taken</t>
  </si>
  <si>
    <t>Table SG2e</t>
  </si>
  <si>
    <t>Risk Outcomes:
Where a risk was identified, what was the outcome / expected outcome when the case was concluded?</t>
  </si>
  <si>
    <t>Risk Remained</t>
  </si>
  <si>
    <t>Risk Reduced</t>
  </si>
  <si>
    <t>Risk Removed</t>
  </si>
  <si>
    <t>Care Home - Nursing</t>
  </si>
  <si>
    <t>Care Home - Residential</t>
  </si>
  <si>
    <t>Hospital - Acute</t>
  </si>
  <si>
    <t>Hospital - Mental Health</t>
  </si>
  <si>
    <t>Hospital - Community</t>
  </si>
  <si>
    <t>Service Provider</t>
  </si>
  <si>
    <t>Section 3: Mental Capacity Tables</t>
  </si>
  <si>
    <t>The sum of the values in the first four rows of each table should represent the number of enquiries that concluded during the reporting year</t>
  </si>
  <si>
    <t>Only one entry per row per person is permitted in tables SG1a, SG1b and SG1c</t>
  </si>
  <si>
    <t>Enquiry ceased at individual's request and no action taken</t>
  </si>
  <si>
    <t>Risk - Assessment inconclusive and action taken</t>
  </si>
  <si>
    <t>Risk - Assessment inconclusive and no action taken</t>
  </si>
  <si>
    <t>Yes, they lacked capacity</t>
  </si>
  <si>
    <t>No, they did not lack capacity</t>
  </si>
  <si>
    <t>Version</t>
  </si>
  <si>
    <t>Date</t>
  </si>
  <si>
    <t>Total</t>
  </si>
  <si>
    <t>Row/table total ne 0</t>
  </si>
  <si>
    <t>1b/c/d ne 1a total</t>
  </si>
  <si>
    <t>Mandatory cell blank</t>
  </si>
  <si>
    <t>Match tables</t>
  </si>
  <si>
    <t>Region</t>
  </si>
  <si>
    <t>NameCode</t>
  </si>
  <si>
    <t>Please_Select_Region</t>
  </si>
  <si>
    <t>Please select region, then a council from that region</t>
  </si>
  <si>
    <t>Please Select Region</t>
  </si>
  <si>
    <t>East Midlands</t>
  </si>
  <si>
    <r>
      <t>East</t>
    </r>
    <r>
      <rPr>
        <sz val="11"/>
        <color theme="0"/>
        <rFont val="Arial"/>
        <family val="2"/>
      </rPr>
      <t>_</t>
    </r>
    <r>
      <rPr>
        <sz val="11"/>
        <color theme="1"/>
        <rFont val="Arial"/>
        <family val="2"/>
        <scheme val="minor"/>
      </rPr>
      <t>Midlands</t>
    </r>
  </si>
  <si>
    <t>Eastern</t>
  </si>
  <si>
    <t>London</t>
  </si>
  <si>
    <t>North_East</t>
  </si>
  <si>
    <t>North East</t>
  </si>
  <si>
    <t>North_West</t>
  </si>
  <si>
    <t>North West</t>
  </si>
  <si>
    <t>South_East</t>
  </si>
  <si>
    <t>South East</t>
  </si>
  <si>
    <t>South_West</t>
  </si>
  <si>
    <t>South West</t>
  </si>
  <si>
    <t>West_Midlands</t>
  </si>
  <si>
    <t>West Midlands</t>
  </si>
  <si>
    <t>Yorkshire_and_the_Humber</t>
  </si>
  <si>
    <t>Yorkshire &amp; the Humber</t>
  </si>
  <si>
    <t>Total
Section 42</t>
  </si>
  <si>
    <t>Total
Other</t>
  </si>
  <si>
    <t>Column</t>
  </si>
  <si>
    <t>Row</t>
  </si>
  <si>
    <t>Value</t>
  </si>
  <si>
    <t>OrgCode</t>
  </si>
  <si>
    <t>QuestionReference</t>
  </si>
  <si>
    <t>QuestionText</t>
  </si>
  <si>
    <t>Table</t>
  </si>
  <si>
    <t>SG1a - Column: 18-64, Row: Individuals Involved In Safeguarding Concerns</t>
  </si>
  <si>
    <t>SG1a - Column: 65-74, Row: Individuals Involved In Safeguarding Concerns</t>
  </si>
  <si>
    <t>SG1a - Column: 75-84, Row: Individuals Involved In Safeguarding Concerns</t>
  </si>
  <si>
    <t>SG1a - Column: 85-94, Row: Individuals Involved In Safeguarding Concerns</t>
  </si>
  <si>
    <t>SG1a - Column: 95+, Row: Individuals Involved In Safeguarding Concerns</t>
  </si>
  <si>
    <t>SG1a - Column: Not Known, Row: Individuals Involved In Safeguarding Concerns</t>
  </si>
  <si>
    <t>SG1a - Column: 18-64, Row: Individuals Involved In Section 42 Safeguarding Enquiries</t>
  </si>
  <si>
    <t>SG1a - Column: 65-74, Row: Individuals Involved In Section 42 Safeguarding Enquiries</t>
  </si>
  <si>
    <t>SG1a - Column: 75-84, Row: Individuals Involved In Section 42 Safeguarding Enquiries</t>
  </si>
  <si>
    <t>SG1a - Column: 85-94, Row: Individuals Involved In Section 42 Safeguarding Enquiries</t>
  </si>
  <si>
    <t>SG1a - Column: 95+, Row: Individuals Involved In Section 42 Safeguarding Enquiries</t>
  </si>
  <si>
    <t>SG1a - Column: Not Known, Row: Individuals Involved In Section 42 Safeguarding Enquiries</t>
  </si>
  <si>
    <t>SG1a - Column: 18-64, Row: Individuals Involved In Other Safeguarding Enquiries</t>
  </si>
  <si>
    <t>SG1a - Column: 65-74, Row: Individuals Involved In Other Safeguarding Enquiries</t>
  </si>
  <si>
    <t>SG1a - Column: 75-84, Row: Individuals Involved In Other Safeguarding Enquiries</t>
  </si>
  <si>
    <t>SG1a - Column: 85-94, Row: Individuals Involved In Other Safeguarding Enquiries</t>
  </si>
  <si>
    <t>SG1a - Column: 95+, Row: Individuals Involved In Other Safeguarding Enquiries</t>
  </si>
  <si>
    <t>SG1a - Column: Not Known, Row: Individuals Involved In Other Safeguarding Enquiries</t>
  </si>
  <si>
    <t>SG1b - Column: Male, Row: Individuals Involved In Safeguarding Concerns</t>
  </si>
  <si>
    <t>SG1b - Column: Female, Row: Individuals Involved In Safeguarding Concerns</t>
  </si>
  <si>
    <t>SG1b - Column: Not Known, Row: Individuals Involved In Safeguarding Concerns</t>
  </si>
  <si>
    <t>SG1b - Column: Male, Row: Individuals Involved In Section 42 Safeguarding Enquiries</t>
  </si>
  <si>
    <t>SG1b - Column: Female, Row: Individuals Involved In Section 42 Safeguarding Enquiries</t>
  </si>
  <si>
    <t>SG1b - Column: Not Known, Row: Individuals Involved In Section 42 Safeguarding Enquiries</t>
  </si>
  <si>
    <t>SG1b - Column: Male, Row: Individuals Involved In Other Safeguarding Enquiries</t>
  </si>
  <si>
    <t>SG1b - Column: Female, Row: Individuals Involved In Other Safeguarding Enquiries</t>
  </si>
  <si>
    <t>SG1b - Column: Not Known, Row: Individuals Involved In Other Safeguarding Enquiries</t>
  </si>
  <si>
    <t>SG1c - Column: White, Row: Individuals Involved In Safeguarding Concerns</t>
  </si>
  <si>
    <t>SG1c - Column: Mixed / Multiple, Row: Individuals Involved In Safeguarding Concerns</t>
  </si>
  <si>
    <t>SG1c - Column: Asian / Asian British, Row: Individuals Involved In Safeguarding Concerns</t>
  </si>
  <si>
    <t>SG1c - Column: Black / African / Caribbean / Black British, Row: Individuals Involved In Safeguarding Concerns</t>
  </si>
  <si>
    <t>SG1c - Column: Other Ethnic Group, Row: Individuals Involved In Safeguarding Concerns</t>
  </si>
  <si>
    <t>SG1c - Column: Refused, Row: Individuals Involved In Safeguarding Concerns</t>
  </si>
  <si>
    <t>Undeclared/Not Known</t>
  </si>
  <si>
    <t>SG1c - Column: Undeclared/Not Known, Row: Individuals Involved In Safeguarding Concerns</t>
  </si>
  <si>
    <t>SG1c - Column: White, Row: Individuals Involved In Section 42 Safeguarding Enquiries</t>
  </si>
  <si>
    <t>SG1c - Column: Mixed / Multiple, Row: Individuals Involved In Section 42 Safeguarding Enquiries</t>
  </si>
  <si>
    <t>SG1c - Column: Asian / Asian British, Row: Individuals Involved In Section 42 Safeguarding Enquiries</t>
  </si>
  <si>
    <t>SG1c - Column: Black / African / Caribbean / Black British, Row: Individuals Involved In Section 42 Safeguarding Enquiries</t>
  </si>
  <si>
    <t>SG1c - Column: Other Ethnic Group, Row: Individuals Involved In Section 42 Safeguarding Enquiries</t>
  </si>
  <si>
    <t>SG1c - Column: Refused, Row: Individuals Involved In Section 42 Safeguarding Enquiries</t>
  </si>
  <si>
    <t>SG1c - Column: Undeclared/Not Known, Row: Individuals Involved In Section 42 Safeguarding Enquiries</t>
  </si>
  <si>
    <t>SG1c - Column: White, Row: Individuals Involved In Other Safeguarding Enquiries</t>
  </si>
  <si>
    <t>SG1c - Column: Mixed / Multiple, Row: Individuals Involved In Other Safeguarding Enquiries</t>
  </si>
  <si>
    <t>SG1c - Column: Asian / Asian British, Row: Individuals Involved In Other Safeguarding Enquiries</t>
  </si>
  <si>
    <t>SG1c - Column: Black / African / Caribbean / Black British, Row: Individuals Involved In Other Safeguarding Enquiries</t>
  </si>
  <si>
    <t>SG1c - Column: Other Ethnic Group, Row: Individuals Involved In Other Safeguarding Enquiries</t>
  </si>
  <si>
    <t>SG1c - Column: Refused, Row: Individuals Involved In Other Safeguarding Enquiries</t>
  </si>
  <si>
    <t>SG1c - Column: Undeclared/Not Known, Row: Individuals Involved In Other Safeguarding Enquiries</t>
  </si>
  <si>
    <t>SG1d - Column: Physical Support, Row: Individuals Involved In Safeguarding Concerns</t>
  </si>
  <si>
    <t>SG1d - Column: Sensory Support, Row: Individuals Involved In Safeguarding Concerns</t>
  </si>
  <si>
    <t>Support with Memory and Cognition</t>
  </si>
  <si>
    <t>SG1d - Column: Support with Memory and Cognition, Row: Individuals Involved In Safeguarding Concerns</t>
  </si>
  <si>
    <t>LearningDisabilitySupport</t>
  </si>
  <si>
    <t>SG1d - Column: LearningDisabilitySupport, Row: Individuals Involved In Safeguarding Concerns</t>
  </si>
  <si>
    <t>SG1d - Column: Mental Health Support, Row: Individuals Involved In Safeguarding Concerns</t>
  </si>
  <si>
    <t>SG1d - Column: Social Support, Row: Individuals Involved In Safeguarding Concerns</t>
  </si>
  <si>
    <t>SG1d - Column: No Support Reason, Row: Individuals Involved In Safeguarding Concerns</t>
  </si>
  <si>
    <t>SG1d - Column: Not Known, Row: Individuals Involved In Safeguarding Concerns</t>
  </si>
  <si>
    <t>SG1d - Column: Physical Support, Row: Individuals Involved In Section 42 Safeguarding Enquiries</t>
  </si>
  <si>
    <t>SG1d - Column: Sensory Support, Row: Individuals Involved In Section 42 Safeguarding Enquiries</t>
  </si>
  <si>
    <t>SG1d - Column: Support with Memory and Cognition, Row: Individuals Involved In Section 42 Safeguarding Enquiries</t>
  </si>
  <si>
    <t>SG1d - Column: LearningDisabilitySupport, Row: Individuals Involved In Section 42 Safeguarding Enquiries</t>
  </si>
  <si>
    <t>SG1d - Column: Mental Health Support, Row: Individuals Involved In Section 42 Safeguarding Enquiries</t>
  </si>
  <si>
    <t>SG1d - Column: Social Support, Row: Individuals Involved In Section 42 Safeguarding Enquiries</t>
  </si>
  <si>
    <t>SG1d - Column: No Support Reason, Row: Individuals Involved In Section 42 Safeguarding Enquiries</t>
  </si>
  <si>
    <t>SG1d - Column: Not Known, Row: Individuals Involved In Section 42 Safeguarding Enquiries</t>
  </si>
  <si>
    <t>SG1d - Column: Physical Support, Row: Individuals Involved In Other Safeguarding Enquiries</t>
  </si>
  <si>
    <t>SG1d - Column: Sensory Support, Row: Individuals Involved In Other Safeguarding Enquiries</t>
  </si>
  <si>
    <t>SG1d - Column: Support with Memory and Cognition, Row: Individuals Involved In Other Safeguarding Enquiries</t>
  </si>
  <si>
    <t>SG1d - Column: LearningDisabilitySupport, Row: Individuals Involved In Other Safeguarding Enquiries</t>
  </si>
  <si>
    <t>SG1d - Column: Mental Health Support, Row: Individuals Involved In Other Safeguarding Enquiries</t>
  </si>
  <si>
    <t>SG1d - Column: Social Support, Row: Individuals Involved In Other Safeguarding Enquiries</t>
  </si>
  <si>
    <t>SG1d - Column: No Support Reason, Row: Individuals Involved In Other Safeguarding Enquiries</t>
  </si>
  <si>
    <t>SG1d - Column: Not Known, Row: Individuals Involved In Other Safeguarding Enquiries</t>
  </si>
  <si>
    <t>IndividualsInvolved InSafeguardingConcerns</t>
  </si>
  <si>
    <t>SG1e - Column: IndividualsInvolved InSafeguardingConcerns, Row: Chronic Obstructive Pulmonary Disease</t>
  </si>
  <si>
    <t>IndividualsInvolved InSection 42SafeguardingEnquiries</t>
  </si>
  <si>
    <t>SG1e - Column: IndividualsInvolved InSection 42SafeguardingEnquiries, Row: Chronic Obstructive Pulmonary Disease</t>
  </si>
  <si>
    <t>IndividualsInvolved InOtherSafeguardingEnquiries</t>
  </si>
  <si>
    <t>SG1e - Column: IndividualsInvolved InOtherSafeguardingEnquiries, Row: Chronic Obstructive Pulmonary Disease</t>
  </si>
  <si>
    <t>SG1e - Column: IndividualsInvolved InSafeguardingConcerns, Row: Cancer</t>
  </si>
  <si>
    <t>SG1e - Column: IndividualsInvolved InSection 42SafeguardingEnquiries, Row: Cancer</t>
  </si>
  <si>
    <t>SG1e - Column: IndividualsInvolved InOtherSafeguardingEnquiries, Row: Cancer</t>
  </si>
  <si>
    <t>SG1e - Column: IndividualsInvolved InSafeguardingConcerns, Row: Acquired Physical Injury</t>
  </si>
  <si>
    <t>SG1e - Column: IndividualsInvolved InSection 42SafeguardingEnquiries, Row: Acquired Physical Injury</t>
  </si>
  <si>
    <t>SG1e - Column: IndividualsInvolved InOtherSafeguardingEnquiries, Row: Acquired Physical Injury</t>
  </si>
  <si>
    <t>HIV/AIDS</t>
  </si>
  <si>
    <t>SG1e - Column: IndividualsInvolved InSafeguardingConcerns, Row: HIV/AIDS</t>
  </si>
  <si>
    <t>SG1e - Column: IndividualsInvolved InSection 42SafeguardingEnquiries, Row: HIV/AIDS</t>
  </si>
  <si>
    <t>SG1e - Column: IndividualsInvolved InOtherSafeguardingEnquiries, Row: HIV/AIDS</t>
  </si>
  <si>
    <t>SG1e - Column: IndividualsInvolved InSafeguardingConcerns, Row: Other</t>
  </si>
  <si>
    <t>SG1e - Column: IndividualsInvolved InSection 42SafeguardingEnquiries, Row: Other</t>
  </si>
  <si>
    <t>SG1e - Column: IndividualsInvolved InOtherSafeguardingEnquiries, Row: Other</t>
  </si>
  <si>
    <t>SG1e - Column: IndividualsInvolved InSafeguardingConcerns, Row: Stroke</t>
  </si>
  <si>
    <t>SG1e - Column: IndividualsInvolved InSection 42SafeguardingEnquiries, Row: Stroke</t>
  </si>
  <si>
    <t>SG1e - Column: IndividualsInvolved InOtherSafeguardingEnquiries, Row: Stroke</t>
  </si>
  <si>
    <t>SG1e - Column: IndividualsInvolved InSafeguardingConcerns, Row: Parkinson's</t>
  </si>
  <si>
    <t>SG1e - Column: IndividualsInvolved InSection 42SafeguardingEnquiries, Row: Parkinson's</t>
  </si>
  <si>
    <t>SG1e - Column: IndividualsInvolved InOtherSafeguardingEnquiries, Row: Parkinson's</t>
  </si>
  <si>
    <t>Motor NeuroneDisease</t>
  </si>
  <si>
    <t>SG1e - Column: IndividualsInvolved InSafeguardingConcerns, Row: Motor NeuroneDisease</t>
  </si>
  <si>
    <t>SG1e - Column: IndividualsInvolved InSection 42SafeguardingEnquiries, Row: Motor NeuroneDisease</t>
  </si>
  <si>
    <t>SG1e - Column: IndividualsInvolved InOtherSafeguardingEnquiries, Row: Motor NeuroneDisease</t>
  </si>
  <si>
    <t>Acquired BrainInjury</t>
  </si>
  <si>
    <t>SG1e - Column: IndividualsInvolved InSafeguardingConcerns, Row: Acquired BrainInjury</t>
  </si>
  <si>
    <t>SG1e - Column: IndividualsInvolved InSection 42SafeguardingEnquiries, Row: Acquired BrainInjury</t>
  </si>
  <si>
    <t>SG1e - Column: IndividualsInvolved InOtherSafeguardingEnquiries, Row: Acquired BrainInjury</t>
  </si>
  <si>
    <t>SG1e - Column: IndividualsInvolved InSafeguardingConcerns, Row: Visually impaired</t>
  </si>
  <si>
    <t>SG1e - Column: IndividualsInvolved InSection 42SafeguardingEnquiries, Row: Visually impaired</t>
  </si>
  <si>
    <t>SG1e - Column: IndividualsInvolved InOtherSafeguardingEnquiries, Row: Visually impaired</t>
  </si>
  <si>
    <t>SG1e - Column: IndividualsInvolved InSafeguardingConcerns, Row: Hearing impaired</t>
  </si>
  <si>
    <t>SG1e - Column: IndividualsInvolved InSection 42SafeguardingEnquiries, Row: Hearing impaired</t>
  </si>
  <si>
    <t>SG1e - Column: IndividualsInvolved InOtherSafeguardingEnquiries, Row: Hearing impaired</t>
  </si>
  <si>
    <t>SG1e - Column: IndividualsInvolved InSafeguardingConcerns, Row: Learning Disability</t>
  </si>
  <si>
    <t>SG1e - Column: IndividualsInvolved InSection 42SafeguardingEnquiries, Row: Learning Disability</t>
  </si>
  <si>
    <t>SG1e - Column: IndividualsInvolved InOtherSafeguardingEnquiries, Row: Learning Disability</t>
  </si>
  <si>
    <t>SG1e - Column: IndividualsInvolved InSafeguardingConcerns, Row: Dementia</t>
  </si>
  <si>
    <t>SG1e - Column: IndividualsInvolved InSection 42SafeguardingEnquiries, Row: Dementia</t>
  </si>
  <si>
    <t>SG1e - Column: IndividualsInvolved InOtherSafeguardingEnquiries, Row: Dementia</t>
  </si>
  <si>
    <t>SG1e - Column: IndividualsInvolved InSafeguardingConcerns, Row: None</t>
  </si>
  <si>
    <t>SG1e - Column: IndividualsInvolved InSection 42SafeguardingEnquiries, Row: None</t>
  </si>
  <si>
    <t>SG1e - Column: IndividualsInvolved InOtherSafeguardingEnquiries, Row: None</t>
  </si>
  <si>
    <t>SG1f  - Column: Count, Row: Total Number of Safeguarding Concerns</t>
  </si>
  <si>
    <t>SG1f  - Column: Count, Row: Total Number of Section 42 Safeguarding Enquiries</t>
  </si>
  <si>
    <t>SG1f  - Column: Count, Row: Total Number of Other Safeguarding Enquiries</t>
  </si>
  <si>
    <t xml:space="preserve">Socialcare support </t>
  </si>
  <si>
    <t>Other - Known to individual</t>
  </si>
  <si>
    <t>SG2a - Column: Other - Known to individual, Row: Physical Abuse</t>
  </si>
  <si>
    <t>Other - Unknown to individual</t>
  </si>
  <si>
    <t>SG2a - Column: Other - Unknown to individual, Row: Physical Abuse</t>
  </si>
  <si>
    <t>Social care support</t>
  </si>
  <si>
    <t>Other -Known toindividual</t>
  </si>
  <si>
    <t>Other -Unknownto individual</t>
  </si>
  <si>
    <t>SG2a - Column: Other - Known to individual, Row: Sexual Abuse</t>
  </si>
  <si>
    <t>SG2a - Column: Other - Unknown to individual, Row: Sexual Abuse</t>
  </si>
  <si>
    <t>SG2a - Column: Other - Known to individual, Row: Psychological Abuse</t>
  </si>
  <si>
    <t>SG2a - Column: Other - Unknown to individual, Row: Psychological Abuse</t>
  </si>
  <si>
    <t>SG2a - Column: Other - Known to individual, Row: Financial or Material Abuse</t>
  </si>
  <si>
    <t>SG2a - Column: Other - Unknown to individual, Row: Financial or Material Abuse</t>
  </si>
  <si>
    <t>SG2a - Column: Other - Known to individual, Row: Discriminatory Abuse</t>
  </si>
  <si>
    <t>SG2a - Column: Other - Unknown to individual, Row: Discriminatory Abuse</t>
  </si>
  <si>
    <t>SG2a - Column: Other - Known to individual, Row: Organisational Abuse</t>
  </si>
  <si>
    <t>SG2a - Column: Other - Unknown to individual, Row: Organisational Abuse</t>
  </si>
  <si>
    <t>Neglect and Acts of Omission</t>
  </si>
  <si>
    <t>SG2a - Column: Other - Known to individual, Row: Neglect and Acts of Omission</t>
  </si>
  <si>
    <t>SG2a - Column: Other - Unknown to individual, Row: Neglect and Acts of Omission</t>
  </si>
  <si>
    <t>SG2a - Column: Other - Known to individual, Row: Domestic Abuse</t>
  </si>
  <si>
    <t>SG2a - Column: Other - Unknown to individual, Row: Domestic Abuse</t>
  </si>
  <si>
    <t>SG2a - Column: Other - Known to individual, Row: Sexual Exploitation</t>
  </si>
  <si>
    <t>SG2a - Column: Other - Unknown to individual, Row: Sexual Exploitation</t>
  </si>
  <si>
    <t>SG2a - Column: Other - Known to individual, Row: Modern Slavery</t>
  </si>
  <si>
    <t>SG2a - Column: Other - Unknown to individual, Row: Modern Slavery</t>
  </si>
  <si>
    <t>SG2a - Column: Other - Known to individual, Row: Self-Neglect</t>
  </si>
  <si>
    <t>Community Service</t>
  </si>
  <si>
    <t>SG3a - Column: 18-64, Row: Yes</t>
  </si>
  <si>
    <t>SG3a - Column: 65-74, Row: Yes</t>
  </si>
  <si>
    <t>SG3a - Column: 75-84, Row: Yes</t>
  </si>
  <si>
    <t>SG3a - Column: 85-94, Row: Yes</t>
  </si>
  <si>
    <t>SG3a - Column: 95+, Row: Yes</t>
  </si>
  <si>
    <t>SG3a - Column: Not Known, Row: Yes</t>
  </si>
  <si>
    <t>SG3a - Column: 18-64, Row: No</t>
  </si>
  <si>
    <t>SG3a - Column: 65-74, Row: No</t>
  </si>
  <si>
    <t>SG3a - Column: 75-84, Row: No</t>
  </si>
  <si>
    <t>SG3a - Column: 85-94, Row: No</t>
  </si>
  <si>
    <t>SG3a - Column: 95+, Row: No</t>
  </si>
  <si>
    <t>SG3a - Column: Not Known, Row: No</t>
  </si>
  <si>
    <t>Don't know</t>
  </si>
  <si>
    <t>SG3a - Column: 18-64, Row: Don't know</t>
  </si>
  <si>
    <t>SG3a - Column: 65-74, Row: Don't know</t>
  </si>
  <si>
    <t>SG3a - Column: 75-84, Row: Don't know</t>
  </si>
  <si>
    <t>SG3a - Column: 85-94, Row: Don't know</t>
  </si>
  <si>
    <t>SG3a - Column: 95+, Row: Don't know</t>
  </si>
  <si>
    <t>SG3a - Column: Not Known, Row: Don't know</t>
  </si>
  <si>
    <t>SG3a - Column: 18-64, Row: Not recorded</t>
  </si>
  <si>
    <t>SG3a - Column: 65-74, Row: Not recorded</t>
  </si>
  <si>
    <t>SG3a - Column: 75-84, Row: Not recorded</t>
  </si>
  <si>
    <t>SG3a - Column: 85-94, Row: Not recorded</t>
  </si>
  <si>
    <t>SG3a - Column: 95+, Row: Not recorded</t>
  </si>
  <si>
    <t>SG3a - Column: Not Known, Row: Not recorded</t>
  </si>
  <si>
    <t>In how many of these cases was support provided by an advocate, family or friend</t>
  </si>
  <si>
    <t>SG3a - Column: 18-64, Row: In how many of these cases was support provided by an advocate, family or friend</t>
  </si>
  <si>
    <t>SG3a - Column: 65-74, Row: In how many of these cases was support provided by an advocate, family or friend</t>
  </si>
  <si>
    <t>SG3a - Column: 75-84, Row: In how many of these cases was support provided by an advocate, family or friend</t>
  </si>
  <si>
    <t>SG3a - Column: 85-94, Row: In how many of these cases was support provided by an advocate, family or friend</t>
  </si>
  <si>
    <t>SG3a - Column: 95+, Row: In how many of these cases was support provided by an advocate, family or friend</t>
  </si>
  <si>
    <t>SG3a - Column: Not Known, Row: In how many of these cases was support provided by an advocate, family or friend</t>
  </si>
  <si>
    <t>SG3b - Column: 18-64, Row: Yes</t>
  </si>
  <si>
    <t>SG3b - Column: 65-74, Row: Yes</t>
  </si>
  <si>
    <t>SG3b - Column: 75-84, Row: Yes</t>
  </si>
  <si>
    <t>SG3b - Column: 85-94, Row: Yes</t>
  </si>
  <si>
    <t>SG3b - Column: 95+, Row: Yes</t>
  </si>
  <si>
    <t>SG3b - Column: Not Known, Row: Yes</t>
  </si>
  <si>
    <t>SG3b - Column: 18-64, Row: No</t>
  </si>
  <si>
    <t>SG3b - Column: 65-74, Row: No</t>
  </si>
  <si>
    <t>SG3b - Column: 75-84, Row: No</t>
  </si>
  <si>
    <t>SG3b - Column: 85-94, Row: No</t>
  </si>
  <si>
    <t>SG3b - Column: 95+, Row: No</t>
  </si>
  <si>
    <t>SG3b - Column: Not Known, Row: No</t>
  </si>
  <si>
    <t>Don't Know</t>
  </si>
  <si>
    <t>SG3b - Column: 18-64, Row: Don't Know</t>
  </si>
  <si>
    <t>SG3b - Column: 65-74, Row: Don't Know</t>
  </si>
  <si>
    <t>SG3b - Column: 75-84, Row: Don't Know</t>
  </si>
  <si>
    <t>SG3b - Column: 85-94, Row: Don't Know</t>
  </si>
  <si>
    <t>SG3b - Column: 95+, Row: Don't Know</t>
  </si>
  <si>
    <t>SG3b - Column: Not Known, Row: Don't Know</t>
  </si>
  <si>
    <t>SG3b - Column: 18-64, Row: Not recorded</t>
  </si>
  <si>
    <t>SG3b - Column: 65-74, Row: Not recorded</t>
  </si>
  <si>
    <t>SG3b - Column: 75-84, Row: Not recorded</t>
  </si>
  <si>
    <t>SG3b - Column: 85-94, Row: Not recorded</t>
  </si>
  <si>
    <t>SG3b - Column: 95+, Row: Not recorded</t>
  </si>
  <si>
    <t>SG3b - Column: Not Known, Row: Not recorded</t>
  </si>
  <si>
    <t>In how many of these cases was support provided by an advocate, family or friend?</t>
  </si>
  <si>
    <t>SG3b - Column: 18-64, Row: In how many of these cases was support provided by an advocate, family or friend?</t>
  </si>
  <si>
    <t>SG3b - Column: 65-74, Row: In how many of these cases was support provided by an advocate, family or friend?</t>
  </si>
  <si>
    <t>SG3b - Column: 75-84, Row: In how many of these cases was support provided by an advocate, family or friend?</t>
  </si>
  <si>
    <t>SG3b - Column: 85-94, Row: In how many of these cases was support provided by an advocate, family or friend?</t>
  </si>
  <si>
    <t>SG3b - Column: 95+, Row: In how many of these cases was support provided by an advocate, family or friend?</t>
  </si>
  <si>
    <t>SG3b - Column: Not Known, Row: In how many of these cases was support provided by an advocate, family or friend?</t>
  </si>
  <si>
    <t>SG4a  - Column: 18-64, Row: Yes they were asked and outcomes were expressed</t>
  </si>
  <si>
    <t>SG4a  - Column: 65-74, Row: Yes they were asked and outcomes were expressed</t>
  </si>
  <si>
    <t>SG4a  - Column: 75-84, Row: Yes they were asked and outcomes were expressed</t>
  </si>
  <si>
    <t>SG4a  - Column: 85-94, Row: Yes they were asked and outcomes were expressed</t>
  </si>
  <si>
    <t>SG4a  - Column: 95+, Row: Yes they were asked and outcomes were expressed</t>
  </si>
  <si>
    <t>SG4a  - Column: Not Known, Row: Yes they were asked and outcomes were expressed</t>
  </si>
  <si>
    <t>SG4a  - Column: 18-64, Row: Yes they were asked but no outcomes were expressed</t>
  </si>
  <si>
    <t>SG4a  - Column: 65-74, Row: Yes they were asked but no outcomes were expressed</t>
  </si>
  <si>
    <t>SG4a  - Column: 75-84, Row: Yes they were asked but no outcomes were expressed</t>
  </si>
  <si>
    <t>SG4a  - Column: 85-94, Row: Yes they were asked but no outcomes were expressed</t>
  </si>
  <si>
    <t>SG4a  - Column: 95+, Row: Yes they were asked but no outcomes were expressed</t>
  </si>
  <si>
    <t>SG4a  - Column: Not Known, Row: Yes they were asked but no outcomes were expressed</t>
  </si>
  <si>
    <t>SG4a  - Column: 18-64, Row: No</t>
  </si>
  <si>
    <t>SG4a  - Column: 65-74, Row: No</t>
  </si>
  <si>
    <t>SG4a  - Column: 75-84, Row: No</t>
  </si>
  <si>
    <t>SG4a  - Column: 85-94, Row: No</t>
  </si>
  <si>
    <t>SG4a  - Column: 95+, Row: No</t>
  </si>
  <si>
    <t>SG4a  - Column: Not Known, Row: No</t>
  </si>
  <si>
    <t>SG4a  - Column: 18-64, Row: Don't know</t>
  </si>
  <si>
    <t>SG4a  - Column: 65-74, Row: Don't know</t>
  </si>
  <si>
    <t>SG4a  - Column: 75-84, Row: Don't know</t>
  </si>
  <si>
    <t>SG4a  - Column: 85-94, Row: Don't know</t>
  </si>
  <si>
    <t>SG4a  - Column: 95+, Row: Don't know</t>
  </si>
  <si>
    <t>SG4a  - Column: Not Known, Row: Don't know</t>
  </si>
  <si>
    <t>SG4a  - Column: 18-64, Row: Not recorded</t>
  </si>
  <si>
    <t>SG4a  - Column: 65-74, Row: Not recorded</t>
  </si>
  <si>
    <t>SG4a  - Column: 75-84, Row: Not recorded</t>
  </si>
  <si>
    <t>SG4a  - Column: 85-94, Row: Not recorded</t>
  </si>
  <si>
    <t>SG4a  - Column: 95+, Row: Not recorded</t>
  </si>
  <si>
    <t>SG4a  - Column: Not Known, Row: Not recorded</t>
  </si>
  <si>
    <t>SG4a  - Column: 18-64, Row: Fully Achieved</t>
  </si>
  <si>
    <t>SG4a  - Column: 65-74, Row: Fully Achieved</t>
  </si>
  <si>
    <t>SG4a  - Column: 75-84, Row: Fully Achieved</t>
  </si>
  <si>
    <t>SG4a  - Column: 85-94, Row: Fully Achieved</t>
  </si>
  <si>
    <t>SG4a  - Column: 95+, Row: Fully Achieved</t>
  </si>
  <si>
    <t>SG4a  - Column: Not Known, Row: Fully Achieved</t>
  </si>
  <si>
    <t>SG4a  - Column: 18-64, Row: Partially Achieved</t>
  </si>
  <si>
    <t>SG4a  - Column: 65-74, Row: Partially Achieved</t>
  </si>
  <si>
    <t>SG4a  - Column: 75-84, Row: Partially Achieved</t>
  </si>
  <si>
    <t>SG4a  - Column: 85-94, Row: Partially Achieved</t>
  </si>
  <si>
    <t>SG4a  - Column: 95+, Row: Partially Achieved</t>
  </si>
  <si>
    <t>SG4a  - Column: Not Known, Row: Partially Achieved</t>
  </si>
  <si>
    <t>SG4a  - Column: 18-64, Row: Not Achieved</t>
  </si>
  <si>
    <t>SG4a  - Column: 65-74, Row: Not Achieved</t>
  </si>
  <si>
    <t>SG4a  - Column: 75-84, Row: Not Achieved</t>
  </si>
  <si>
    <t>SG4a  - Column: 85-94, Row: Not Achieved</t>
  </si>
  <si>
    <t>SG4a  - Column: 95+, Row: Not Achieved</t>
  </si>
  <si>
    <t>SG4a  - Column: Not Known, Row: Not Achieved</t>
  </si>
  <si>
    <t>SG4b - Column: 18-64, Row: Yes they were asked and outcomes were expressed</t>
  </si>
  <si>
    <t>SG4b - Column: 65-74, Row: Yes they were asked and outcomes were expressed</t>
  </si>
  <si>
    <t>SG4b - Column: 75-84, Row: Yes they were asked and outcomes were expressed</t>
  </si>
  <si>
    <t>SG4b - Column: 85-94, Row: Yes they were asked and outcomes were expressed</t>
  </si>
  <si>
    <t>SG4b - Column: 95+, Row: Yes they were asked and outcomes were expressed</t>
  </si>
  <si>
    <t>SG4b - Column: Not Known, Row: Yes they were asked and outcomes were expressed</t>
  </si>
  <si>
    <t>SG4b - Column: 18-64, Row: Yes they were asked but no outcomes were expressed</t>
  </si>
  <si>
    <t>SG4b - Column: 65-74, Row: Yes they were asked but no outcomes were expressed</t>
  </si>
  <si>
    <t>SG4b - Column: 75-84, Row: Yes they were asked but no outcomes were expressed</t>
  </si>
  <si>
    <t>SG4b - Column: 85-94, Row: Yes they were asked but no outcomes were expressed</t>
  </si>
  <si>
    <t>SG4b - Column: 95+, Row: Yes they were asked but no outcomes were expressed</t>
  </si>
  <si>
    <t>SG4b - Column: Not Known, Row: Yes they were asked but no outcomes were expressed</t>
  </si>
  <si>
    <t>SG4b - Column: 18-64, Row: No</t>
  </si>
  <si>
    <t>SG4b - Column: 65-74, Row: No</t>
  </si>
  <si>
    <t>SG4b - Column: 75-84, Row: No</t>
  </si>
  <si>
    <t>SG4b - Column: 85-94, Row: No</t>
  </si>
  <si>
    <t>SG4b - Column: 95+, Row: No</t>
  </si>
  <si>
    <t>SG4b - Column: Not Known, Row: No</t>
  </si>
  <si>
    <t>SG4b - Column: 18-64, Row: Don't know</t>
  </si>
  <si>
    <t>SG4b - Column: 65-74, Row: Don't know</t>
  </si>
  <si>
    <t>SG4b - Column: 75-84, Row: Don't know</t>
  </si>
  <si>
    <t>SG4b - Column: 85-94, Row: Don't know</t>
  </si>
  <si>
    <t>SG4b - Column: 95+, Row: Don't know</t>
  </si>
  <si>
    <t>SG4b - Column: Not Known, Row: Don't know</t>
  </si>
  <si>
    <t>SG4b - Column: 18-64, Row: Not recorded</t>
  </si>
  <si>
    <t>SG4b - Column: 65-74, Row: Not recorded</t>
  </si>
  <si>
    <t>SG4b - Column: 75-84, Row: Not recorded</t>
  </si>
  <si>
    <t>SG4b - Column: 85-94, Row: Not recorded</t>
  </si>
  <si>
    <t>SG4b - Column: 95+, Row: Not recorded</t>
  </si>
  <si>
    <t>SG4b - Column: Not Known, Row: Not recorded</t>
  </si>
  <si>
    <t>SG4b - Column: 18-64, Row: Fully Achieved</t>
  </si>
  <si>
    <t>SG4b - Column: 65-74, Row: Fully Achieved</t>
  </si>
  <si>
    <t>SG4b - Column: 75-84, Row: Fully Achieved</t>
  </si>
  <si>
    <t>SG4b - Column: 85-94, Row: Fully Achieved</t>
  </si>
  <si>
    <t>SG4b - Column: 95+, Row: Fully Achieved</t>
  </si>
  <si>
    <t>SG4b - Column: Not Known, Row: Fully Achieved</t>
  </si>
  <si>
    <t>SG4b - Column: 18-64, Row: Partially Achieved</t>
  </si>
  <si>
    <t>SG4b - Column: 65-74, Row: Partially Achieved</t>
  </si>
  <si>
    <t>SG4b - Column: 75-84, Row: Partially Achieved</t>
  </si>
  <si>
    <t>SG4b - Column: 85-94, Row: Partially Achieved</t>
  </si>
  <si>
    <t>SG4b - Column: 95+, Row: Partially Achieved</t>
  </si>
  <si>
    <t>SG4b - Column: Not Known, Row: Partially Achieved</t>
  </si>
  <si>
    <t>SG4b - Column: 18-64, Row: Not Achieved</t>
  </si>
  <si>
    <t>SG4b - Column: 65-74, Row: Not Achieved</t>
  </si>
  <si>
    <t>SG4b - Column: 75-84, Row: Not Achieved</t>
  </si>
  <si>
    <t>SG4b - Column: 85-94, Row: Not Achieved</t>
  </si>
  <si>
    <t>SG4b - Column: 95+, Row: Not Achieved</t>
  </si>
  <si>
    <t>SG4b - Column: Not Known, Row: Not Achieved</t>
  </si>
  <si>
    <t>SG5a - Column: Count, Row: Count of SARs where one or more individual died</t>
  </si>
  <si>
    <t>SG5a - Column: Count, Row: Count of SARs where no individuals died</t>
  </si>
  <si>
    <t>Counts of Individuals involved in SARs who suffered serious harm and died</t>
  </si>
  <si>
    <t>SG5b - Column: 18-64, Row: Counts of Individuals involved in SARs who suffered serious harm and died</t>
  </si>
  <si>
    <t>SG5b - Column: 65-74, Row: Counts of Individuals involved in SARs who suffered serious harm and died</t>
  </si>
  <si>
    <t>SG5b - Column: 75-84, Row: Counts of Individuals involved in SARs who suffered serious harm and died</t>
  </si>
  <si>
    <t>SG5b - Column: 85-94, Row: Counts of Individuals involved in SARs who suffered serious harm and died</t>
  </si>
  <si>
    <t>SG5b - Column: 95+, Row: Counts of Individuals involved in SARs who suffered serious harm and died</t>
  </si>
  <si>
    <t>SG5b - Column: Not Known, Row: Counts of Individuals involved in SARs who suffered serious harm and died</t>
  </si>
  <si>
    <t>Counts of individuals involved in SARs who suffered serious harm and survived</t>
  </si>
  <si>
    <t>SG5b - Column: 18-64, Row: Counts of individuals involved in SARs who suffered serious harm and survived</t>
  </si>
  <si>
    <t>SG5b - Column: 65-74, Row: Counts of individuals involved in SARs who suffered serious harm and survived</t>
  </si>
  <si>
    <t>SG5b - Column: 75-84, Row: Counts of individuals involved in SARs who suffered serious harm and survived</t>
  </si>
  <si>
    <t>SG5b - Column: 85-94, Row: Counts of individuals involved in SARs who suffered serious harm and survived</t>
  </si>
  <si>
    <t>SG5b - Column: 95+, Row: Counts of individuals involved in SARs who suffered serious harm and survived</t>
  </si>
  <si>
    <t>SG5b - Column: Not Known, Row: Counts of individuals involved in SARs who suffered serious harm and survived</t>
  </si>
  <si>
    <t>SG2a</t>
  </si>
  <si>
    <t>SG2b</t>
  </si>
  <si>
    <t>SG1e</t>
  </si>
  <si>
    <t>SG2c</t>
  </si>
  <si>
    <t>SG3a</t>
  </si>
  <si>
    <t>SG5a</t>
  </si>
  <si>
    <t>SG5b</t>
  </si>
  <si>
    <t>SG1a</t>
  </si>
  <si>
    <t>SG1b</t>
  </si>
  <si>
    <t>SG1c</t>
  </si>
  <si>
    <t>SG1d</t>
  </si>
  <si>
    <t>SG1f</t>
  </si>
  <si>
    <t>SG3b</t>
  </si>
  <si>
    <t>SG4a</t>
  </si>
  <si>
    <t>SG4b</t>
  </si>
  <si>
    <t>507 Derby</t>
  </si>
  <si>
    <t>506 Derbyshire</t>
  </si>
  <si>
    <t>509 Leicester</t>
  </si>
  <si>
    <t>508 Leicestershire</t>
  </si>
  <si>
    <t>503 Lincolnshire</t>
  </si>
  <si>
    <t>512 Nottingham</t>
  </si>
  <si>
    <t>511 Nottinghamshire</t>
  </si>
  <si>
    <t>510 Rutland</t>
  </si>
  <si>
    <t>625 Bedford</t>
  </si>
  <si>
    <t>623 Cambridgeshire</t>
  </si>
  <si>
    <t>626 Central Bedfordshire</t>
  </si>
  <si>
    <t>620 Essex</t>
  </si>
  <si>
    <t>606 Hertfordshire</t>
  </si>
  <si>
    <t>611 Luton</t>
  </si>
  <si>
    <t>607 Norfolk</t>
  </si>
  <si>
    <t>624 Peterborough</t>
  </si>
  <si>
    <t>621 Southend-on-Sea</t>
  </si>
  <si>
    <t>609 Suffolk</t>
  </si>
  <si>
    <t>622 Thurrock</t>
  </si>
  <si>
    <t>717 Barnet</t>
  </si>
  <si>
    <t>718 Bexley</t>
  </si>
  <si>
    <t>719 Brent</t>
  </si>
  <si>
    <t>720 Bromley</t>
  </si>
  <si>
    <t>702 Camden</t>
  </si>
  <si>
    <t>714 City Of London</t>
  </si>
  <si>
    <t>721 Croydon</t>
  </si>
  <si>
    <t>722 Ealing</t>
  </si>
  <si>
    <t>723 Enfield</t>
  </si>
  <si>
    <t>703 Greenwich</t>
  </si>
  <si>
    <t>704 Hackney</t>
  </si>
  <si>
    <t>724 Haringey</t>
  </si>
  <si>
    <t>725 Harrow</t>
  </si>
  <si>
    <t>726 Havering</t>
  </si>
  <si>
    <t>727 Hillingdon</t>
  </si>
  <si>
    <t>728 Hounslow</t>
  </si>
  <si>
    <t>706 Islington</t>
  </si>
  <si>
    <t>708 Lambeth</t>
  </si>
  <si>
    <t>709 Lewisham</t>
  </si>
  <si>
    <t>730 Merton</t>
  </si>
  <si>
    <t>731 Newham</t>
  </si>
  <si>
    <t>732 Redbridge</t>
  </si>
  <si>
    <t>710 Southwark</t>
  </si>
  <si>
    <t>734 Sutton</t>
  </si>
  <si>
    <t>711 Tower Hamlets</t>
  </si>
  <si>
    <t>735 Waltham Forest</t>
  </si>
  <si>
    <t>712 Wandsworth</t>
  </si>
  <si>
    <t>713 Westminster</t>
  </si>
  <si>
    <t>117 Darlington</t>
  </si>
  <si>
    <t>116 Durham</t>
  </si>
  <si>
    <t>106 Gateshead</t>
  </si>
  <si>
    <t>111 Hartlepool</t>
  </si>
  <si>
    <t>112 Middlesbrough</t>
  </si>
  <si>
    <t>108 North Tyneside</t>
  </si>
  <si>
    <t>104 Northumberland</t>
  </si>
  <si>
    <t>109 South Tyneside</t>
  </si>
  <si>
    <t>110 Sunderland</t>
  </si>
  <si>
    <t>324 Blackburn With Darwen</t>
  </si>
  <si>
    <t>325 Blackpool</t>
  </si>
  <si>
    <t>304 Bolton</t>
  </si>
  <si>
    <t>305 Bury</t>
  </si>
  <si>
    <t>326 Cheshire East</t>
  </si>
  <si>
    <t>321 Halton</t>
  </si>
  <si>
    <t>315 Knowsley</t>
  </si>
  <si>
    <t>323 Lancashire</t>
  </si>
  <si>
    <t>316 Liverpool</t>
  </si>
  <si>
    <t>306 Manchester</t>
  </si>
  <si>
    <t>307 Oldham</t>
  </si>
  <si>
    <t>308 Rochdale</t>
  </si>
  <si>
    <t>309 Salford</t>
  </si>
  <si>
    <t>317 Sefton</t>
  </si>
  <si>
    <t>318 St Helens</t>
  </si>
  <si>
    <t>310 Stockport</t>
  </si>
  <si>
    <t>311 Tameside</t>
  </si>
  <si>
    <t>312 Trafford</t>
  </si>
  <si>
    <t>322 Warrington</t>
  </si>
  <si>
    <t>313 Wigan</t>
  </si>
  <si>
    <t>319 Wirral</t>
  </si>
  <si>
    <t>614 Bracknell Forest</t>
  </si>
  <si>
    <t>815 East Sussex</t>
  </si>
  <si>
    <t>812 Hampshire</t>
  </si>
  <si>
    <t>803 Isle Of Wight</t>
  </si>
  <si>
    <t>820 Kent</t>
  </si>
  <si>
    <t>821 Medway Towns</t>
  </si>
  <si>
    <t>613 Milton Keynes</t>
  </si>
  <si>
    <t>608 Oxfordshire</t>
  </si>
  <si>
    <t>813 Portsmouth</t>
  </si>
  <si>
    <t>616 Reading</t>
  </si>
  <si>
    <t>617 Slough</t>
  </si>
  <si>
    <t>814 Southampton</t>
  </si>
  <si>
    <t>805 Surrey</t>
  </si>
  <si>
    <t>615 West Berkshire</t>
  </si>
  <si>
    <t>807 West Sussex</t>
  </si>
  <si>
    <t>619 Wokingham</t>
  </si>
  <si>
    <t>909 Bristol</t>
  </si>
  <si>
    <t>902 Cornwall</t>
  </si>
  <si>
    <t>912 Devon</t>
  </si>
  <si>
    <t>809 Dorset</t>
  </si>
  <si>
    <t>904 Gloucestershire</t>
  </si>
  <si>
    <t>906 Isles Of Scilly</t>
  </si>
  <si>
    <t>910 North Somerset</t>
  </si>
  <si>
    <t>913 Plymouth</t>
  </si>
  <si>
    <t>905 Somerset</t>
  </si>
  <si>
    <t>911 South Gloucestershire</t>
  </si>
  <si>
    <t>819 Swindon</t>
  </si>
  <si>
    <t>914 Torbay</t>
  </si>
  <si>
    <t>817 Wiltshire</t>
  </si>
  <si>
    <t>406 Birmingham</t>
  </si>
  <si>
    <t>407 Coventry</t>
  </si>
  <si>
    <t>408 Dudley</t>
  </si>
  <si>
    <t>415 Herefordshire</t>
  </si>
  <si>
    <t>409 Sandwell</t>
  </si>
  <si>
    <t>417 Shropshire</t>
  </si>
  <si>
    <t>410 Solihull</t>
  </si>
  <si>
    <t>413 Staffordshire</t>
  </si>
  <si>
    <t>414 Stoke-On-Trent</t>
  </si>
  <si>
    <t>411 Walsall</t>
  </si>
  <si>
    <t>404 Warwickshire</t>
  </si>
  <si>
    <t>412 Wolverhampton</t>
  </si>
  <si>
    <t>416 Worcestershire</t>
  </si>
  <si>
    <t>204 Barnsley</t>
  </si>
  <si>
    <t>209 Bradford</t>
  </si>
  <si>
    <t>210 Calderdale</t>
  </si>
  <si>
    <t>205 Doncaster</t>
  </si>
  <si>
    <t>214 East Riding Of Yorkshire</t>
  </si>
  <si>
    <t>215 Kingston Upon Hull</t>
  </si>
  <si>
    <t>211 Kirklees</t>
  </si>
  <si>
    <t>212 Leeds</t>
  </si>
  <si>
    <t>216 North East Lincolnshire</t>
  </si>
  <si>
    <t>217 North Lincolnshire</t>
  </si>
  <si>
    <t>218 North Yorkshire</t>
  </si>
  <si>
    <t>206 Rotherham</t>
  </si>
  <si>
    <t>207 Sheffield</t>
  </si>
  <si>
    <t>213 Wakefield</t>
  </si>
  <si>
    <t>219 York</t>
  </si>
  <si>
    <t>716 Barking and Dagenham</t>
  </si>
  <si>
    <t>705 Hammersmith and Fulham</t>
  </si>
  <si>
    <t>707 Kensington and Chelsea</t>
  </si>
  <si>
    <t>729 Kingston upon Thames</t>
  </si>
  <si>
    <t>733 Richmond upon Thames</t>
  </si>
  <si>
    <t>107 Newcastle upon Tyne</t>
  </si>
  <si>
    <t>113 Redcar and Cleveland</t>
  </si>
  <si>
    <t>114 Stockton-on-Tees</t>
  </si>
  <si>
    <t>327 Cheshire West and Chester</t>
  </si>
  <si>
    <t>816 Brighton and Hove</t>
  </si>
  <si>
    <t>618 Windsor and Maidenhead</t>
  </si>
  <si>
    <t>908 Bath and North East Somerset</t>
  </si>
  <si>
    <t>418 Telford and the Wrekin</t>
  </si>
  <si>
    <t>SG2a - Column: Service Provider, Row: Physical Abuse</t>
  </si>
  <si>
    <t>SG2a - Column: Service Provider, Row: Sexual Abuse</t>
  </si>
  <si>
    <t>SG2a - Column: Service Provider, Row: Psychological Abuse</t>
  </si>
  <si>
    <t>SG2a - Column: Service Provider, Row: Financial or Material Abuse</t>
  </si>
  <si>
    <t>SG2a - Column: Service Provider, Row: Discriminatory Abuse</t>
  </si>
  <si>
    <t>SG2a - Column: Service Provider, Row: Organisational Abuse</t>
  </si>
  <si>
    <t>SG2a - Column: Service Provider, Row: Neglect and Acts of Omission</t>
  </si>
  <si>
    <t>SG2a - Column: Service Provider, Row: Domestic Abuse</t>
  </si>
  <si>
    <t>SG2a - Column: Service Provider, Row: Sexual Exploitation</t>
  </si>
  <si>
    <t>SG2a - Column: Service Provider, Row: Modern Slavery</t>
  </si>
  <si>
    <t>SG2b - Column: Service Provider, Row: Own Home</t>
  </si>
  <si>
    <t>SG2b - Column: Other - Known to individual, Row: Own Home</t>
  </si>
  <si>
    <t>SG2b - Column: Other - Unknown to individual, Row: Own Home</t>
  </si>
  <si>
    <t>SG2b - Column: Service Provider, Row: Community Service</t>
  </si>
  <si>
    <t>SG2b - Column: Other - Known to individual, Row: Community Service</t>
  </si>
  <si>
    <t>SG2b - Column: Other - Unknown to individual, Row: Community Service</t>
  </si>
  <si>
    <t>SG2b - Column: Service Provider, Row: Other</t>
  </si>
  <si>
    <t>SG2b - Column: Other - Known to individual, Row: Other</t>
  </si>
  <si>
    <t>SG2b - Column: Other - Unknown to individual, Row: Other</t>
  </si>
  <si>
    <t>SG2b - Column: Service Provider, Row: In the Community</t>
  </si>
  <si>
    <t>SG2b - Column: Other - Known to individual, Row: In the Community</t>
  </si>
  <si>
    <t>SG2b - Column: Other - Unknown to individual, Row: In the Community</t>
  </si>
  <si>
    <t>In the Community</t>
  </si>
  <si>
    <t>SG2b - Column: Service Provider, Row: Care Home - Nursing</t>
  </si>
  <si>
    <t>SG2b - Column: Other - Known to individual, Row: Care Home - Nursing</t>
  </si>
  <si>
    <t>SG2b - Column: Other - Unknown to individual, Row: Care Home - Nursing</t>
  </si>
  <si>
    <t>SG2b - Column: Service Provider, Row: Care Home - Residential</t>
  </si>
  <si>
    <t>SG2b - Column: Other - Known to individual, Row: Care Home - Residential</t>
  </si>
  <si>
    <t>SG2b - Column: Other - Unknown to individual, Row: Care Home - Residential</t>
  </si>
  <si>
    <t>SG2b - Column: Service Provider, Row: Hospital - Acute</t>
  </si>
  <si>
    <t>SG2b - Column: Other - Known to individual, Row: Hospital - Acute</t>
  </si>
  <si>
    <t>SG2b - Column: Other - Unknown to individual, Row: Hospital - Acute</t>
  </si>
  <si>
    <t>SG2b - Column: Service Provider, Row: Hospital - Mental Health</t>
  </si>
  <si>
    <t>SG2b - Column: Other - Known to individual, Row: Hospital - Mental Health</t>
  </si>
  <si>
    <t>SG2b - Column: Other - Unknown to individual, Row: Hospital - Mental Health</t>
  </si>
  <si>
    <t>SG2b - Column: Service Provider, Row: Hospital - Community</t>
  </si>
  <si>
    <t>SG2b - Column: Other - Known to individual, Row: Hospital - Community</t>
  </si>
  <si>
    <t>SG2b - Column: Other - Unknown to individual, Row: Hospital - Community</t>
  </si>
  <si>
    <t>SG2e</t>
  </si>
  <si>
    <t>SG2e - Column: Service Provider, Row: Risk reduced</t>
  </si>
  <si>
    <t>SG2e - Column: Other - Known to individual, Row: Risk reduced</t>
  </si>
  <si>
    <t>SG2e - Column: Other - Unknown to individual, Row: Risk reduced</t>
  </si>
  <si>
    <t>SG2e - Column: Service Provider, Row: Risk removed</t>
  </si>
  <si>
    <t>SG2e - Column: Other - Known to individual, Row: Risk removed</t>
  </si>
  <si>
    <t>SG2e - Column: Other - Unknown to individual, Row: Risk removed</t>
  </si>
  <si>
    <t>SG2e - Column: Service Provider, Row: Risk remained</t>
  </si>
  <si>
    <t>SG2e - Column: Other - Known to individual, Row: Risk remained</t>
  </si>
  <si>
    <t>SG2e - Column: Other - Unknown to individual, Row: Risk remained</t>
  </si>
  <si>
    <t>Risk remained</t>
  </si>
  <si>
    <t>Risk reduced</t>
  </si>
  <si>
    <t>Risk removed</t>
  </si>
  <si>
    <t>Risk identified Action Taken</t>
  </si>
  <si>
    <t>SG2c - Column: Other - Known to individual, Row: Risk identified and Action Taken</t>
  </si>
  <si>
    <t>SG2c - Column: Other - Unknown to individual, Row: Risk identified and Action Taken</t>
  </si>
  <si>
    <t>SG2c - Column: Service Provider, Row: Risk identified and Action Taken</t>
  </si>
  <si>
    <t>SG2c - Column: Service Provider, Row: Risk identified and No Action Taken</t>
  </si>
  <si>
    <t>Risk identified No Action Taken</t>
  </si>
  <si>
    <t>SG2c - Column: Other - Known to individual, Row: Risk identified and No Action Taken</t>
  </si>
  <si>
    <t>SG2c - Column: Other - Unknown to individual, Row: Risk identified and No Action Taken</t>
  </si>
  <si>
    <t>Risk assess inconclusive Action Taken</t>
  </si>
  <si>
    <t>SG2c - Column: Other - Known to individual, Row: Risk - Assessment inconclusive and Action Taken</t>
  </si>
  <si>
    <t>SG2c - Column: Other - Unknown to individual, Row: Risk - Assessment inconclusive and Action Taken</t>
  </si>
  <si>
    <t>SG2c - Column: Service Provider, Row: Risk - Assessment inconclusive and Action Taken</t>
  </si>
  <si>
    <t>Risk assess inconclusive No Action Taken</t>
  </si>
  <si>
    <t>SG2c - Column: Service Provider, Row: Risk - Assessment inconclusive and No Action Taken</t>
  </si>
  <si>
    <t>SG2c - Column: Other - Known to individual, Row: Risk - Assessment inconclusive and No Action Taken</t>
  </si>
  <si>
    <t>SG2c - Column: Other - Unknown to individual, Row: Risk - Assessment inconclusive and No Action Taken</t>
  </si>
  <si>
    <t>No Risk identified Action Taken</t>
  </si>
  <si>
    <t>SG2c - Column: Service Provider, Row:  Risk identified and Action Taken</t>
  </si>
  <si>
    <t>No Risk identified No Action Taken</t>
  </si>
  <si>
    <t>SG2c - Column: Service Provider, Row:  No Risk identified and No Action Taken</t>
  </si>
  <si>
    <t>SG2c - Column: Other - Known to individual, Row: No Risk identified and No Action Taken</t>
  </si>
  <si>
    <t>SG2c - Column: Other - Unknown to individual, Row: No Risk identified and No Action Taken</t>
  </si>
  <si>
    <t>SG2c - Column: Service Provider, Row: No Risk identified and No Action Taken</t>
  </si>
  <si>
    <t>Enquiry ceased No Action Taken</t>
  </si>
  <si>
    <t>SG2c - Column: Service Provider, Row: Enquiry ceased and No Action Taken</t>
  </si>
  <si>
    <t>SG2c - Column: Other - Known to individual, Row: Enquiry ceased and No Action Taken</t>
  </si>
  <si>
    <t>SG2c - Column: Other - Unknown to individual, Row: Enquiry ceased and No Action Taken</t>
  </si>
  <si>
    <t>Tables</t>
  </si>
  <si>
    <t>Comments</t>
  </si>
  <si>
    <t>Comment</t>
  </si>
  <si>
    <t>Change</t>
  </si>
  <si>
    <t>Revision History</t>
  </si>
  <si>
    <t>SAC</t>
  </si>
  <si>
    <t>Validation</t>
  </si>
  <si>
    <t/>
  </si>
  <si>
    <t>Safeguarding Category</t>
  </si>
  <si>
    <t>Reported Health Condition</t>
  </si>
  <si>
    <t>Source of Risk</t>
  </si>
  <si>
    <t>Type of Risk</t>
  </si>
  <si>
    <t>Location of Risk</t>
  </si>
  <si>
    <t>Risk Assessment Outcomes</t>
  </si>
  <si>
    <t>Risk Outcomes</t>
  </si>
  <si>
    <t>Mental Capacity</t>
  </si>
  <si>
    <t>Making Safeguarding Personal Q1</t>
  </si>
  <si>
    <t>Making Safeguarding Personal Q2</t>
  </si>
  <si>
    <t>Safeguarding Adults Review</t>
  </si>
  <si>
    <t>Individuals Involved in SARS</t>
  </si>
  <si>
    <t>Year</t>
  </si>
  <si>
    <t>Mandatory cells cannot be blank</t>
  </si>
  <si>
    <t>Mandatory cell cannot be blank</t>
  </si>
  <si>
    <t>Row 18 - S42 enquiries total not zero</t>
  </si>
  <si>
    <t>Row 24 - S42 enquiries total not zero</t>
  </si>
  <si>
    <t>Row 30 - S42 enquiries total not zero</t>
  </si>
  <si>
    <t>Row 36 - S42 enquiries total not zero</t>
  </si>
  <si>
    <t>The total for Safeguarding Enquiries should be less than or equal to the total of Safeguarding Concerns</t>
  </si>
  <si>
    <t>SG1b total should equal SG1a total</t>
  </si>
  <si>
    <t>SG1c total should equal SG1a total</t>
  </si>
  <si>
    <t>SG1d total should be greater than or equal to SG1a total</t>
  </si>
  <si>
    <t>SG1f total is expected to be greater than 0</t>
  </si>
  <si>
    <t>SG2b total should be greater than or equal to SG3a total</t>
  </si>
  <si>
    <t>SG2c total should be greater than or equal to SG3a total</t>
  </si>
  <si>
    <t>SG3a total should be less than or equal to SG2b total</t>
  </si>
  <si>
    <t>SG3a total should be less than or equal to SG2c total</t>
  </si>
  <si>
    <t>SG5a total should be less than or equal to SG3a total</t>
  </si>
  <si>
    <t>SG5b total should be greater than or equal to SG5a total</t>
  </si>
  <si>
    <t>Corrupted formulas in Data String table</t>
  </si>
  <si>
    <t>All</t>
  </si>
  <si>
    <t>Contents</t>
  </si>
  <si>
    <t>Guidance worksheets</t>
  </si>
  <si>
    <t>Instructions</t>
  </si>
  <si>
    <t>Provides general instructions for working with this data return</t>
  </si>
  <si>
    <t>Data entry worksheets</t>
  </si>
  <si>
    <t>Sign Off Sheet</t>
  </si>
  <si>
    <t>For inputting basic details about the local authority, including contact details for the person responsible for submitting data</t>
  </si>
  <si>
    <t>Instructions for completion of the data return</t>
  </si>
  <si>
    <t>Sign Off Sheet worksheet</t>
  </si>
  <si>
    <t>1. Select the name of your council from the drop-down list. The Council Code field will then display your council code.</t>
  </si>
  <si>
    <t>3. If any of the details mentioned above are not completed, SDCS will not be able to accept the data return for submission.</t>
  </si>
  <si>
    <t>Further information and guidance</t>
  </si>
  <si>
    <t>socialcare.statistics@nhs.net</t>
  </si>
  <si>
    <t>Council Code:</t>
  </si>
  <si>
    <t>Name of Council:</t>
  </si>
  <si>
    <t>Contact Name:</t>
  </si>
  <si>
    <t>Telephone Number:</t>
  </si>
  <si>
    <t>E-mail Address:</t>
  </si>
  <si>
    <t>Authorising Senior Officer</t>
  </si>
  <si>
    <t>Name:</t>
  </si>
  <si>
    <t>Job Title:</t>
  </si>
  <si>
    <t>Council Name</t>
  </si>
  <si>
    <t>Code</t>
  </si>
  <si>
    <t>Barking and Dagenham</t>
  </si>
  <si>
    <t>Barnet</t>
  </si>
  <si>
    <t>Barnsley</t>
  </si>
  <si>
    <t>Bath and North East Somerset</t>
  </si>
  <si>
    <t>Bedford</t>
  </si>
  <si>
    <t>Bexley</t>
  </si>
  <si>
    <t>Birmingham</t>
  </si>
  <si>
    <t>Blackburn with Darwen</t>
  </si>
  <si>
    <t>Blackpool</t>
  </si>
  <si>
    <t>Bolton</t>
  </si>
  <si>
    <t>Bracknell Forest</t>
  </si>
  <si>
    <t>Bradford</t>
  </si>
  <si>
    <t>Brent</t>
  </si>
  <si>
    <t>Brighton and Hove</t>
  </si>
  <si>
    <t>Bristol</t>
  </si>
  <si>
    <t>Bromley</t>
  </si>
  <si>
    <t>Buckinghamshire</t>
  </si>
  <si>
    <t>Bury</t>
  </si>
  <si>
    <t>Calderdale</t>
  </si>
  <si>
    <t>Cambridgeshire</t>
  </si>
  <si>
    <t>Camden</t>
  </si>
  <si>
    <t>Central Bedfordshire</t>
  </si>
  <si>
    <t>Cheshire East</t>
  </si>
  <si>
    <t>Cheshire West and Chester</t>
  </si>
  <si>
    <t>City of London</t>
  </si>
  <si>
    <t>Cornwall</t>
  </si>
  <si>
    <t>Coventry</t>
  </si>
  <si>
    <t>Croydon</t>
  </si>
  <si>
    <t>Darlington</t>
  </si>
  <si>
    <t>Derby</t>
  </si>
  <si>
    <t>Derbyshire</t>
  </si>
  <si>
    <t>Devon</t>
  </si>
  <si>
    <t>Doncaster</t>
  </si>
  <si>
    <t>Dorset</t>
  </si>
  <si>
    <t>Dudley</t>
  </si>
  <si>
    <t>Durham</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</si>
  <si>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</si>
  <si>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</si>
  <si>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</si>
  <si>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</si>
  <si>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</si>
  <si>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</si>
  <si>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</si>
  <si>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</si>
  <si>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</si>
  <si>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</si>
  <si>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</si>
  <si>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</si>
  <si>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</si>
  <si>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</si>
  <si>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</si>
  <si>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</si>
  <si>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t>
  </si>
  <si>
    <t>Hertfordshire</t>
  </si>
  <si>
    <t>Hillingdon</t>
  </si>
  <si>
    <t>Hounslow</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</si>
  <si>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</si>
  <si>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</si>
  <si>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</si>
  <si>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</si>
  <si>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</si>
  <si>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</si>
  <si>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</si>
  <si>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</si>
  <si>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</si>
  <si>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</si>
  <si>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</si>
  <si>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</si>
  <si>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</si>
  <si>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</si>
  <si>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</si>
  <si>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</si>
  <si>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Liverpool</t>
  </si>
  <si>
    <t>Luton</t>
  </si>
  <si>
    <t>Manchester</t>
  </si>
  <si>
    <t>Medway Towns</t>
  </si>
  <si>
    <t>Merton</t>
  </si>
  <si>
    <t>Middlesbrough</t>
  </si>
  <si>
    <t>Milton Keynes</t>
  </si>
  <si>
    <t>Newcastle upon Tyne</t>
  </si>
  <si>
    <t>Newham</t>
  </si>
  <si>
    <t>Norfolk</t>
  </si>
  <si>
    <t>North East Lincolnshire</t>
  </si>
  <si>
    <t>North Lincolnshire</t>
  </si>
  <si>
    <t>North Somerset</t>
  </si>
  <si>
    <t>North Tyneside</t>
  </si>
  <si>
    <t>North Yorkshire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</si>
  <si>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</si>
  <si>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</si>
  <si>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</si>
  <si>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</si>
  <si>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</si>
  <si>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</si>
  <si>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</si>
  <si>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</si>
  <si>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</si>
  <si>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</si>
  <si>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</si>
  <si>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</si>
  <si>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</si>
  <si>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</si>
  <si>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</si>
  <si>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</si>
  <si>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</si>
  <si>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</si>
  <si>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</si>
  <si>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</si>
  <si>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</si>
  <si>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</si>
  <si>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</si>
  <si>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</si>
  <si>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</si>
  <si>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</si>
  <si>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</si>
  <si>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</si>
  <si>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</si>
  <si>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</si>
  <si>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</si>
  <si>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</si>
  <si>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</si>
  <si>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</si>
  <si>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</si>
  <si>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</si>
  <si>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</si>
  <si>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</si>
  <si>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</si>
  <si>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the Wrekin</t>
  </si>
  <si>
    <t>Thurrock</t>
  </si>
  <si>
    <t>Torbay</t>
  </si>
  <si>
    <t>Tower Hamlets</t>
  </si>
  <si>
    <t>Trafford</t>
  </si>
  <si>
    <t>Wakefield</t>
  </si>
  <si>
    <t>Walsall</t>
  </si>
  <si>
    <t>Waltham Forest</t>
  </si>
  <si>
    <t>Wandsworth</t>
  </si>
  <si>
    <t>Warrington</t>
  </si>
  <si>
    <t>Warwickshire</t>
  </si>
  <si>
    <t>West Berkshire</t>
  </si>
  <si>
    <t>West Sussex</t>
  </si>
  <si>
    <t>Westminster</t>
  </si>
  <si>
    <t>Wigan</t>
  </si>
  <si>
    <t>Wiltshire</t>
  </si>
  <si>
    <t>Windsor and Maidenhead</t>
  </si>
  <si>
    <t>Wirral</t>
  </si>
  <si>
    <t>Wokingham</t>
  </si>
  <si>
    <t>Wolverhampton</t>
  </si>
  <si>
    <t>Worcestershire</t>
  </si>
  <si>
    <t>York</t>
  </si>
  <si>
    <t>SAC data worksheet</t>
  </si>
  <si>
    <t xml:space="preserve">  Mandatory data cell</t>
  </si>
  <si>
    <t>Blue</t>
  </si>
  <si>
    <t xml:space="preserve">  Voluntary data cell</t>
  </si>
  <si>
    <t>Orange</t>
  </si>
  <si>
    <t xml:space="preserve">  Automatically calculated value, do not enter data</t>
  </si>
  <si>
    <t>4. There are five sections to be completed; you are required to complete all mandatory elements on the data sheet.</t>
  </si>
  <si>
    <t xml:space="preserve">5. Please refer to the notes at the start of each section for details on what data should be included in each table. </t>
  </si>
  <si>
    <t>Error Messages - Data return will be rejected by SDCS if there are any messages in this column</t>
  </si>
  <si>
    <t>Warning Messages - Validation messages will be flagged but upload to SDCS still allowed if there are any messages in these columns</t>
  </si>
  <si>
    <t>The validations in these columns apply to the mandatory data items only and not to voluntary data items.</t>
  </si>
  <si>
    <t>Please note Table SG1f collects counts of cases not counts of individuals</t>
  </si>
  <si>
    <t>White cells indicate mandatory data items</t>
  </si>
  <si>
    <t>Blue cells indicate voluntary data items</t>
  </si>
  <si>
    <t>Orange cells indicate automatically calculated totals</t>
  </si>
  <si>
    <t>Section 4: Making Safeguarding Personal Tables</t>
  </si>
  <si>
    <t>Section 5: Safeguarding Adult Review Tables</t>
  </si>
  <si>
    <t>All information recorded in these tables should be about cases that concluded during the reporting year</t>
  </si>
  <si>
    <t>There should only be one entry per enquiry in the first four rows of each table</t>
  </si>
  <si>
    <t>Sign off sheet not completed fully</t>
  </si>
  <si>
    <t>7. A number of validation checks are contained in cells to the right of each data table. These will identify where there are mandatory cells that are not complete and where there may be logical inconsistencies in the data submitted.</t>
  </si>
  <si>
    <t>9. At the bottom of the sheet is a 'Comments' section with a number of boxes to be used for general comments or explanations about the data on that sheet. Where the comments are specific to a certain table or section, please identify the table in the adjacent cells.</t>
  </si>
  <si>
    <t>or call 0300 303 5678 and ask to speak to someone from the Adult Social Care Statistics safeguarding team.</t>
  </si>
  <si>
    <r>
      <t xml:space="preserve">8. </t>
    </r>
    <r>
      <rPr>
        <b/>
        <sz val="12"/>
        <color theme="1"/>
        <rFont val="Arial"/>
        <family val="2"/>
      </rPr>
      <t>Please do not Copy+Paste into the data cells</t>
    </r>
    <r>
      <rPr>
        <sz val="12"/>
        <color theme="1"/>
        <rFont val="Arial"/>
        <family val="2"/>
      </rPr>
      <t xml:space="preserve"> - this will over-write cell formats and prevent the template functioning correctly. If you need to copy from a source spreadsheet please use 'Paste Special - Values' instead.</t>
    </r>
  </si>
  <si>
    <r>
      <rPr>
        <b/>
        <sz val="14"/>
        <color theme="1"/>
        <rFont val="Arial"/>
        <family val="2"/>
        <scheme val="minor"/>
      </rPr>
      <t>Comments:</t>
    </r>
    <r>
      <rPr>
        <b/>
        <sz val="12"/>
        <color theme="1"/>
        <rFont val="Arial"/>
        <family val="2"/>
        <scheme val="minor"/>
      </rPr>
      <t xml:space="preserve"> Please use the boxes below to explain any validation errors remaining in your return or for any other comment (limited to 255 characters). There is a drop-down list to select the relevant table.</t>
    </r>
  </si>
  <si>
    <t>Safeguarding Adults Collection (SAC)</t>
  </si>
  <si>
    <t>6. The colour coding for cells is in line with other adult social care collections. Cells are identified as follows:</t>
  </si>
  <si>
    <t>Total Enquiries</t>
  </si>
  <si>
    <t>Telephone Number</t>
  </si>
  <si>
    <t>Counts of Enquiries by Type and Location of Risk</t>
  </si>
  <si>
    <t>Concluded Other Enquiries</t>
  </si>
  <si>
    <t>Table SG2a_b1</t>
  </si>
  <si>
    <t>Table SG2a_b2</t>
  </si>
  <si>
    <t>SG2a_b1</t>
  </si>
  <si>
    <t>SG2a_b1 - Column: Own Home, Row: Physical Abuse</t>
  </si>
  <si>
    <t>SG2a_b1 - Column: In the community (excluding community services), Row: Physical Abuse</t>
  </si>
  <si>
    <t>SG2a_b1 - Column: In a community service, Row: Physical Abuse</t>
  </si>
  <si>
    <t>SG2a_b1 - Column: Care Home - Nursing, Row: Physical Abuse</t>
  </si>
  <si>
    <t>SG2a_b1 - Column: Care Home - Residential, Row: Physical Abuse</t>
  </si>
  <si>
    <t>SG2a_b1 - Column: Hospital - Acute, Row: Physical Abuse</t>
  </si>
  <si>
    <t>SG2a_b1 - Column: Hospital - Mental Health, Row: Physical Abuse</t>
  </si>
  <si>
    <t>SG2a_b1 - Column: Hospital - Community, Row: Physical Abuse</t>
  </si>
  <si>
    <t>SG2a_b1 - Column: Other, Row: Physical Abuse</t>
  </si>
  <si>
    <t>SG2a_b1 - Column: Own Home, Row: Sexual Abuse</t>
  </si>
  <si>
    <t>SG2a_b1 - Column: In the community (excluding community services), Row: Sexual Abuse</t>
  </si>
  <si>
    <t>SG2a_b1 - Column: In a community service, Row: Sexual Abuse</t>
  </si>
  <si>
    <t>SG2a_b1 - Column: Care Home - Nursing, Row: Sexual Abuse</t>
  </si>
  <si>
    <t>SG2a_b1 - Column: Care Home - Residential, Row: Sexual Abuse</t>
  </si>
  <si>
    <t>SG2a_b1 - Column: Hospital - Acute, Row: Sexual Abuse</t>
  </si>
  <si>
    <t>SG2a_b1 - Column: Hospital - Mental Health, Row: Sexual Abuse</t>
  </si>
  <si>
    <t>SG2a_b1 - Column: Hospital - Community, Row: Sexual Abuse</t>
  </si>
  <si>
    <t>SG2a_b1 - Column: Other, Row: Sexual Abuse</t>
  </si>
  <si>
    <t>SG2a_b1 - Column: Own Home, Row: Psychological Abuse</t>
  </si>
  <si>
    <t>SG2a_b1 - Column: In the community (excluding community services), Row: Psychological Abuse</t>
  </si>
  <si>
    <t>SG2a_b1 - Column: In a community service, Row: Psychological Abuse</t>
  </si>
  <si>
    <t>SG2a_b1 - Column: Care Home - Nursing, Row: Psychological Abuse</t>
  </si>
  <si>
    <t>SG2a_b1 - Column: Care Home - Residential, Row: Psychological Abuse</t>
  </si>
  <si>
    <t>SG2a_b1 - Column: Hospital - Acute, Row: Psychological Abuse</t>
  </si>
  <si>
    <t>SG2a_b1 - Column: Hospital - Mental Health, Row: Psychological Abuse</t>
  </si>
  <si>
    <t>SG2a_b1 - Column: Hospital - Community, Row: Psychological Abuse</t>
  </si>
  <si>
    <t>SG2a_b1 - Column: Other, Row: Psychological Abuse</t>
  </si>
  <si>
    <t>SG2a_b1 - Column: Own Home, Row: Financial or Material Abuse</t>
  </si>
  <si>
    <t>SG2a_b1 - Column: In the community (excluding community services), Row: Financial or Material Abuse</t>
  </si>
  <si>
    <t>SG2a_b1 - Column: In a community service, Row: Financial or Material Abuse</t>
  </si>
  <si>
    <t>SG2a_b1 - Column: Care Home - Nursing, Row: Financial or Material Abuse</t>
  </si>
  <si>
    <t>SG2a_b1 - Column: Care Home - Residential, Row: Financial or Material Abuse</t>
  </si>
  <si>
    <t>SG2a_b1 - Column: Hospital - Acute, Row: Financial or Material Abuse</t>
  </si>
  <si>
    <t>SG2a_b1 - Column: Hospital - Mental Health, Row: Financial or Material Abuse</t>
  </si>
  <si>
    <t>SG2a_b1 - Column: Hospital - Community, Row: Financial or Material Abuse</t>
  </si>
  <si>
    <t>SG2a_b1 - Column: Other, Row: Financial or Material Abuse</t>
  </si>
  <si>
    <t>SG2a_b1 - Column: Own Home, Row: Discriminatory Abuse</t>
  </si>
  <si>
    <t>SG2a_b1 - Column: In the community (excluding community services), Row: Discriminatory Abuse</t>
  </si>
  <si>
    <t>SG2a_b1 - Column: In a community service, Row: Discriminatory Abuse</t>
  </si>
  <si>
    <t>SG2a_b1 - Column: Care Home - Nursing, Row: Discriminatory Abuse</t>
  </si>
  <si>
    <t>SG2a_b1 - Column: Care Home - Residential, Row: Discriminatory Abuse</t>
  </si>
  <si>
    <t>SG2a_b1 - Column: Hospital - Acute, Row: Discriminatory Abuse</t>
  </si>
  <si>
    <t>SG2a_b1 - Column: Hospital - Mental Health, Row: Discriminatory Abuse</t>
  </si>
  <si>
    <t>SG2a_b1 - Column: Hospital - Community, Row: Discriminatory Abuse</t>
  </si>
  <si>
    <t>SG2a_b1 - Column: Other, Row: Discriminatory Abuse</t>
  </si>
  <si>
    <t>SG2a_b1 - Column: Own Home, Row: Organisational Abuse</t>
  </si>
  <si>
    <t>SG2a_b1 - Column: In the community (excluding community services), Row: Organisational Abuse</t>
  </si>
  <si>
    <t>SG2a_b1 - Column: In a community service, Row: Organisational Abuse</t>
  </si>
  <si>
    <t>SG2a_b1 - Column: Care Home - Nursing, Row: Organisational Abuse</t>
  </si>
  <si>
    <t>SG2a_b1 - Column: Care Home - Residential, Row: Organisational Abuse</t>
  </si>
  <si>
    <t>SG2a_b1 - Column: Hospital - Acute, Row: Organisational Abuse</t>
  </si>
  <si>
    <t>SG2a_b1 - Column: Hospital - Mental Health, Row: Organisational Abuse</t>
  </si>
  <si>
    <t>SG2a_b1 - Column: Hospital - Community, Row: Organisational Abuse</t>
  </si>
  <si>
    <t>SG2a_b1 - Column: Other, Row: Organisational Abuse</t>
  </si>
  <si>
    <t>SG2a_b1 - Column: Own Home, Row: Neglect and Acts of Omission</t>
  </si>
  <si>
    <t>SG2a_b1 - Column: In the community (excluding community services), Row: Neglect and Acts of Omission</t>
  </si>
  <si>
    <t>SG2a_b1 - Column: In a community service, Row: Neglect and Acts of Omission</t>
  </si>
  <si>
    <t>SG2a_b1 - Column: Care Home - Nursing, Row: Neglect and Acts of Omission</t>
  </si>
  <si>
    <t>SG2a_b1 - Column: Care Home - Residential, Row: Neglect and Acts of Omission</t>
  </si>
  <si>
    <t>SG2a_b1 - Column: Hospital - Acute, Row: Neglect and Acts of Omission</t>
  </si>
  <si>
    <t>SG2a_b1 - Column: Hospital - Mental Health, Row: Neglect and Acts of Omission</t>
  </si>
  <si>
    <t>SG2a_b1 - Column: Hospital - Community, Row: Neglect and Acts of Omission</t>
  </si>
  <si>
    <t>SG2a_b1 - Column: Other, Row: Neglect and Acts of Omission</t>
  </si>
  <si>
    <t>SG2a_b1 - Column: Own Home, Row: Domestic Abuse</t>
  </si>
  <si>
    <t>SG2a_b1 - Column: In the community (excluding community services), Row: Domestic Abuse</t>
  </si>
  <si>
    <t>SG2a_b1 - Column: In a community service, Row: Domestic Abuse</t>
  </si>
  <si>
    <t>SG2a_b1 - Column: Care Home - Nursing, Row: Domestic Abuse</t>
  </si>
  <si>
    <t>SG2a_b1 - Column: Care Home - Residential, Row: Domestic Abuse</t>
  </si>
  <si>
    <t>SG2a_b1 - Column: Hospital - Acute, Row: Domestic Abuse</t>
  </si>
  <si>
    <t>SG2a_b1 - Column: Hospital - Mental Health, Row: Domestic Abuse</t>
  </si>
  <si>
    <t>SG2a_b1 - Column: Hospital - Community, Row: Domestic Abuse</t>
  </si>
  <si>
    <t>SG2a_b1 - Column: Other, Row: Domestic Abuse</t>
  </si>
  <si>
    <t>SG2a_b1 - Column: Own Home, Row: Sexual Exploitation</t>
  </si>
  <si>
    <t>SG2a_b1 - Column: In the community (excluding community services), Row: Sexual Exploitation</t>
  </si>
  <si>
    <t>SG2a_b1 - Column: In a community service, Row: Sexual Exploitation</t>
  </si>
  <si>
    <t>SG2a_b1 - Column: Care Home - Nursing, Row: Sexual Exploitation</t>
  </si>
  <si>
    <t>SG2a_b1 - Column: Care Home - Residential, Row: Sexual Exploitation</t>
  </si>
  <si>
    <t>SG2a_b1 - Column: Hospital - Acute, Row: Sexual Exploitation</t>
  </si>
  <si>
    <t>SG2a_b1 - Column: Hospital - Mental Health, Row: Sexual Exploitation</t>
  </si>
  <si>
    <t>SG2a_b1 - Column: Hospital - Community, Row: Sexual Exploitation</t>
  </si>
  <si>
    <t>SG2a_b1 - Column: Other, Row: Sexual Exploitation</t>
  </si>
  <si>
    <t>SG2a_b1 - Column: Own Home, Row: Modern Slavery</t>
  </si>
  <si>
    <t>SG2a_b1 - Column: In the community (excluding community services), Row: Modern Slavery</t>
  </si>
  <si>
    <t>SG2a_b1 - Column: In a community service, Row: Modern Slavery</t>
  </si>
  <si>
    <t>SG2a_b1 - Column: Care Home - Nursing, Row: Modern Slavery</t>
  </si>
  <si>
    <t>SG2a_b1 - Column: Care Home - Residential, Row: Modern Slavery</t>
  </si>
  <si>
    <t>SG2a_b1 - Column: Hospital - Acute, Row: Modern Slavery</t>
  </si>
  <si>
    <t>SG2a_b1 - Column: Hospital - Mental Health, Row: Modern Slavery</t>
  </si>
  <si>
    <t>SG2a_b1 - Column: Hospital - Community, Row: Modern Slavery</t>
  </si>
  <si>
    <t>SG2a_b1 - Column: Other, Row: Modern Slavery</t>
  </si>
  <si>
    <t>Self Neglect</t>
  </si>
  <si>
    <t>SG2a_b1 - Column: Own Home, Row: Self Neglect</t>
  </si>
  <si>
    <t>SG2a_b1 - Column: In the community (excluding community services), Row: Self Neglect</t>
  </si>
  <si>
    <t>SG2a_b1 - Column: In a community service, Row: Self Neglect</t>
  </si>
  <si>
    <t>SG2a_b1 - Column: Care Home - Nursing, Row: Self Neglect</t>
  </si>
  <si>
    <t>SG2a_b1 - Column: Care Home - Residential, Row: Self Neglect</t>
  </si>
  <si>
    <t>SG2a_b1 - Column: Hospital - Acute, Row: Self Neglect</t>
  </si>
  <si>
    <t>SG2a_b1 - Column: Hospital - Mental Health, Row: Self Neglect</t>
  </si>
  <si>
    <t>SG2a_b1 - Column: Hospital - Community, Row: Self Neglect</t>
  </si>
  <si>
    <t>SG2a_b1 - Column: Other, Row: Self Neglect</t>
  </si>
  <si>
    <t>SG2a_b2</t>
  </si>
  <si>
    <t>SG2a_b2 - Column: Own Home, Row: Physical Abuse</t>
  </si>
  <si>
    <t>SG2a_b2 - Column: In the community (excluding community services), Row: Physical Abuse</t>
  </si>
  <si>
    <t>SG2a_b2 - Column: In a community service, Row: Physical Abuse</t>
  </si>
  <si>
    <t>SG2a_b2 - Column: Care Home - Nursing, Row: Physical Abuse</t>
  </si>
  <si>
    <t>SG2a_b2 - Column: Care Home - Residential, Row: Physical Abuse</t>
  </si>
  <si>
    <t>SG2a_b2 - Column: Hospital - Acute, Row: Physical Abuse</t>
  </si>
  <si>
    <t>SG2a_b2 - Column: Hospital - Mental Health, Row: Physical Abuse</t>
  </si>
  <si>
    <t>SG2a_b2 - Column: Hospital - Community, Row: Physical Abuse</t>
  </si>
  <si>
    <t>SG2a_b2 - Column: Other, Row: Physical Abuse</t>
  </si>
  <si>
    <t>SG2a_b2 - Column: Own Home, Row: Sexual Abuse</t>
  </si>
  <si>
    <t>SG2a_b2 - Column: In the community (excluding community services), Row: Sexual Abuse</t>
  </si>
  <si>
    <t>SG2a_b2 - Column: In a community service, Row: Sexual Abuse</t>
  </si>
  <si>
    <t>SG2a_b2 - Column: Care Home - Nursing, Row: Sexual Abuse</t>
  </si>
  <si>
    <t>SG2a_b2 - Column: Care Home - Residential, Row: Sexual Abuse</t>
  </si>
  <si>
    <t>SG2a_b2 - Column: Hospital - Acute, Row: Sexual Abuse</t>
  </si>
  <si>
    <t>SG2a_b2 - Column: Hospital - Mental Health, Row: Sexual Abuse</t>
  </si>
  <si>
    <t>SG2a_b2 - Column: Hospital - Community, Row: Sexual Abuse</t>
  </si>
  <si>
    <t>SG2a_b2 - Column: Other, Row: Sexual Abuse</t>
  </si>
  <si>
    <t>SG2a_b2 - Column: Own Home, Row: Psychological Abuse</t>
  </si>
  <si>
    <t>SG2a_b2 - Column: In the community (excluding community services), Row: Psychological Abuse</t>
  </si>
  <si>
    <t>SG2a_b2 - Column: In a community service, Row: Psychological Abuse</t>
  </si>
  <si>
    <t>SG2a_b2 - Column: Care Home - Nursing, Row: Psychological Abuse</t>
  </si>
  <si>
    <t>SG2a_b2 - Column: Care Home - Residential, Row: Psychological Abuse</t>
  </si>
  <si>
    <t>SG2a_b2 - Column: Hospital - Acute, Row: Psychological Abuse</t>
  </si>
  <si>
    <t>SG2a_b2 - Column: Hospital - Mental Health, Row: Psychological Abuse</t>
  </si>
  <si>
    <t>SG2a_b2 - Column: Hospital - Community, Row: Psychological Abuse</t>
  </si>
  <si>
    <t>SG2a_b2 - Column: Other, Row: Psychological Abuse</t>
  </si>
  <si>
    <t>SG2a_b2 - Column: Own Home, Row: Financial or Material Abuse</t>
  </si>
  <si>
    <t>SG2a_b2 - Column: In the community (excluding community services), Row: Financial or Material Abuse</t>
  </si>
  <si>
    <t>SG2a_b2 - Column: In a community service, Row: Financial or Material Abuse</t>
  </si>
  <si>
    <t>SG2a_b2 - Column: Care Home - Nursing, Row: Financial or Material Abuse</t>
  </si>
  <si>
    <t>SG2a_b2 - Column: Care Home - Residential, Row: Financial or Material Abuse</t>
  </si>
  <si>
    <t>SG2a_b2 - Column: Hospital - Acute, Row: Financial or Material Abuse</t>
  </si>
  <si>
    <t>SG2a_b2 - Column: Hospital - Mental Health, Row: Financial or Material Abuse</t>
  </si>
  <si>
    <t>SG2a_b2 - Column: Hospital - Community, Row: Financial or Material Abuse</t>
  </si>
  <si>
    <t>SG2a_b2 - Column: Other, Row: Financial or Material Abuse</t>
  </si>
  <si>
    <t>SG2a_b2 - Column: Own Home, Row: Discriminatory Abuse</t>
  </si>
  <si>
    <t>SG2a_b2 - Column: In the community (excluding community services), Row: Discriminatory Abuse</t>
  </si>
  <si>
    <t>SG2a_b2 - Column: In a community service, Row: Discriminatory Abuse</t>
  </si>
  <si>
    <t>SG2a_b2 - Column: Care Home - Nursing, Row: Discriminatory Abuse</t>
  </si>
  <si>
    <t>SG2a_b2 - Column: Care Home - Residential, Row: Discriminatory Abuse</t>
  </si>
  <si>
    <t>SG2a_b2 - Column: Hospital - Acute, Row: Discriminatory Abuse</t>
  </si>
  <si>
    <t>SG2a_b2 - Column: Hospital - Mental Health, Row: Discriminatory Abuse</t>
  </si>
  <si>
    <t>SG2a_b2 - Column: Hospital - Community, Row: Discriminatory Abuse</t>
  </si>
  <si>
    <t>SG2a_b2 - Column: Other, Row: Discriminatory Abuse</t>
  </si>
  <si>
    <t>SG2a_b2 - Column: Own Home, Row: Organisational Abuse</t>
  </si>
  <si>
    <t>SG2a_b2 - Column: In the community (excluding community services), Row: Organisational Abuse</t>
  </si>
  <si>
    <t>SG2a_b2 - Column: In a community service, Row: Organisational Abuse</t>
  </si>
  <si>
    <t>SG2a_b2 - Column: Care Home - Nursing, Row: Organisational Abuse</t>
  </si>
  <si>
    <t>SG2a_b2 - Column: Care Home - Residential, Row: Organisational Abuse</t>
  </si>
  <si>
    <t>SG2a_b2 - Column: Hospital - Acute, Row: Organisational Abuse</t>
  </si>
  <si>
    <t>SG2a_b2 - Column: Hospital - Mental Health, Row: Organisational Abuse</t>
  </si>
  <si>
    <t>SG2a_b2 - Column: Hospital - Community, Row: Organisational Abuse</t>
  </si>
  <si>
    <t>SG2a_b2 - Column: Other, Row: Organisational Abuse</t>
  </si>
  <si>
    <t>SG2a_b2 - Column: Own Home, Row: Neglect and Acts of Omission</t>
  </si>
  <si>
    <t>SG2a_b2 - Column: In the community (excluding community services), Row: Neglect and Acts of Omission</t>
  </si>
  <si>
    <t>SG2a_b2 - Column: In a community service, Row: Neglect and Acts of Omission</t>
  </si>
  <si>
    <t>SG2a_b2 - Column: Care Home - Nursing, Row: Neglect and Acts of Omission</t>
  </si>
  <si>
    <t>SG2a_b2 - Column: Care Home - Residential, Row: Neglect and Acts of Omission</t>
  </si>
  <si>
    <t>SG2a_b2 - Column: Hospital - Acute, Row: Neglect and Acts of Omission</t>
  </si>
  <si>
    <t>SG2a_b2 - Column: Hospital - Mental Health, Row: Neglect and Acts of Omission</t>
  </si>
  <si>
    <t>SG2a_b2 - Column: Hospital - Community, Row: Neglect and Acts of Omission</t>
  </si>
  <si>
    <t>SG2a_b2 - Column: Other, Row: Neglect and Acts of Omission</t>
  </si>
  <si>
    <t>SG2a_b2 - Column: Own Home, Row: Domestic Abuse</t>
  </si>
  <si>
    <t>SG2a_b2 - Column: In the community (excluding community services), Row: Domestic Abuse</t>
  </si>
  <si>
    <t>SG2a_b2 - Column: In a community service, Row: Domestic Abuse</t>
  </si>
  <si>
    <t>SG2a_b2 - Column: Care Home - Nursing, Row: Domestic Abuse</t>
  </si>
  <si>
    <t>SG2a_b2 - Column: Care Home - Residential, Row: Domestic Abuse</t>
  </si>
  <si>
    <t>SG2a_b2 - Column: Hospital - Acute, Row: Domestic Abuse</t>
  </si>
  <si>
    <t>SG2a_b2 - Column: Hospital - Mental Health, Row: Domestic Abuse</t>
  </si>
  <si>
    <t>SG2a_b2 - Column: Hospital - Community, Row: Domestic Abuse</t>
  </si>
  <si>
    <t>SG2a_b2 - Column: Other, Row: Domestic Abuse</t>
  </si>
  <si>
    <t>SG2a_b2 - Column: Own Home, Row: Sexual Exploitation</t>
  </si>
  <si>
    <t>SG2a_b2 - Column: In the community (excluding community services), Row: Sexual Exploitation</t>
  </si>
  <si>
    <t>SG2a_b2 - Column: In a community service, Row: Sexual Exploitation</t>
  </si>
  <si>
    <t>SG2a_b2 - Column: Care Home - Nursing, Row: Sexual Exploitation</t>
  </si>
  <si>
    <t>SG2a_b2 - Column: Care Home - Residential, Row: Sexual Exploitation</t>
  </si>
  <si>
    <t>SG2a_b2 - Column: Hospital - Acute, Row: Sexual Exploitation</t>
  </si>
  <si>
    <t>SG2a_b2 - Column: Hospital - Mental Health, Row: Sexual Exploitation</t>
  </si>
  <si>
    <t>SG2a_b2 - Column: Hospital - Community, Row: Sexual Exploitation</t>
  </si>
  <si>
    <t>SG2a_b2 - Column: Other, Row: Sexual Exploitation</t>
  </si>
  <si>
    <t>SG2a_b2 - Column: Own Home, Row: Modern Slavery</t>
  </si>
  <si>
    <t>SG2a_b2 - Column: In the community (excluding community services), Row: Modern Slavery</t>
  </si>
  <si>
    <t>SG2a_b2 - Column: In a community service, Row: Modern Slavery</t>
  </si>
  <si>
    <t>SG2a_b2 - Column: Care Home - Nursing, Row: Modern Slavery</t>
  </si>
  <si>
    <t>SG2a_b2 - Column: Care Home - Residential, Row: Modern Slavery</t>
  </si>
  <si>
    <t>SG2a_b2 - Column: Hospital - Acute, Row: Modern Slavery</t>
  </si>
  <si>
    <t>SG2a_b2 - Column: Hospital - Mental Health, Row: Modern Slavery</t>
  </si>
  <si>
    <t>SG2a_b2 - Column: Hospital - Community, Row: Modern Slavery</t>
  </si>
  <si>
    <t>SG2a_b2 - Column: Other, Row: Modern Slavery</t>
  </si>
  <si>
    <t>SG2a_b2 - Column: Own Home, Row: Self Neglect</t>
  </si>
  <si>
    <t>SG2a_b2 - Column: In the community (excluding community services), Row: Self Neglect</t>
  </si>
  <si>
    <t>SG2a_b2 - Column: In a community service, Row: Self Neglect</t>
  </si>
  <si>
    <t>SG2a_b2 - Column: Care Home - Nursing, Row: Self Neglect</t>
  </si>
  <si>
    <t>SG2a_b2 - Column: Care Home - Residential, Row: Self Neglect</t>
  </si>
  <si>
    <t>SG2a_b2 - Column: Hospital - Acute, Row: Self Neglect</t>
  </si>
  <si>
    <t>SG2a_b2 - Column: Hospital - Mental Health, Row: Self Neglect</t>
  </si>
  <si>
    <t>SG2a_b2 - Column: Hospital - Community, Row: Self Neglect</t>
  </si>
  <si>
    <t>SG2a_b2 - Column: Other, Row: Self Neglect</t>
  </si>
  <si>
    <t>SG2a_b1 total is expected to be greater than 0</t>
  </si>
  <si>
    <t>Bournemouth, Christchurch and Poole</t>
  </si>
  <si>
    <t>Row 217 total should be greater than or equal to row 212 total</t>
  </si>
  <si>
    <t>The data in these tables should only relate to concerns that were raised or safeguarding enquiries that commenced during the reporting year</t>
  </si>
  <si>
    <t>V1.0</t>
  </si>
  <si>
    <t>738 Bournemouth, Christchurch and Poole</t>
  </si>
  <si>
    <t>West Northamptonshire</t>
  </si>
  <si>
    <t>U6Q5Z</t>
  </si>
  <si>
    <t>North Northamptonshire</t>
  </si>
  <si>
    <t>Z9D4Z</t>
  </si>
  <si>
    <t>U6Q5Z West Northamptonshire</t>
  </si>
  <si>
    <t>Z9D4Z North Northamptonshire</t>
  </si>
  <si>
    <t>916 Buckinghamshire</t>
  </si>
  <si>
    <t>Submitting data</t>
  </si>
  <si>
    <t>This worksheet provides general instructions for working with the data return. It is important that data submitted to NHS England are accurate; this will reduce the time needed to process and validate the data, and help to reduce the risk of incorrect data being published.</t>
  </si>
  <si>
    <t>Cumberland</t>
  </si>
  <si>
    <t>H6X4G</t>
  </si>
  <si>
    <t>Westmorland and Furness</t>
  </si>
  <si>
    <t>W8X1Q</t>
  </si>
  <si>
    <t>Autism Spectrum Disorder</t>
  </si>
  <si>
    <t>Rows 77 to 87 - S42 enquiries total not zero</t>
  </si>
  <si>
    <t>Rows 92 to 100 - S42 enquiries total not zero</t>
  </si>
  <si>
    <t>Rows 135 to 141 - S42 enquiries total not zero</t>
  </si>
  <si>
    <t>Rows 146 to 148 - S42 enquiries total not zero</t>
  </si>
  <si>
    <t>Total should be equal to row 135+136 total</t>
  </si>
  <si>
    <t>Rows 158 to 161 - S42 enquiries total not zero</t>
  </si>
  <si>
    <t>Row 163 - S42 enquiries total not zero</t>
  </si>
  <si>
    <t>Row 163 total should be equal or less than row 158 total</t>
  </si>
  <si>
    <t>Row 163 18-64 value should be less than or equal to row 158 18-64 total</t>
  </si>
  <si>
    <t>Row 163 65-74 value should be less than or equal to row 158 65-74 value</t>
  </si>
  <si>
    <t>Row 163 75-84 value should be less than or equal to row 158 75-84 value total</t>
  </si>
  <si>
    <t>Row 163 85-94 value should be less than or equal to row 158 85-94 value</t>
  </si>
  <si>
    <t>Row 163 95+ value should be less than or equal to row 158 95+ value</t>
  </si>
  <si>
    <t>Row 163 Not Known value should be less than or equal to row 158 Not Known value</t>
  </si>
  <si>
    <t>Row 216 total should be greater than or equal to row 211 total</t>
  </si>
  <si>
    <t>H6X4G Cumberland</t>
  </si>
  <si>
    <t>W8X1Q Westmorland and Furness</t>
  </si>
  <si>
    <t>SG1e - Column: IndividualsInvolved InSafeguardingConcerns, Row: Autism Spectrum Disorder</t>
  </si>
  <si>
    <t>SG1e - Column: IndividualsInvolved InSection 42SafeguardingEnquiries, Row: Autism Spectrum Disorder</t>
  </si>
  <si>
    <t>SG1e - Column: IndividualsInvolved InOtherSafeguardingEnquiries, Row: Autism Spectrum Disorder</t>
  </si>
  <si>
    <t>SG2c - Column: Service Provider, Row:  No Risk identified and Action Taken</t>
  </si>
  <si>
    <t>SG2c - Column: Other - Known to individual, Row: No Risk identified and Action Taken</t>
  </si>
  <si>
    <t>SG2c - Column: Other - Unknown to individual, Row: No Risk identified and Action Taken</t>
  </si>
  <si>
    <t>SG2c - Column: Service Provider, Row: No Risk identified and Action Taken</t>
  </si>
  <si>
    <t>Software supplier (use dropdown)</t>
  </si>
  <si>
    <t>Software name (use dropdown)</t>
  </si>
  <si>
    <t>Version (free text)</t>
  </si>
  <si>
    <t>Primary case management system used in your local authority (software supplier, software name and version):</t>
  </si>
  <si>
    <t>If 'Other' please specify:</t>
  </si>
  <si>
    <t>Drop down Supplier</t>
  </si>
  <si>
    <t>Drop down Software</t>
  </si>
  <si>
    <t>Advanced</t>
  </si>
  <si>
    <t>Abacus</t>
  </si>
  <si>
    <t>Apex</t>
  </si>
  <si>
    <t>Access</t>
  </si>
  <si>
    <t>Ash</t>
  </si>
  <si>
    <t>AG</t>
  </si>
  <si>
    <t>AzeusCare</t>
  </si>
  <si>
    <t>Business Objects</t>
  </si>
  <si>
    <t>Capita</t>
  </si>
  <si>
    <t>CareDirector</t>
  </si>
  <si>
    <t>Civica</t>
  </si>
  <si>
    <t>CareFirst</t>
  </si>
  <si>
    <t>ContrOCC</t>
  </si>
  <si>
    <t>Cedar</t>
  </si>
  <si>
    <t>ERP</t>
  </si>
  <si>
    <t>CF7</t>
  </si>
  <si>
    <t>Infor</t>
  </si>
  <si>
    <t>CIS</t>
  </si>
  <si>
    <t>Liquid Logic</t>
  </si>
  <si>
    <t>Debtors</t>
  </si>
  <si>
    <t>MS</t>
  </si>
  <si>
    <t>E5</t>
  </si>
  <si>
    <t>OLM</t>
  </si>
  <si>
    <t>Eclipse</t>
  </si>
  <si>
    <t>Oracle</t>
  </si>
  <si>
    <t>SAP</t>
  </si>
  <si>
    <t>Excel</t>
  </si>
  <si>
    <t>Software AG</t>
  </si>
  <si>
    <t>FI</t>
  </si>
  <si>
    <t>TechOne</t>
  </si>
  <si>
    <t>Financials</t>
  </si>
  <si>
    <t>The Access Group</t>
  </si>
  <si>
    <t>Finest</t>
  </si>
  <si>
    <t>TPP</t>
  </si>
  <si>
    <t>Fiscal</t>
  </si>
  <si>
    <t>Unit4</t>
  </si>
  <si>
    <t>Fusion</t>
  </si>
  <si>
    <t>Gold</t>
  </si>
  <si>
    <t>Unknown</t>
  </si>
  <si>
    <t>Integra</t>
  </si>
  <si>
    <t>LAS</t>
  </si>
  <si>
    <t>Mosaic</t>
  </si>
  <si>
    <t>Paris</t>
  </si>
  <si>
    <t>Swift</t>
  </si>
  <si>
    <t>SystmOne</t>
  </si>
  <si>
    <t>Data return for 2024-25</t>
  </si>
  <si>
    <t>Provides an overview of the key changes for the 2024-25 data return</t>
  </si>
  <si>
    <t xml:space="preserve">2024-25 Changes </t>
  </si>
  <si>
    <t>For inputting all data relating to the 2024-25 SAC data return.</t>
  </si>
  <si>
    <t>Key changes for the 2024-25 Data Return</t>
  </si>
  <si>
    <t>No changes to 2024-25 return</t>
  </si>
  <si>
    <t xml:space="preserve">2. Complete the boxes shaded in yellow (i.e. contact name, telephone number, etc.). Please ensure the authorising senior officer, software supplier and software name sections are completed. </t>
  </si>
  <si>
    <t>12. When submitting data via SDCS a number of validation checks will be made and should any of these checks fail then either the file will be rejected or a warning message will be displayed (but upload will still be allowed). If there are any dark blue cells visible in column M in the SAC data sheet then the data return will not be accepted by SDCS; if there are any light blue cells visible in columns N or O then these logical consistency checks will be flagged as warnings but the data return will be accepted by SDCS.
As mentioned above, the data return will also not be accepted by SDCS if the Sign Off Sheet is not fully completed.</t>
  </si>
  <si>
    <t>13. Should you wish to make any revisions to the data supplied in this spreadsheet, you must resubmit the spreadsheet through SDCS. There is no limit on the number of submissions that can be made prior to the submission deadline.</t>
  </si>
  <si>
    <t>15. If you have any queries relating to the SAC data return please contact either:</t>
  </si>
  <si>
    <t>10. Please save the file with your LA code followed by _SAC_return_2025</t>
  </si>
  <si>
    <r>
      <t xml:space="preserve">11. </t>
    </r>
    <r>
      <rPr>
        <b/>
        <sz val="12"/>
        <color rgb="FFFF0000"/>
        <rFont val="Arial"/>
        <family val="2"/>
      </rPr>
      <t>The mandated deadline for submissions will be published in the September letter communicated to all local authorities.</t>
    </r>
    <r>
      <rPr>
        <b/>
        <sz val="14"/>
        <color rgb="FFFF0000"/>
        <rFont val="Arial"/>
        <family val="2"/>
      </rPr>
      <t xml:space="preserve"> </t>
    </r>
    <r>
      <rPr>
        <sz val="12"/>
        <color theme="1"/>
        <rFont val="Arial"/>
        <family val="2"/>
      </rPr>
      <t>All completed spreadsheets should be submitted via the secure file transfer system (SDCS).</t>
    </r>
  </si>
  <si>
    <t>15. Further information and guidance for the 2024-25 SAC data return can be found at:</t>
  </si>
  <si>
    <t>https://digital.nhs.uk/data-and-information/data-collections-and-data-sets/data-collections/social-care-collection-materials-2025</t>
  </si>
  <si>
    <t>Initial version- updated for 2024-25</t>
  </si>
  <si>
    <t>2024-25 Data Return 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</si>
</sst>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60" x14ac:knownFonts="1">
    <font>
      <sz val="11"/>
      <color theme="1"/>
      <name val="Arial"/>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Arial"/>
      <family val="2"/>
    </font>
    <font>
      <b/>
      <u/>
      <sz val="16"/>
      <color theme="1"/>
      <name val="Arial"/>
      <family val="2"/>
    </font>
    <font>
      <sz val="11"/>
      <color theme="1"/>
      <name val="Arial"/>
      <family val="2"/>
    </font>
    <font>
      <u/>
      <sz val="16"/>
      <color theme="1"/>
      <name val="Arial"/>
      <family val="2"/>
    </font>
    <font>
      <b/>
      <sz val="12"/>
      <color theme="1"/>
      <name val="Arial"/>
      <family val="2"/>
    </font>
    <font>
      <b/>
      <sz val="12"/>
      <color theme="0"/>
      <name val="Arial"/>
      <family val="2"/>
    </font>
    <font>
      <sz val="10"/>
      <color theme="1"/>
      <name val="Arial"/>
      <family val="2"/>
    </font>
    <font>
      <b/>
      <sz val="10"/>
      <color theme="1"/>
      <name val="Arial"/>
      <family val="2"/>
    </font>
    <font>
      <sz val="12"/>
      <color theme="1"/>
      <name val="Arial"/>
      <family val="2"/>
    </font>
    <font>
      <b/>
      <sz val="12"/>
      <name val="Arial"/>
      <family val="2"/>
    </font>
    <font>
      <sz val="12"/>
      <name val="Arial"/>
      <family val="2"/>
    </font>
    <font>
      <b/>
      <u/>
      <sz val="16"/>
      <name val="Arial"/>
      <family val="2"/>
    </font>
    <font>
      <b/>
      <sz val="16"/>
      <name val="Arial"/>
      <family val="2"/>
    </font>
    <font>
      <b/>
      <sz val="11"/>
      <color theme="1"/>
      <name val="Arial"/>
      <family val="2"/>
      <scheme val="minor"/>
    </font>
    <font>
      <b/>
      <sz val="14"/>
      <color theme="1"/>
      <name val="Arial"/>
      <family val="2"/>
    </font>
    <font>
      <sz val="11"/>
      <color theme="0"/>
      <name val="Arial"/>
      <family val="2"/>
    </font>
    <font>
      <sz val="10"/>
      <name val="Arial"/>
      <family val="2"/>
    </font>
    <font>
      <u/>
      <sz val="10"/>
      <color indexed="12"/>
      <name val="Arial"/>
      <family val="2"/>
    </font>
    <font>
      <b/>
      <sz val="14"/>
      <name val="Arial"/>
      <family val="2"/>
    </font>
    <font>
      <sz val="12"/>
      <color theme="1"/>
      <name val="Arial"/>
      <family val="2"/>
      <scheme val="minor"/>
    </font>
    <font>
      <b/>
      <u/>
      <sz val="12"/>
      <color theme="1"/>
      <name val="Arial"/>
      <family val="2"/>
    </font>
    <font>
      <u/>
      <sz val="12"/>
      <color theme="1"/>
      <name val="Arial"/>
      <family val="2"/>
    </font>
    <font>
      <b/>
      <sz val="16"/>
      <color theme="1"/>
      <name val="Arial"/>
      <family val="2"/>
    </font>
    <font>
      <b/>
      <sz val="12"/>
      <color theme="1"/>
      <name val="Arial"/>
      <family val="2"/>
      <scheme val="minor"/>
    </font>
    <font>
      <b/>
      <u/>
      <sz val="11"/>
      <color theme="1"/>
      <name val="Arial"/>
      <family val="2"/>
      <scheme val="minor"/>
    </font>
    <font>
      <sz val="12"/>
      <color theme="0"/>
      <name val="Arial"/>
      <family val="2"/>
      <scheme val="minor"/>
    </font>
    <font>
      <sz val="11"/>
      <color theme="0"/>
      <name val="Arial"/>
      <family val="2"/>
      <scheme val="minor"/>
    </font>
    <font>
      <u/>
      <sz val="11"/>
      <color theme="10"/>
      <name val="Arial"/>
      <family val="2"/>
      <scheme val="minor"/>
    </font>
    <font>
      <u/>
      <sz val="10"/>
      <color indexed="30"/>
      <name val="Arial"/>
      <family val="2"/>
    </font>
    <font>
      <u/>
      <sz val="12"/>
      <color indexed="30"/>
      <name val="Arial"/>
      <family val="2"/>
    </font>
    <font>
      <b/>
      <sz val="12"/>
      <color rgb="FFFF0000"/>
      <name val="Arial"/>
      <family val="2"/>
    </font>
    <font>
      <b/>
      <sz val="14"/>
      <color rgb="FFFF0000"/>
      <name val="Arial"/>
      <family val="2"/>
    </font>
    <font>
      <b/>
      <sz val="10"/>
      <name val="Arial"/>
      <family val="2"/>
    </font>
    <font>
      <sz val="10"/>
      <color indexed="8"/>
      <name val="MS Sans Serif"/>
      <family val="2"/>
    </font>
    <font>
      <sz val="10"/>
      <name val="Verdana"/>
      <family val="2"/>
    </font>
    <font>
      <b/>
      <sz val="11"/>
      <color theme="3"/>
      <name val="Arial"/>
      <family val="2"/>
    </font>
    <font>
      <b/>
      <sz val="12"/>
      <color theme="4" tint="9.9978637043366805E-2"/>
      <name val="Arial"/>
      <family val="2"/>
      <scheme val="minor"/>
    </font>
    <font>
      <b/>
      <sz val="12"/>
      <color theme="5" tint="0.59999389629810485"/>
      <name val="Arial"/>
      <family val="2"/>
    </font>
    <font>
      <b/>
      <sz val="12"/>
      <color theme="3"/>
      <name val="Arial"/>
      <family val="2"/>
    </font>
    <font>
      <sz val="12"/>
      <color theme="3"/>
      <name val="Arial"/>
      <family val="2"/>
    </font>
    <font>
      <sz val="11"/>
      <color theme="3"/>
      <name val="Arial"/>
      <family val="2"/>
    </font>
    <font>
      <b/>
      <sz val="14"/>
      <color theme="3"/>
      <name val="Arial"/>
      <family val="2"/>
    </font>
    <font>
      <u/>
      <sz val="12"/>
      <color theme="10"/>
      <name val="Arial"/>
      <family val="2"/>
      <scheme val="minor"/>
    </font>
    <font>
      <b/>
      <u/>
      <sz val="20"/>
      <color theme="1"/>
      <name val="Arial"/>
      <family val="2"/>
    </font>
    <font>
      <sz val="11"/>
      <name val="Arial"/>
      <family val="2"/>
      <scheme val="minor"/>
    </font>
    <font>
      <b/>
      <sz val="14"/>
      <color theme="1"/>
      <name val="Arial"/>
      <family val="2"/>
      <scheme val="minor"/>
    </font>
    <font>
      <sz val="12"/>
      <color theme="5" tint="0.59999389629810485"/>
      <name val="Arial"/>
      <family val="2"/>
    </font>
    <font>
      <b/>
      <sz val="20"/>
      <color rgb="FF768692"/>
      <name val="Arial"/>
      <family val="2"/>
      <scheme val="minor"/>
    </font>
    <font>
      <sz val="35"/>
      <color rgb="FF005EB8"/>
      <name val="Arial"/>
      <family val="2"/>
      <scheme val="minor"/>
    </font>
    <font>
      <sz val="16"/>
      <color theme="1"/>
      <name val="Arial"/>
      <family val="2"/>
    </font>
    <font>
      <sz val="8"/>
      <name val="Arial"/>
      <family val="2"/>
      <scheme val="minor"/>
    </font>
    <font>
      <sz val="10"/>
      <color rgb="FF333333"/>
      <name val="Verdana"/>
      <family val="2"/>
    </font>
  </fonts>
  <fills count="11">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C000"/>
        <bgColor indexed="64"/>
      </patternFill>
    </fill>
    <fill>
      <patternFill patternType="solid">
        <fgColor theme="4" tint="0.749992370372631"/>
        <bgColor indexed="64"/>
      </patternFill>
    </fill>
    <fill>
      <patternFill patternType="solid">
        <fgColor theme="4" tint="0.249977111117893"/>
        <bgColor indexed="64"/>
      </patternFill>
    </fill>
    <fill>
      <patternFill patternType="solid">
        <fgColor theme="5"/>
        <bgColor indexed="64"/>
      </patternFill>
    </fill>
    <fill>
      <patternFill patternType="solid">
        <fgColor theme="6" tint="0.59996337778862885"/>
        <bgColor indexed="64"/>
      </patternFill>
    </fill>
    <fill>
      <patternFill patternType="solid">
        <fgColor rgb="FFA0D0E8"/>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hair">
        <color theme="9" tint="0.59996337778862885"/>
      </left>
      <right style="hair">
        <color theme="9" tint="0.59996337778862885"/>
      </right>
      <top style="hair">
        <color theme="9" tint="0.59996337778862885"/>
      </top>
      <bottom style="hair">
        <color theme="9" tint="0.59996337778862885"/>
      </bottom>
      <diagonal/>
    </border>
    <border>
      <left style="hair">
        <color theme="9" tint="0.39994506668294322"/>
      </left>
      <right style="hair">
        <color theme="9" tint="0.39994506668294322"/>
      </right>
      <top style="hair">
        <color theme="9" tint="0.39994506668294322"/>
      </top>
      <bottom style="hair">
        <color theme="9" tint="0.39994506668294322"/>
      </bottom>
      <diagonal/>
    </border>
    <border>
      <left style="hair">
        <color theme="9" tint="0.59996337778862885"/>
      </left>
      <right style="hair">
        <color theme="9" tint="0.59996337778862885"/>
      </right>
      <top style="hair">
        <color theme="9" tint="0.59996337778862885"/>
      </top>
      <bottom/>
      <diagonal/>
    </border>
    <border>
      <left style="hair">
        <color theme="9" tint="0.39991454817346722"/>
      </left>
      <right style="hair">
        <color theme="9" tint="0.39991454817346722"/>
      </right>
      <top style="hair">
        <color theme="9" tint="0.39991454817346722"/>
      </top>
      <bottom style="hair">
        <color theme="9" tint="0.39991454817346722"/>
      </bottom>
      <diagonal/>
    </border>
    <border>
      <left style="hair">
        <color theme="9" tint="0.39994506668294322"/>
      </left>
      <right/>
      <top style="hair">
        <color theme="9" tint="0.39994506668294322"/>
      </top>
      <bottom style="hair">
        <color theme="9" tint="0.39994506668294322"/>
      </bottom>
      <diagonal/>
    </border>
    <border>
      <left/>
      <right style="hair">
        <color theme="9" tint="0.39991454817346722"/>
      </right>
      <top/>
      <bottom style="hair">
        <color theme="9" tint="0.39991454817346722"/>
      </bottom>
      <diagonal/>
    </border>
    <border>
      <left/>
      <right style="hair">
        <color theme="9" tint="0.39991454817346722"/>
      </right>
      <top style="hair">
        <color theme="9" tint="0.39991454817346722"/>
      </top>
      <bottom style="hair">
        <color theme="9" tint="0.39991454817346722"/>
      </bottom>
      <diagonal/>
    </border>
    <border>
      <left/>
      <right/>
      <top style="hair">
        <color theme="9" tint="0.39994506668294322"/>
      </top>
      <bottom style="hair">
        <color theme="9" tint="0.39994506668294322"/>
      </bottom>
      <diagonal/>
    </border>
    <border>
      <left/>
      <right style="hair">
        <color theme="9" tint="0.39994506668294322"/>
      </right>
      <top style="hair">
        <color theme="9" tint="0.39994506668294322"/>
      </top>
      <bottom style="hair">
        <color theme="9" tint="0.39994506668294322"/>
      </bottom>
      <diagonal/>
    </border>
    <border>
      <left/>
      <right/>
      <top/>
      <bottom style="hair">
        <color theme="9" tint="0.39994506668294322"/>
      </bottom>
      <diagonal/>
    </border>
    <border>
      <left style="hair">
        <color theme="9" tint="0.39994506668294322"/>
      </left>
      <right style="hair">
        <color theme="9" tint="0.39994506668294322"/>
      </right>
      <top style="hair">
        <color theme="9" tint="0.39994506668294322"/>
      </top>
      <bottom/>
      <diagonal/>
    </border>
    <border>
      <left style="hair">
        <color theme="9" tint="0.39994506668294322"/>
      </left>
      <right/>
      <top style="hair">
        <color theme="9" tint="0.39994506668294322"/>
      </top>
      <bottom/>
      <diagonal/>
    </border>
    <border>
      <left style="hair">
        <color theme="9" tint="0.39991454817346722"/>
      </left>
      <right style="hair">
        <color theme="9" tint="0.39991454817346722"/>
      </right>
      <top style="hair">
        <color theme="9" tint="0.39991454817346722"/>
      </top>
      <bottom/>
      <diagonal/>
    </border>
    <border>
      <left style="hair">
        <color theme="9" tint="0.39994506668294322"/>
      </left>
      <right style="hair">
        <color theme="9" tint="0.39994506668294322"/>
      </right>
      <top/>
      <bottom style="hair">
        <color theme="9" tint="0.39994506668294322"/>
      </bottom>
      <diagonal/>
    </border>
    <border>
      <left style="hair">
        <color theme="9" tint="0.39994506668294322"/>
      </left>
      <right style="hair">
        <color theme="9" tint="0.39994506668294322"/>
      </right>
      <top/>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1454817346722"/>
      </left>
      <right style="thin">
        <color theme="9" tint="0.39991454817346722"/>
      </right>
      <top style="thin">
        <color theme="9" tint="0.39991454817346722"/>
      </top>
      <bottom style="thin">
        <color theme="9" tint="0.39991454817346722"/>
      </bottom>
      <diagonal/>
    </border>
    <border>
      <left style="thin">
        <color theme="9" tint="0.39994506668294322"/>
      </left>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style="thin">
        <color indexed="64"/>
      </left>
      <right/>
      <top/>
      <bottom/>
      <diagonal/>
    </border>
    <border>
      <left/>
      <right style="thin">
        <color indexed="64"/>
      </right>
      <top/>
      <bottom/>
      <diagonal/>
    </border>
    <border>
      <left style="hair">
        <color theme="9" tint="0.39994506668294322"/>
      </left>
      <right/>
      <top/>
      <bottom style="hair">
        <color theme="9" tint="0.39994506668294322"/>
      </bottom>
      <diagonal/>
    </border>
    <border>
      <left style="hair">
        <color theme="9" tint="0.39994506668294322"/>
      </left>
      <right/>
      <top/>
      <bottom/>
      <diagonal/>
    </border>
    <border>
      <left/>
      <right/>
      <top style="thin">
        <color auto="1"/>
      </top>
      <bottom/>
      <diagonal/>
    </border>
  </borders>
  <cellStyleXfs count="10">
    <xf numFmtId="0" fontId="0" fillId="0" borderId="0"/>
    <xf numFmtId="0" fontId="8" fillId="0" borderId="0"/>
    <xf numFmtId="43" fontId="24" fillId="0" borderId="0" applyFont="0" applyFill="0" applyBorder="0" applyAlignment="0" applyProtection="0"/>
    <xf numFmtId="0" fontId="25" fillId="0" borderId="0" applyNumberFormat="0" applyFill="0" applyBorder="0" applyAlignment="0" applyProtection="0">
      <alignment vertical="top"/>
      <protection locked="0"/>
    </xf>
    <xf numFmtId="0" fontId="24" fillId="0" borderId="0"/>
    <xf numFmtId="0" fontId="24" fillId="0" borderId="0"/>
    <xf numFmtId="0" fontId="24" fillId="0" borderId="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41" fillId="0" borderId="0"/>
  </cellStyleXfs>
  <cellXfs count="285">
    <xf numFmtId="0" fontId="0" fillId="0" borderId="0" xfId="0"/>
    <xf numFmtId="0" fontId="0" fillId="0" borderId="0" xfId="0" applyAlignment="1">
      <alignment vertical="center"/>
    </xf>
    <xf numFmtId="0" fontId="8" fillId="0" borderId="0" xfId="1"/>
    <xf numFmtId="1" fontId="0" fillId="0" borderId="0" xfId="0" applyNumberFormat="1"/>
    <xf numFmtId="0" fontId="10" fillId="0" borderId="0" xfId="0" applyFont="1"/>
    <xf numFmtId="0" fontId="14" fillId="0" borderId="0" xfId="0" applyFont="1"/>
    <xf numFmtId="0" fontId="8" fillId="0" borderId="0" xfId="0" applyFont="1"/>
    <xf numFmtId="0" fontId="11" fillId="0" borderId="0" xfId="0" applyFont="1"/>
    <xf numFmtId="0" fontId="9" fillId="0" borderId="0" xfId="0" applyFont="1"/>
    <xf numFmtId="0" fontId="17" fillId="0" borderId="0" xfId="0" applyFont="1" applyAlignment="1">
      <alignment vertical="top" wrapText="1"/>
    </xf>
    <xf numFmtId="0" fontId="19" fillId="0" borderId="0" xfId="0" applyFont="1"/>
    <xf numFmtId="0" fontId="20" fillId="0" borderId="0" xfId="0" applyFont="1"/>
    <xf numFmtId="0" fontId="17" fillId="0" borderId="0" xfId="0" applyFont="1" applyAlignment="1">
      <alignment horizontal="left" vertical="top" wrapText="1"/>
    </xf>
    <xf numFmtId="0" fontId="12" fillId="0" borderId="0" xfId="0" applyFont="1" applyAlignment="1">
      <alignment horizontal="left"/>
    </xf>
    <xf numFmtId="0" fontId="10" fillId="2" borderId="0" xfId="0" applyFont="1" applyFill="1"/>
    <xf numFmtId="0" fontId="18" fillId="0" borderId="0" xfId="0" applyFont="1" applyAlignment="1">
      <alignment horizontal="left"/>
    </xf>
    <xf numFmtId="0" fontId="18" fillId="0" borderId="0" xfId="0" applyFont="1"/>
    <xf numFmtId="0" fontId="12" fillId="0" borderId="0" xfId="0" applyFont="1"/>
    <xf numFmtId="0" fontId="16" fillId="0" borderId="0" xfId="0" applyFont="1"/>
    <xf numFmtId="0" fontId="27" fillId="0" borderId="0" xfId="0" applyFont="1" applyAlignment="1">
      <alignment vertical="center" wrapText="1"/>
    </xf>
    <xf numFmtId="0" fontId="30" fillId="0" borderId="0" xfId="0" applyFont="1" applyAlignment="1">
      <alignment vertical="center" wrapText="1"/>
    </xf>
    <xf numFmtId="0" fontId="30" fillId="0" borderId="0" xfId="0" applyFont="1" applyAlignment="1">
      <alignment horizontal="center" vertical="center" wrapText="1"/>
    </xf>
    <xf numFmtId="0" fontId="16" fillId="0" borderId="0" xfId="0" applyFont="1" applyAlignment="1">
      <alignment vertical="center"/>
    </xf>
    <xf numFmtId="0" fontId="27" fillId="0" borderId="0" xfId="0" applyFont="1" applyAlignment="1">
      <alignment vertical="center"/>
    </xf>
    <xf numFmtId="0" fontId="28" fillId="0" borderId="0" xfId="0" applyFont="1" applyAlignment="1">
      <alignment vertical="center"/>
    </xf>
    <xf numFmtId="0" fontId="12" fillId="0" borderId="0" xfId="0" applyFont="1" applyAlignment="1">
      <alignment horizontal="left" vertical="center"/>
    </xf>
    <xf numFmtId="0" fontId="27" fillId="0" borderId="0" xfId="0" applyFont="1" applyAlignment="1">
      <alignment horizontal="center" vertical="center"/>
    </xf>
    <xf numFmtId="0" fontId="13" fillId="0" borderId="0" xfId="0" quotePrefix="1" applyFont="1" applyAlignment="1">
      <alignment horizontal="center" vertical="center"/>
    </xf>
    <xf numFmtId="0" fontId="13" fillId="0" borderId="0" xfId="0" applyFont="1" applyAlignment="1">
      <alignment horizontal="center" vertical="center" wrapText="1"/>
    </xf>
    <xf numFmtId="0" fontId="12" fillId="0" borderId="0" xfId="0" applyFont="1" applyAlignment="1">
      <alignment vertical="center" wrapText="1"/>
    </xf>
    <xf numFmtId="0" fontId="16" fillId="0" borderId="0" xfId="0" applyFont="1" applyAlignment="1">
      <alignment vertical="center" wrapText="1"/>
    </xf>
    <xf numFmtId="0" fontId="29" fillId="0" borderId="0" xfId="0" applyFont="1" applyAlignment="1">
      <alignment vertical="center"/>
    </xf>
    <xf numFmtId="0" fontId="15" fillId="0" borderId="0" xfId="0" applyFont="1" applyAlignment="1">
      <alignment vertical="center"/>
    </xf>
    <xf numFmtId="0" fontId="12" fillId="0" borderId="0" xfId="0" applyFont="1" applyAlignment="1">
      <alignment vertical="center"/>
    </xf>
    <xf numFmtId="0" fontId="8" fillId="0" borderId="0" xfId="0" applyFont="1" applyAlignment="1">
      <alignment wrapText="1"/>
    </xf>
    <xf numFmtId="0" fontId="0" fillId="0" borderId="0" xfId="0" applyAlignment="1">
      <alignment horizontal="left" vertical="top" wrapText="1"/>
    </xf>
    <xf numFmtId="0" fontId="21" fillId="0" borderId="0" xfId="0" applyFont="1"/>
    <xf numFmtId="0" fontId="32" fillId="0" borderId="0" xfId="0" applyFont="1"/>
    <xf numFmtId="0" fontId="10" fillId="0" borderId="0" xfId="0" applyFont="1" applyAlignment="1">
      <alignment vertical="center"/>
    </xf>
    <xf numFmtId="0" fontId="31" fillId="0" borderId="0" xfId="0" applyFont="1"/>
    <xf numFmtId="0" fontId="0" fillId="0" borderId="0" xfId="0" applyAlignment="1">
      <alignment wrapText="1"/>
    </xf>
    <xf numFmtId="0" fontId="0" fillId="0" borderId="0" xfId="0" applyAlignment="1">
      <alignment horizontal="left"/>
    </xf>
    <xf numFmtId="0" fontId="0" fillId="0" borderId="0" xfId="0" applyAlignment="1">
      <alignment vertical="center" wrapText="1"/>
    </xf>
    <xf numFmtId="0" fontId="0" fillId="0" borderId="0" xfId="0" applyAlignment="1">
      <alignment horizontal="left" vertical="center"/>
    </xf>
    <xf numFmtId="0" fontId="10" fillId="0" borderId="0" xfId="0" applyFont="1" applyAlignment="1">
      <alignment horizontal="left" vertical="center"/>
    </xf>
    <xf numFmtId="0" fontId="0" fillId="0" borderId="0" xfId="0" quotePrefix="1" applyAlignment="1">
      <alignment horizontal="right" vertical="center"/>
    </xf>
    <xf numFmtId="0" fontId="34" fillId="0" borderId="0" xfId="0" applyFont="1" applyAlignment="1">
      <alignment horizontal="center" vertical="center"/>
    </xf>
    <xf numFmtId="0" fontId="34" fillId="0" borderId="0" xfId="0" applyFont="1" applyAlignment="1">
      <alignment vertical="center"/>
    </xf>
    <xf numFmtId="0" fontId="34" fillId="0" borderId="0" xfId="0" applyFont="1" applyAlignment="1">
      <alignment horizontal="left" vertical="center"/>
    </xf>
    <xf numFmtId="0" fontId="34" fillId="0" borderId="0" xfId="0" applyFont="1"/>
    <xf numFmtId="0" fontId="0" fillId="0" borderId="0" xfId="0" applyAlignment="1">
      <alignment horizontal="left" vertical="top"/>
    </xf>
    <xf numFmtId="0" fontId="21" fillId="0" borderId="0" xfId="0" applyFont="1" applyAlignment="1">
      <alignment horizontal="left"/>
    </xf>
    <xf numFmtId="14" fontId="0" fillId="0" borderId="0" xfId="0" applyNumberFormat="1" applyAlignment="1">
      <alignment horizontal="left" vertical="center"/>
    </xf>
    <xf numFmtId="164" fontId="0" fillId="0" borderId="0" xfId="0" applyNumberFormat="1" applyAlignment="1">
      <alignment horizontal="left" vertical="center"/>
    </xf>
    <xf numFmtId="14" fontId="0" fillId="0" borderId="0" xfId="0" applyNumberFormat="1" applyAlignment="1">
      <alignment horizontal="left"/>
    </xf>
    <xf numFmtId="0" fontId="0" fillId="0" borderId="0" xfId="0" applyAlignment="1">
      <alignment horizontal="left" vertical="center" wrapText="1"/>
    </xf>
    <xf numFmtId="0" fontId="27" fillId="0" borderId="0" xfId="0" applyFont="1"/>
    <xf numFmtId="0" fontId="12" fillId="2" borderId="0" xfId="0" applyFont="1" applyFill="1"/>
    <xf numFmtId="0" fontId="24" fillId="0" borderId="0" xfId="4" applyProtection="1">
      <protection hidden="1"/>
    </xf>
    <xf numFmtId="0" fontId="17" fillId="0" borderId="0" xfId="4" applyFont="1" applyAlignment="1" applyProtection="1">
      <alignment horizontal="right"/>
      <protection hidden="1"/>
    </xf>
    <xf numFmtId="0" fontId="12" fillId="0" borderId="1" xfId="0" applyFont="1" applyBorder="1" applyAlignment="1" applyProtection="1">
      <alignment vertical="center"/>
      <protection hidden="1"/>
    </xf>
    <xf numFmtId="0" fontId="17" fillId="0" borderId="1" xfId="4" applyFont="1" applyBorder="1" applyAlignment="1" applyProtection="1">
      <alignment vertical="center" wrapText="1"/>
      <protection hidden="1"/>
    </xf>
    <xf numFmtId="0" fontId="40" fillId="0" borderId="10" xfId="4" applyFont="1" applyBorder="1" applyProtection="1">
      <protection hidden="1"/>
    </xf>
    <xf numFmtId="0" fontId="40" fillId="0" borderId="10" xfId="4" applyFont="1" applyBorder="1" applyAlignment="1" applyProtection="1">
      <alignment horizontal="right"/>
      <protection hidden="1"/>
    </xf>
    <xf numFmtId="0" fontId="42" fillId="0" borderId="0" xfId="9" applyFont="1" applyAlignment="1" applyProtection="1">
      <alignment vertical="top"/>
      <protection hidden="1"/>
    </xf>
    <xf numFmtId="0" fontId="16" fillId="0" borderId="0" xfId="0" applyFont="1" applyAlignment="1">
      <alignment horizontal="center" vertical="center"/>
    </xf>
    <xf numFmtId="0" fontId="17" fillId="3" borderId="11" xfId="0" applyFont="1" applyFill="1" applyBorder="1" applyAlignment="1">
      <alignment horizontal="center" vertical="center" wrapText="1"/>
    </xf>
    <xf numFmtId="0" fontId="18" fillId="3" borderId="15" xfId="0" applyFont="1" applyFill="1" applyBorder="1" applyAlignment="1">
      <alignment horizontal="left" vertical="center" wrapText="1"/>
    </xf>
    <xf numFmtId="0" fontId="17" fillId="3" borderId="13" xfId="0" applyFont="1" applyFill="1" applyBorder="1" applyAlignment="1">
      <alignment horizontal="center" vertical="center" wrapText="1"/>
    </xf>
    <xf numFmtId="0" fontId="7" fillId="0" borderId="12" xfId="0" applyFont="1" applyBorder="1" applyAlignment="1" applyProtection="1">
      <alignment vertical="center" wrapText="1"/>
      <protection locked="0"/>
    </xf>
    <xf numFmtId="0" fontId="7" fillId="8" borderId="12" xfId="0" applyFont="1" applyFill="1" applyBorder="1" applyAlignment="1" applyProtection="1">
      <alignment vertical="center" wrapText="1"/>
      <protection locked="0"/>
    </xf>
    <xf numFmtId="0" fontId="46" fillId="3" borderId="12" xfId="0" applyFont="1" applyFill="1" applyBorder="1" applyAlignment="1">
      <alignment horizontal="left" vertical="center" wrapText="1"/>
    </xf>
    <xf numFmtId="0" fontId="46" fillId="3" borderId="12" xfId="0" applyFont="1" applyFill="1" applyBorder="1" applyAlignment="1">
      <alignment horizontal="center" vertical="center" wrapText="1"/>
    </xf>
    <xf numFmtId="0" fontId="47" fillId="3" borderId="12" xfId="0" applyFont="1" applyFill="1" applyBorder="1" applyAlignment="1">
      <alignment horizontal="left" vertical="center" wrapText="1"/>
    </xf>
    <xf numFmtId="0" fontId="46" fillId="3" borderId="15"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48" fillId="0" borderId="0" xfId="0" applyFont="1"/>
    <xf numFmtId="0" fontId="43" fillId="3" borderId="12" xfId="0" applyFont="1" applyFill="1" applyBorder="1" applyAlignment="1">
      <alignment horizontal="center" vertical="center" wrapText="1"/>
    </xf>
    <xf numFmtId="0" fontId="48" fillId="3" borderId="12" xfId="0" applyFont="1" applyFill="1" applyBorder="1" applyAlignment="1">
      <alignment horizontal="left" vertical="center" wrapText="1"/>
    </xf>
    <xf numFmtId="0" fontId="43" fillId="3" borderId="15"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46" fillId="3" borderId="18" xfId="0" applyFont="1" applyFill="1" applyBorder="1" applyAlignment="1">
      <alignment vertical="center" wrapText="1"/>
    </xf>
    <xf numFmtId="0" fontId="46" fillId="3" borderId="15" xfId="0" applyFont="1" applyFill="1" applyBorder="1" applyAlignment="1">
      <alignment horizontal="left" vertical="center" wrapText="1"/>
    </xf>
    <xf numFmtId="0" fontId="43" fillId="3" borderId="18" xfId="0" applyFont="1" applyFill="1" applyBorder="1" applyAlignment="1">
      <alignment horizontal="center" vertical="center" wrapText="1"/>
    </xf>
    <xf numFmtId="0" fontId="43" fillId="3" borderId="19" xfId="0" applyFont="1" applyFill="1" applyBorder="1" applyAlignment="1">
      <alignment horizontal="center" vertical="center" wrapText="1"/>
    </xf>
    <xf numFmtId="0" fontId="49" fillId="3" borderId="12" xfId="0" quotePrefix="1" applyFont="1" applyFill="1" applyBorder="1" applyAlignment="1">
      <alignment horizontal="left" vertical="center"/>
    </xf>
    <xf numFmtId="0" fontId="49" fillId="3" borderId="12" xfId="0" applyFont="1" applyFill="1" applyBorder="1" applyAlignment="1">
      <alignment horizontal="left" vertical="center" wrapText="1"/>
    </xf>
    <xf numFmtId="0" fontId="49" fillId="3" borderId="15" xfId="0" quotePrefix="1" applyFont="1" applyFill="1" applyBorder="1" applyAlignment="1">
      <alignment horizontal="left" vertical="center"/>
    </xf>
    <xf numFmtId="0" fontId="49" fillId="3" borderId="12" xfId="0" quotePrefix="1" applyFont="1" applyFill="1" applyBorder="1" applyAlignment="1">
      <alignment horizontal="left" vertical="center" wrapText="1"/>
    </xf>
    <xf numFmtId="0" fontId="26" fillId="3" borderId="11" xfId="0" quotePrefix="1" applyFont="1" applyFill="1" applyBorder="1" applyAlignment="1">
      <alignment horizontal="left" vertical="center"/>
    </xf>
    <xf numFmtId="0" fontId="26" fillId="3" borderId="13" xfId="0" applyFont="1" applyFill="1" applyBorder="1" applyAlignment="1">
      <alignment horizontal="left" vertical="center" wrapText="1"/>
    </xf>
    <xf numFmtId="0" fontId="46" fillId="3" borderId="19" xfId="0" quotePrefix="1" applyFont="1" applyFill="1" applyBorder="1" applyAlignment="1">
      <alignment vertical="center" wrapText="1"/>
    </xf>
    <xf numFmtId="0" fontId="6" fillId="8" borderId="12" xfId="0" applyFont="1" applyFill="1" applyBorder="1" applyAlignment="1" applyProtection="1">
      <alignment vertical="center" wrapText="1"/>
      <protection locked="0"/>
    </xf>
    <xf numFmtId="0" fontId="6" fillId="8" borderId="15" xfId="0" applyFont="1" applyFill="1" applyBorder="1" applyAlignment="1" applyProtection="1">
      <alignment vertical="center"/>
      <protection locked="0"/>
    </xf>
    <xf numFmtId="0" fontId="6" fillId="8" borderId="15"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15" xfId="0" applyFont="1" applyBorder="1" applyAlignment="1" applyProtection="1">
      <alignment vertical="center" wrapText="1"/>
      <protection locked="0"/>
    </xf>
    <xf numFmtId="0" fontId="47" fillId="8" borderId="12" xfId="0" applyFont="1" applyFill="1" applyBorder="1" applyAlignment="1" applyProtection="1">
      <alignment vertical="center" wrapText="1"/>
      <protection locked="0"/>
    </xf>
    <xf numFmtId="0" fontId="47" fillId="8" borderId="15" xfId="0" applyFont="1" applyFill="1" applyBorder="1" applyAlignment="1" applyProtection="1">
      <alignment vertical="center" wrapText="1"/>
      <protection locked="0"/>
    </xf>
    <xf numFmtId="0" fontId="31" fillId="5" borderId="14" xfId="0" applyFont="1" applyFill="1" applyBorder="1" applyAlignment="1">
      <alignment vertical="center"/>
    </xf>
    <xf numFmtId="0" fontId="12" fillId="5" borderId="14" xfId="0" applyFont="1" applyFill="1" applyBorder="1" applyAlignment="1">
      <alignment vertical="center"/>
    </xf>
    <xf numFmtId="0" fontId="12" fillId="5" borderId="16" xfId="0" applyFont="1" applyFill="1" applyBorder="1" applyAlignment="1">
      <alignment vertical="center"/>
    </xf>
    <xf numFmtId="0" fontId="12" fillId="5" borderId="17" xfId="0" applyFont="1" applyFill="1" applyBorder="1" applyAlignment="1">
      <alignment vertical="center"/>
    </xf>
    <xf numFmtId="0" fontId="27" fillId="0" borderId="1" xfId="0" applyFont="1" applyBorder="1" applyAlignment="1">
      <alignment horizontal="left" vertical="center" indent="1"/>
    </xf>
    <xf numFmtId="0" fontId="27" fillId="8" borderId="1" xfId="0" applyFont="1" applyFill="1" applyBorder="1" applyAlignment="1">
      <alignment horizontal="left" vertical="center" indent="1"/>
    </xf>
    <xf numFmtId="0" fontId="27" fillId="5" borderId="1" xfId="0" applyFont="1" applyFill="1" applyBorder="1" applyAlignment="1">
      <alignment horizontal="left" vertical="center" indent="1"/>
    </xf>
    <xf numFmtId="0" fontId="51" fillId="0" borderId="0" xfId="0" applyFont="1"/>
    <xf numFmtId="0" fontId="17" fillId="3" borderId="1" xfId="0" quotePrefix="1" applyFont="1" applyFill="1" applyBorder="1" applyAlignment="1">
      <alignment horizontal="left" vertical="center"/>
    </xf>
    <xf numFmtId="0" fontId="52" fillId="0" borderId="0" xfId="0" applyFont="1"/>
    <xf numFmtId="0" fontId="17" fillId="3" borderId="12" xfId="0" applyFont="1" applyFill="1" applyBorder="1" applyAlignment="1">
      <alignment horizontal="left" vertical="center" wrapText="1"/>
    </xf>
    <xf numFmtId="0" fontId="17" fillId="3" borderId="12"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26" fillId="3" borderId="12" xfId="0" quotePrefix="1" applyFont="1" applyFill="1" applyBorder="1" applyAlignment="1">
      <alignment horizontal="left" vertical="center"/>
    </xf>
    <xf numFmtId="0" fontId="26" fillId="3" borderId="12" xfId="0" applyFont="1" applyFill="1" applyBorder="1" applyAlignment="1">
      <alignment horizontal="left" vertical="center" wrapText="1"/>
    </xf>
    <xf numFmtId="0" fontId="18" fillId="9" borderId="15" xfId="0" applyFont="1" applyFill="1" applyBorder="1" applyAlignment="1">
      <alignment horizontal="left" vertical="center"/>
    </xf>
    <xf numFmtId="0" fontId="17" fillId="3" borderId="21" xfId="0"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23" xfId="0" applyFont="1" applyFill="1" applyBorder="1" applyAlignment="1">
      <alignment horizontal="center" vertical="center" wrapText="1"/>
    </xf>
    <xf numFmtId="0" fontId="14" fillId="3" borderId="14" xfId="0" applyFont="1" applyFill="1" applyBorder="1" applyAlignment="1">
      <alignment vertical="center"/>
    </xf>
    <xf numFmtId="0" fontId="17" fillId="3" borderId="21" xfId="0" applyFont="1" applyFill="1" applyBorder="1" applyAlignment="1">
      <alignment horizontal="left" vertical="center" wrapText="1"/>
    </xf>
    <xf numFmtId="0" fontId="18" fillId="3" borderId="12" xfId="0" applyFont="1" applyFill="1" applyBorder="1" applyAlignment="1">
      <alignment horizontal="left" vertical="center"/>
    </xf>
    <xf numFmtId="0" fontId="31" fillId="5" borderId="12" xfId="0" applyFont="1" applyFill="1" applyBorder="1" applyAlignment="1">
      <alignment vertical="center"/>
    </xf>
    <xf numFmtId="0" fontId="26" fillId="3" borderId="12" xfId="0" quotePrefix="1" applyFont="1" applyFill="1" applyBorder="1" applyAlignment="1">
      <alignment horizontal="left" vertical="center" wrapText="1"/>
    </xf>
    <xf numFmtId="0" fontId="18" fillId="3" borderId="12" xfId="0" applyFont="1" applyFill="1" applyBorder="1" applyAlignment="1">
      <alignment horizontal="left" vertical="center" wrapText="1"/>
    </xf>
    <xf numFmtId="0" fontId="18" fillId="3" borderId="21" xfId="0" applyFont="1" applyFill="1" applyBorder="1" applyAlignment="1">
      <alignment horizontal="left" vertical="center"/>
    </xf>
    <xf numFmtId="0" fontId="12" fillId="5" borderId="12" xfId="0" applyFont="1" applyFill="1" applyBorder="1" applyAlignment="1">
      <alignment vertical="center"/>
    </xf>
    <xf numFmtId="0" fontId="18" fillId="3" borderId="15" xfId="0" quotePrefix="1" applyFont="1" applyFill="1" applyBorder="1" applyAlignment="1">
      <alignment horizontal="left" vertical="center"/>
    </xf>
    <xf numFmtId="0" fontId="26" fillId="3" borderId="26" xfId="0" quotePrefix="1" applyFont="1" applyFill="1" applyBorder="1" applyAlignment="1">
      <alignment horizontal="left" vertical="center"/>
    </xf>
    <xf numFmtId="0" fontId="26" fillId="3" borderId="26" xfId="0" applyFont="1" applyFill="1" applyBorder="1" applyAlignment="1">
      <alignment horizontal="left" vertical="center" wrapText="1"/>
    </xf>
    <xf numFmtId="0" fontId="17" fillId="3" borderId="26" xfId="0" applyFont="1" applyFill="1" applyBorder="1" applyAlignment="1">
      <alignment horizontal="center" vertical="center" wrapText="1"/>
    </xf>
    <xf numFmtId="0" fontId="18" fillId="3" borderId="26" xfId="0" applyFont="1" applyFill="1" applyBorder="1" applyAlignment="1">
      <alignment horizontal="left" vertical="center"/>
    </xf>
    <xf numFmtId="0" fontId="18" fillId="3" borderId="26" xfId="0" applyFont="1" applyFill="1" applyBorder="1" applyAlignment="1">
      <alignment horizontal="left" vertical="center" wrapText="1"/>
    </xf>
    <xf numFmtId="0" fontId="17" fillId="3" borderId="28"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26" fillId="3" borderId="28" xfId="0" quotePrefix="1" applyFont="1" applyFill="1" applyBorder="1" applyAlignment="1">
      <alignment horizontal="left" vertical="center"/>
    </xf>
    <xf numFmtId="0" fontId="17" fillId="3" borderId="29" xfId="0" quotePrefix="1" applyFont="1" applyFill="1" applyBorder="1" applyAlignment="1">
      <alignment horizontal="center" vertical="center" wrapText="1"/>
    </xf>
    <xf numFmtId="0" fontId="12" fillId="5" borderId="27" xfId="0" applyFont="1" applyFill="1" applyBorder="1" applyAlignment="1">
      <alignment vertical="center"/>
    </xf>
    <xf numFmtId="0" fontId="5" fillId="0" borderId="12" xfId="0" applyFont="1" applyBorder="1" applyAlignment="1" applyProtection="1">
      <alignment vertical="center"/>
      <protection locked="0"/>
    </xf>
    <xf numFmtId="0" fontId="5" fillId="8" borderId="12" xfId="0" applyFont="1" applyFill="1" applyBorder="1" applyAlignment="1" applyProtection="1">
      <alignment vertical="center"/>
      <protection locked="0"/>
    </xf>
    <xf numFmtId="0" fontId="5" fillId="0" borderId="14" xfId="0" applyFont="1" applyBorder="1" applyAlignment="1" applyProtection="1">
      <alignment vertical="center"/>
      <protection locked="0"/>
    </xf>
    <xf numFmtId="0" fontId="5" fillId="8" borderId="14" xfId="0" applyFont="1" applyFill="1" applyBorder="1" applyAlignment="1" applyProtection="1">
      <alignment vertical="center"/>
      <protection locked="0"/>
    </xf>
    <xf numFmtId="0" fontId="19" fillId="0" borderId="0" xfId="0" applyFont="1" applyAlignment="1">
      <alignment vertical="center"/>
    </xf>
    <xf numFmtId="0" fontId="17" fillId="0" borderId="0" xfId="0" applyFont="1" applyAlignment="1">
      <alignment horizontal="left" vertical="center"/>
    </xf>
    <xf numFmtId="0" fontId="18" fillId="0" borderId="26" xfId="0" applyFont="1" applyBorder="1" applyAlignment="1" applyProtection="1">
      <alignment vertical="center" wrapText="1"/>
      <protection locked="0"/>
    </xf>
    <xf numFmtId="0" fontId="18" fillId="0" borderId="28" xfId="0" applyFont="1" applyBorder="1" applyAlignment="1" applyProtection="1">
      <alignment vertical="center" wrapText="1"/>
      <protection locked="0"/>
    </xf>
    <xf numFmtId="0" fontId="4" fillId="8" borderId="12" xfId="0" applyFont="1" applyFill="1" applyBorder="1" applyAlignment="1" applyProtection="1">
      <alignment vertical="center"/>
      <protection locked="0"/>
    </xf>
    <xf numFmtId="0" fontId="4" fillId="8" borderId="15" xfId="0" applyFont="1" applyFill="1" applyBorder="1" applyAlignment="1" applyProtection="1">
      <alignment vertical="center"/>
      <protection locked="0"/>
    </xf>
    <xf numFmtId="0" fontId="4" fillId="8" borderId="12" xfId="0" applyFont="1" applyFill="1" applyBorder="1" applyAlignment="1" applyProtection="1">
      <alignment vertical="center" wrapText="1"/>
      <protection locked="0"/>
    </xf>
    <xf numFmtId="0" fontId="4" fillId="8" borderId="15" xfId="0" applyFont="1" applyFill="1" applyBorder="1" applyAlignment="1" applyProtection="1">
      <alignment vertical="center" wrapText="1"/>
      <protection locked="0"/>
    </xf>
    <xf numFmtId="0" fontId="4" fillId="8" borderId="21" xfId="0" applyFont="1" applyFill="1" applyBorder="1" applyAlignment="1" applyProtection="1">
      <alignment vertical="center" wrapText="1"/>
      <protection locked="0"/>
    </xf>
    <xf numFmtId="0" fontId="4" fillId="8" borderId="22" xfId="0" applyFont="1" applyFill="1" applyBorder="1" applyAlignment="1" applyProtection="1">
      <alignment vertical="center" wrapText="1"/>
      <protection locked="0"/>
    </xf>
    <xf numFmtId="0" fontId="27" fillId="0" borderId="0" xfId="0" applyFont="1" applyAlignment="1">
      <alignment horizontal="center" vertical="center" wrapText="1"/>
    </xf>
    <xf numFmtId="0" fontId="16" fillId="0" borderId="0" xfId="0" applyFont="1" applyAlignment="1">
      <alignment horizontal="center" vertical="center" wrapText="1"/>
    </xf>
    <xf numFmtId="0" fontId="27"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27" fillId="8" borderId="12" xfId="0" applyFont="1" applyFill="1" applyBorder="1" applyAlignment="1" applyProtection="1">
      <alignment horizontal="right" vertical="center"/>
      <protection locked="0"/>
    </xf>
    <xf numFmtId="0" fontId="24" fillId="0" borderId="0" xfId="4"/>
    <xf numFmtId="0" fontId="24" fillId="0" borderId="0" xfId="4" applyAlignment="1" applyProtection="1">
      <alignment vertical="center"/>
      <protection hidden="1"/>
    </xf>
    <xf numFmtId="0" fontId="17" fillId="0" borderId="8" xfId="4" applyFont="1" applyBorder="1" applyAlignment="1" applyProtection="1">
      <alignment horizontal="right" vertical="center"/>
      <protection locked="0"/>
    </xf>
    <xf numFmtId="0" fontId="24" fillId="0" borderId="0" xfId="4" applyAlignment="1">
      <alignment vertical="center"/>
    </xf>
    <xf numFmtId="0" fontId="17" fillId="0" borderId="0" xfId="4" applyFont="1" applyAlignment="1" applyProtection="1">
      <alignment horizontal="center" vertical="center"/>
      <protection hidden="1"/>
    </xf>
    <xf numFmtId="0" fontId="17" fillId="0" borderId="0" xfId="4" applyFont="1" applyAlignment="1" applyProtection="1">
      <alignment horizontal="right" vertical="center"/>
      <protection hidden="1"/>
    </xf>
    <xf numFmtId="0" fontId="27" fillId="10" borderId="1" xfId="0" applyFont="1" applyFill="1" applyBorder="1" applyAlignment="1" applyProtection="1">
      <alignment horizontal="left" vertical="top" wrapText="1"/>
      <protection locked="0"/>
    </xf>
    <xf numFmtId="0" fontId="31" fillId="10" borderId="1" xfId="0" applyFont="1" applyFill="1" applyBorder="1" applyAlignment="1" applyProtection="1">
      <alignment horizontal="left" vertical="center"/>
      <protection locked="0"/>
    </xf>
    <xf numFmtId="0" fontId="17" fillId="0" borderId="0" xfId="0" applyFont="1" applyAlignment="1">
      <alignment horizontal="center" vertical="center" wrapText="1"/>
    </xf>
    <xf numFmtId="0" fontId="26" fillId="0" borderId="0" xfId="0" quotePrefix="1" applyFont="1" applyAlignment="1">
      <alignment horizontal="center" vertical="center"/>
    </xf>
    <xf numFmtId="0" fontId="17" fillId="0" borderId="0" xfId="0" quotePrefix="1" applyFont="1" applyAlignment="1">
      <alignment horizontal="center" vertical="center" wrapText="1"/>
    </xf>
    <xf numFmtId="0" fontId="47" fillId="0" borderId="0" xfId="0" applyFont="1" applyAlignment="1">
      <alignment horizontal="left" vertical="center" wrapText="1"/>
    </xf>
    <xf numFmtId="0" fontId="48" fillId="0" borderId="0" xfId="0" applyFont="1" applyAlignment="1">
      <alignment horizontal="left" vertical="center" wrapText="1"/>
    </xf>
    <xf numFmtId="0" fontId="31" fillId="0" borderId="0" xfId="0" applyFont="1" applyAlignment="1">
      <alignment vertical="center"/>
    </xf>
    <xf numFmtId="0" fontId="5" fillId="3" borderId="14" xfId="0" applyFont="1" applyFill="1" applyBorder="1" applyAlignment="1">
      <alignment vertical="center"/>
    </xf>
    <xf numFmtId="0" fontId="57" fillId="0" borderId="0" xfId="0" applyFont="1" applyAlignment="1">
      <alignment horizontal="left" vertical="center"/>
    </xf>
    <xf numFmtId="0" fontId="57" fillId="0" borderId="0" xfId="0" applyFont="1" applyAlignment="1">
      <alignment vertical="center" wrapText="1"/>
    </xf>
    <xf numFmtId="0" fontId="11" fillId="0" borderId="0" xfId="0" applyFont="1" applyAlignment="1">
      <alignment horizontal="left" vertical="center"/>
    </xf>
    <xf numFmtId="0" fontId="11" fillId="0" borderId="0" xfId="0" applyFont="1" applyAlignment="1">
      <alignment horizontal="left"/>
    </xf>
    <xf numFmtId="0" fontId="57" fillId="0" borderId="0" xfId="0" applyFont="1" applyAlignment="1">
      <alignment horizontal="center" vertical="center" wrapText="1"/>
    </xf>
    <xf numFmtId="0" fontId="8" fillId="2" borderId="0" xfId="0" applyFont="1" applyFill="1" applyAlignment="1">
      <alignment wrapText="1"/>
    </xf>
    <xf numFmtId="0" fontId="3" fillId="2" borderId="0" xfId="0" applyFont="1" applyFill="1"/>
    <xf numFmtId="0" fontId="0" fillId="2" borderId="0" xfId="0" applyFill="1"/>
    <xf numFmtId="0" fontId="3" fillId="2" borderId="0" xfId="0" applyFont="1" applyFill="1" applyAlignment="1">
      <alignment vertical="center"/>
    </xf>
    <xf numFmtId="0" fontId="3" fillId="2" borderId="0" xfId="0" applyFont="1" applyFill="1" applyAlignment="1">
      <alignment vertical="center" wrapText="1"/>
    </xf>
    <xf numFmtId="0" fontId="8" fillId="2" borderId="0" xfId="0" applyFont="1" applyFill="1" applyAlignment="1">
      <alignment vertical="center" wrapText="1"/>
    </xf>
    <xf numFmtId="0" fontId="27" fillId="0" borderId="1" xfId="0" applyFont="1" applyBorder="1" applyAlignment="1">
      <alignment horizontal="center" vertical="center"/>
    </xf>
    <xf numFmtId="0" fontId="27" fillId="4" borderId="0" xfId="0" applyFont="1" applyFill="1" applyAlignment="1">
      <alignment horizontal="left" vertical="center"/>
    </xf>
    <xf numFmtId="0" fontId="27" fillId="8" borderId="1" xfId="0" applyFont="1" applyFill="1" applyBorder="1" applyAlignment="1">
      <alignment horizontal="center" vertical="center"/>
    </xf>
    <xf numFmtId="0" fontId="27" fillId="5" borderId="1" xfId="0" applyFont="1" applyFill="1" applyBorder="1" applyAlignment="1">
      <alignment horizontal="center" vertical="center"/>
    </xf>
    <xf numFmtId="0" fontId="37" fillId="2" borderId="0" xfId="8" applyFont="1" applyFill="1" applyBorder="1" applyAlignment="1" applyProtection="1"/>
    <xf numFmtId="0" fontId="27" fillId="2" borderId="0" xfId="0" applyFont="1" applyFill="1"/>
    <xf numFmtId="0" fontId="55" fillId="2" borderId="0" xfId="0" applyFont="1" applyFill="1"/>
    <xf numFmtId="0" fontId="7" fillId="2" borderId="0" xfId="0" applyFont="1" applyFill="1"/>
    <xf numFmtId="0" fontId="50" fillId="2" borderId="0" xfId="7" applyFont="1" applyFill="1" applyAlignment="1" applyProtection="1"/>
    <xf numFmtId="0" fontId="42" fillId="0" borderId="0" xfId="9" applyFont="1" applyAlignment="1" applyProtection="1">
      <alignment horizontal="right" vertical="top"/>
      <protection hidden="1"/>
    </xf>
    <xf numFmtId="0" fontId="59" fillId="0" borderId="0" xfId="0" applyFont="1" applyAlignment="1">
      <alignment horizontal="right"/>
    </xf>
    <xf numFmtId="0" fontId="17" fillId="0" borderId="4" xfId="4" applyFont="1" applyBorder="1" applyAlignment="1" applyProtection="1">
      <alignment vertical="top"/>
      <protection locked="0"/>
    </xf>
    <xf numFmtId="0" fontId="8" fillId="0" borderId="0" xfId="1" applyProtection="1">
      <protection locked="0"/>
    </xf>
    <xf numFmtId="0" fontId="31" fillId="0" borderId="2" xfId="0" applyFont="1" applyBorder="1" applyAlignment="1">
      <alignment horizontal="center" vertical="center"/>
    </xf>
    <xf numFmtId="0" fontId="0" fillId="0" borderId="1" xfId="0" applyBorder="1" applyProtection="1">
      <protection locked="0"/>
    </xf>
    <xf numFmtId="0" fontId="17" fillId="0" borderId="1" xfId="4" applyFont="1" applyBorder="1" applyAlignment="1" applyProtection="1">
      <alignment horizontal="right" vertical="center"/>
      <protection hidden="1"/>
    </xf>
    <xf numFmtId="0" fontId="55" fillId="2" borderId="0" xfId="0" applyFont="1" applyFill="1" applyAlignment="1">
      <alignment horizontal="left"/>
    </xf>
    <xf numFmtId="0" fontId="56" fillId="2" borderId="0" xfId="0" applyFont="1" applyFill="1" applyAlignment="1">
      <alignment horizontal="left" vertical="center"/>
    </xf>
    <xf numFmtId="0" fontId="35" fillId="2" borderId="0" xfId="7" applyFill="1" applyAlignment="1" applyProtection="1">
      <alignment horizontal="left"/>
    </xf>
    <xf numFmtId="0" fontId="37" fillId="2" borderId="0" xfId="8" applyFont="1" applyFill="1" applyAlignment="1" applyProtection="1">
      <alignment horizontal="left"/>
    </xf>
    <xf numFmtId="0" fontId="22" fillId="2" borderId="0" xfId="0" applyFont="1" applyFill="1" applyAlignment="1">
      <alignment horizontal="left"/>
    </xf>
    <xf numFmtId="0" fontId="12" fillId="2" borderId="0" xfId="0"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left" wrapText="1"/>
    </xf>
    <xf numFmtId="0" fontId="3" fillId="2" borderId="0" xfId="0" applyFont="1" applyFill="1" applyAlignment="1">
      <alignment horizontal="left" vertical="center"/>
    </xf>
    <xf numFmtId="0" fontId="50" fillId="2" borderId="0" xfId="7" applyFont="1" applyFill="1" applyBorder="1" applyAlignment="1" applyProtection="1">
      <alignment horizontal="left" vertical="center"/>
    </xf>
    <xf numFmtId="0" fontId="37" fillId="2" borderId="0" xfId="8" applyFont="1" applyFill="1" applyBorder="1" applyAlignment="1" applyProtection="1">
      <alignment horizontal="left" vertical="center"/>
    </xf>
    <xf numFmtId="0" fontId="12" fillId="2" borderId="0" xfId="0" applyFont="1" applyFill="1" applyAlignment="1">
      <alignment horizontal="left"/>
    </xf>
    <xf numFmtId="0" fontId="3" fillId="2" borderId="0" xfId="0" applyFont="1" applyFill="1" applyAlignment="1">
      <alignment horizontal="left" vertical="center" wrapText="1"/>
    </xf>
    <xf numFmtId="0" fontId="3" fillId="2" borderId="0" xfId="0" applyFont="1" applyFill="1" applyAlignment="1">
      <alignment vertical="center" wrapText="1"/>
    </xf>
    <xf numFmtId="0" fontId="8" fillId="2" borderId="0" xfId="0" applyFont="1" applyFill="1" applyAlignment="1">
      <alignment vertical="center" wrapText="1"/>
    </xf>
    <xf numFmtId="0" fontId="2" fillId="2" borderId="0" xfId="0" applyFont="1" applyFill="1" applyAlignment="1">
      <alignment vertical="center" wrapText="1"/>
    </xf>
    <xf numFmtId="0" fontId="54" fillId="0" borderId="0" xfId="4" applyFont="1" applyAlignment="1" applyProtection="1">
      <alignment horizontal="center" vertical="center" wrapText="1"/>
      <protection hidden="1"/>
    </xf>
    <xf numFmtId="0" fontId="0" fillId="0" borderId="0" xfId="0" applyAlignment="1">
      <alignment horizontal="center"/>
    </xf>
    <xf numFmtId="0" fontId="0" fillId="0" borderId="34"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31" fillId="0" borderId="9" xfId="0" applyFont="1" applyBorder="1" applyAlignment="1">
      <alignment horizontal="left" vertical="center" wrapText="1"/>
    </xf>
    <xf numFmtId="0" fontId="31" fillId="0" borderId="34" xfId="0" applyFont="1" applyBorder="1" applyAlignment="1">
      <alignment horizontal="left" vertical="center" wrapText="1"/>
    </xf>
    <xf numFmtId="0" fontId="31" fillId="0" borderId="8" xfId="0" applyFont="1" applyBorder="1" applyAlignment="1">
      <alignment horizontal="left" vertical="center" wrapText="1"/>
    </xf>
    <xf numFmtId="0" fontId="31" fillId="0" borderId="2" xfId="0" applyFont="1" applyBorder="1" applyAlignment="1">
      <alignment horizontal="left" vertical="center"/>
    </xf>
    <xf numFmtId="0" fontId="31" fillId="0" borderId="3" xfId="0" applyFont="1" applyBorder="1" applyAlignment="1">
      <alignment horizontal="left" vertical="center"/>
    </xf>
    <xf numFmtId="0" fontId="31" fillId="0" borderId="4" xfId="0" applyFont="1" applyBorder="1" applyAlignment="1">
      <alignment horizontal="left"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17" fillId="0" borderId="2" xfId="4" applyFont="1" applyBorder="1" applyAlignment="1" applyProtection="1">
      <alignment horizontal="center" vertical="top"/>
      <protection locked="0"/>
    </xf>
    <xf numFmtId="0" fontId="17" fillId="0" borderId="3" xfId="4" applyFont="1" applyBorder="1" applyAlignment="1" applyProtection="1">
      <alignment horizontal="center" vertical="top"/>
      <protection locked="0"/>
    </xf>
    <xf numFmtId="0" fontId="17" fillId="0" borderId="4" xfId="4" applyFont="1" applyBorder="1" applyAlignment="1" applyProtection="1">
      <alignment horizontal="center" vertical="top"/>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24" fillId="0" borderId="2" xfId="4" applyBorder="1" applyAlignment="1" applyProtection="1">
      <alignment horizontal="left" vertical="center"/>
      <protection locked="0"/>
    </xf>
    <xf numFmtId="0" fontId="24" fillId="0" borderId="3" xfId="4" applyBorder="1" applyAlignment="1" applyProtection="1">
      <alignment horizontal="left" vertical="center"/>
      <protection locked="0"/>
    </xf>
    <xf numFmtId="0" fontId="24" fillId="0" borderId="4" xfId="4" applyBorder="1" applyAlignment="1" applyProtection="1">
      <alignment horizontal="left" vertical="center"/>
      <protection locked="0"/>
    </xf>
    <xf numFmtId="0" fontId="17" fillId="0" borderId="2" xfId="4" applyFont="1" applyBorder="1" applyAlignment="1" applyProtection="1">
      <alignment horizontal="left" vertical="center"/>
      <protection hidden="1"/>
    </xf>
    <xf numFmtId="0" fontId="17" fillId="0" borderId="3" xfId="4" applyFont="1" applyBorder="1" applyAlignment="1" applyProtection="1">
      <alignment horizontal="left" vertical="center"/>
      <protection hidden="1"/>
    </xf>
    <xf numFmtId="0" fontId="17" fillId="0" borderId="4" xfId="4" applyFont="1" applyBorder="1" applyAlignment="1" applyProtection="1">
      <alignment horizontal="left" vertical="center"/>
      <protection hidden="1"/>
    </xf>
    <xf numFmtId="0" fontId="54" fillId="0" borderId="0" xfId="4" applyFont="1" applyAlignment="1" applyProtection="1">
      <alignment horizontal="left" vertical="center"/>
      <protection hidden="1"/>
    </xf>
    <xf numFmtId="0" fontId="24" fillId="0" borderId="2" xfId="8" applyFont="1" applyFill="1" applyBorder="1" applyAlignment="1" applyProtection="1">
      <alignment horizontal="left" vertical="center"/>
      <protection locked="0"/>
    </xf>
    <xf numFmtId="0" fontId="17" fillId="0" borderId="9" xfId="4" applyFont="1" applyBorder="1" applyAlignment="1" applyProtection="1">
      <alignment vertical="center" wrapText="1"/>
      <protection hidden="1"/>
    </xf>
    <xf numFmtId="0" fontId="17" fillId="0" borderId="8" xfId="4" applyFont="1" applyBorder="1" applyAlignment="1" applyProtection="1">
      <alignment vertical="center" wrapText="1"/>
      <protection hidden="1"/>
    </xf>
    <xf numFmtId="0" fontId="17" fillId="0" borderId="30" xfId="4" applyFont="1" applyBorder="1" applyAlignment="1" applyProtection="1">
      <alignment vertical="center" wrapText="1"/>
      <protection hidden="1"/>
    </xf>
    <xf numFmtId="0" fontId="17" fillId="0" borderId="31" xfId="4" applyFont="1" applyBorder="1" applyAlignment="1" applyProtection="1">
      <alignment vertical="center" wrapText="1"/>
      <protection hidden="1"/>
    </xf>
    <xf numFmtId="0" fontId="17" fillId="0" borderId="5" xfId="4" applyFont="1" applyBorder="1" applyAlignment="1" applyProtection="1">
      <alignment vertical="center" wrapText="1"/>
      <protection hidden="1"/>
    </xf>
    <xf numFmtId="0" fontId="17" fillId="0" borderId="7" xfId="4" applyFont="1" applyBorder="1" applyAlignment="1" applyProtection="1">
      <alignment vertical="center" wrapText="1"/>
      <protection hidden="1"/>
    </xf>
    <xf numFmtId="0" fontId="22" fillId="0" borderId="0" xfId="0" applyFont="1" applyAlignment="1">
      <alignment horizontal="left" vertical="center" wrapText="1"/>
    </xf>
    <xf numFmtId="0" fontId="17" fillId="2" borderId="20" xfId="0" applyFont="1" applyFill="1" applyBorder="1" applyAlignment="1">
      <alignment horizontal="left" vertical="center" wrapText="1"/>
    </xf>
    <xf numFmtId="0" fontId="50" fillId="0" borderId="0" xfId="7" applyFont="1" applyFill="1" applyAlignment="1" applyProtection="1">
      <alignment horizontal="left" vertical="center"/>
    </xf>
    <xf numFmtId="0" fontId="44" fillId="6" borderId="0" xfId="0" applyFont="1" applyFill="1" applyAlignment="1">
      <alignment horizontal="left" vertical="top" wrapText="1"/>
    </xf>
    <xf numFmtId="0" fontId="45" fillId="7" borderId="0" xfId="0" applyFont="1" applyFill="1" applyAlignment="1">
      <alignment horizontal="left" vertical="top" wrapText="1"/>
    </xf>
    <xf numFmtId="0" fontId="27" fillId="0" borderId="0" xfId="0" applyFont="1" applyAlignment="1">
      <alignment horizontal="center" vertical="center" wrapText="1"/>
    </xf>
    <xf numFmtId="0" fontId="27" fillId="0" borderId="0" xfId="0" applyFont="1" applyAlignment="1">
      <alignment horizontal="center" vertical="top" wrapText="1"/>
    </xf>
    <xf numFmtId="0" fontId="17" fillId="3" borderId="11" xfId="0" quotePrefix="1" applyFont="1" applyFill="1" applyBorder="1" applyAlignment="1">
      <alignment horizontal="center" vertical="center" wrapText="1"/>
    </xf>
    <xf numFmtId="0" fontId="46" fillId="3" borderId="12" xfId="0" quotePrefix="1" applyFont="1" applyFill="1" applyBorder="1" applyAlignment="1">
      <alignment horizontal="center" vertical="center"/>
    </xf>
    <xf numFmtId="0" fontId="46" fillId="3" borderId="12" xfId="0" quotePrefix="1" applyFont="1" applyFill="1" applyBorder="1" applyAlignment="1">
      <alignment horizontal="center" vertical="center" wrapText="1"/>
    </xf>
    <xf numFmtId="0" fontId="50" fillId="0" borderId="0" xfId="7" applyFont="1" applyFill="1" applyBorder="1" applyAlignment="1" applyProtection="1">
      <alignment horizontal="left" vertical="center"/>
    </xf>
    <xf numFmtId="0" fontId="27" fillId="0" borderId="0" xfId="0" applyFont="1" applyAlignment="1">
      <alignment horizontal="left" vertical="center" wrapText="1"/>
    </xf>
    <xf numFmtId="0" fontId="16" fillId="0" borderId="0" xfId="0" applyFont="1" applyAlignment="1">
      <alignment horizontal="center" vertical="center" wrapText="1"/>
    </xf>
    <xf numFmtId="0" fontId="17" fillId="3" borderId="12" xfId="0" quotePrefix="1" applyFont="1" applyFill="1" applyBorder="1" applyAlignment="1">
      <alignment horizontal="center" vertical="center" wrapText="1"/>
    </xf>
    <xf numFmtId="0" fontId="17" fillId="3" borderId="12" xfId="0" quotePrefix="1" applyFont="1" applyFill="1" applyBorder="1" applyAlignment="1">
      <alignment horizontal="center" vertical="center"/>
    </xf>
    <xf numFmtId="0" fontId="13" fillId="3" borderId="19" xfId="0" quotePrefix="1" applyFont="1" applyFill="1" applyBorder="1" applyAlignment="1">
      <alignment horizontal="center" vertical="center" wrapText="1"/>
    </xf>
    <xf numFmtId="0" fontId="13" fillId="3" borderId="12" xfId="0" quotePrefix="1" applyFont="1" applyFill="1" applyBorder="1" applyAlignment="1">
      <alignment horizontal="center" vertical="center" wrapText="1"/>
    </xf>
    <xf numFmtId="0" fontId="13" fillId="3" borderId="24" xfId="0" quotePrefix="1" applyFont="1" applyFill="1" applyBorder="1" applyAlignment="1">
      <alignment horizontal="center" vertical="center" wrapText="1"/>
    </xf>
    <xf numFmtId="0" fontId="26" fillId="3" borderId="12" xfId="0" applyFont="1" applyFill="1" applyBorder="1" applyAlignment="1">
      <alignment horizontal="center" vertical="center"/>
    </xf>
    <xf numFmtId="0" fontId="26" fillId="3" borderId="12" xfId="0" quotePrefix="1" applyFont="1" applyFill="1" applyBorder="1" applyAlignment="1">
      <alignment horizontal="center" vertical="center"/>
    </xf>
    <xf numFmtId="0" fontId="17" fillId="3" borderId="26" xfId="0" quotePrefix="1" applyFont="1" applyFill="1" applyBorder="1" applyAlignment="1">
      <alignment horizontal="center" vertical="center" wrapText="1"/>
    </xf>
    <xf numFmtId="0" fontId="17" fillId="3" borderId="26" xfId="0" quotePrefix="1" applyFont="1" applyFill="1" applyBorder="1" applyAlignment="1">
      <alignment horizontal="center" vertical="center"/>
    </xf>
    <xf numFmtId="0" fontId="26" fillId="0" borderId="0" xfId="0" applyFont="1" applyAlignment="1">
      <alignment horizontal="right" vertical="center"/>
    </xf>
    <xf numFmtId="0" fontId="17" fillId="3" borderId="32" xfId="0" quotePrefix="1" applyFont="1" applyFill="1" applyBorder="1" applyAlignment="1">
      <alignment horizontal="center" vertical="center" wrapText="1"/>
    </xf>
    <xf numFmtId="0" fontId="17" fillId="3" borderId="20" xfId="0" quotePrefix="1" applyFont="1" applyFill="1" applyBorder="1" applyAlignment="1">
      <alignment horizontal="center" vertical="center" wrapText="1"/>
    </xf>
    <xf numFmtId="0" fontId="26" fillId="3" borderId="33" xfId="0" quotePrefix="1" applyFont="1" applyFill="1" applyBorder="1" applyAlignment="1">
      <alignment horizontal="center" vertical="center"/>
    </xf>
    <xf numFmtId="0" fontId="26" fillId="3" borderId="0" xfId="0" quotePrefix="1" applyFont="1" applyFill="1" applyAlignment="1">
      <alignment horizontal="center" vertical="center"/>
    </xf>
    <xf numFmtId="0" fontId="26" fillId="3" borderId="21"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26" fillId="3" borderId="25" xfId="0" applyFont="1" applyFill="1" applyBorder="1" applyAlignment="1">
      <alignment horizontal="left" vertical="center" wrapText="1"/>
    </xf>
    <xf numFmtId="0" fontId="1" fillId="2" borderId="0" xfId="0" applyFont="1" applyFill="1"/>
    <xf numFmtId="0" fontId="1" fillId="2" borderId="0" xfId="0" applyFont="1" applyFill="1" applyAlignment="1">
      <alignment horizontal="left" wrapText="1"/>
    </xf>
    <xf numFmtId="0" fontId="1" fillId="2" borderId="0" xfId="0" applyFont="1" applyFill="1" applyAlignment="1">
      <alignment horizontal="left" vertical="center" wrapText="1"/>
    </xf>
    <xf numFmtId="0" fontId="1" fillId="2" borderId="0" xfId="0" applyFont="1" applyFill="1" applyAlignment="1">
      <alignment horizontal="left" vertical="top" wrapText="1"/>
    </xf>
    <xf numFmtId="0" fontId="1" fillId="2" borderId="0" xfId="0" applyFont="1" applyFill="1" applyAlignment="1">
      <alignment vertical="center" wrapText="1"/>
    </xf>
    <xf numFmtId="0" fontId="1" fillId="2" borderId="0" xfId="0" applyFont="1" applyFill="1" applyAlignment="1">
      <alignment horizontal="left" vertical="center"/>
    </xf>
  </cellXfs>
  <cellStyles count="10">
    <cellStyle name="Comma 2" xfId="2" xr:uid="{00000000-0005-0000-0000-000000000000}"/>
    <cellStyle name="Hyperlink" xfId="7" builtinId="8"/>
    <cellStyle name="Hyperlink 2" xfId="3" xr:uid="{00000000-0005-0000-0000-000001000000}"/>
    <cellStyle name="Hyperlink 2 2" xfId="8" xr:uid="{2A18F0CA-2A49-4A11-A71F-16FBC200E203}"/>
    <cellStyle name="Normal" xfId="0" builtinId="0"/>
    <cellStyle name="Normal 2" xfId="1" xr:uid="{00000000-0005-0000-0000-000003000000}"/>
    <cellStyle name="Normal 2 2" xfId="4" xr:uid="{00000000-0005-0000-0000-000004000000}"/>
    <cellStyle name="Normal 3" xfId="5" xr:uid="{00000000-0005-0000-0000-000005000000}"/>
    <cellStyle name="Normal 4" xfId="6" xr:uid="{00000000-0005-0000-0000-000006000000}"/>
    <cellStyle name="Normal_Sheet1 2" xfId="9" xr:uid="{CE508DF7-167E-4299-907F-1562B47C8ABB}"/>
  </cellStyles>
  <dxfs count="123">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border>
        <left style="hair">
          <color theme="5"/>
        </left>
        <right style="hair">
          <color theme="5"/>
        </right>
        <top style="hair">
          <color theme="5"/>
        </top>
        <bottom style="hair">
          <color theme="5"/>
        </bottom>
      </border>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border>
        <left style="hair">
          <color theme="5" tint="0.79998168889431442"/>
        </left>
        <right style="hair">
          <color theme="5" tint="0.79998168889431442"/>
        </right>
        <top style="hair">
          <color theme="5" tint="0.79998168889431442"/>
        </top>
        <bottom style="hair">
          <color theme="5" tint="0.79998168889431442"/>
        </bottom>
      </border>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4" tint="9.9948118533890809E-2"/>
      </font>
      <fill>
        <patternFill>
          <bgColor theme="4" tint="0.749961851863155"/>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b val="0"/>
        <i val="0"/>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dxf>
    <dxf>
      <font>
        <color theme="5" tint="0.39994506668294322"/>
      </font>
      <fill>
        <patternFill>
          <bgColor rgb="FF0070C0"/>
        </patternFill>
      </fill>
      <border>
        <left style="hair">
          <color theme="5" tint="0.79998168889431442"/>
        </left>
        <right style="hair">
          <color theme="5" tint="0.79998168889431442"/>
        </right>
        <top style="hair">
          <color theme="5" tint="0.79998168889431442"/>
        </top>
        <bottom style="hair">
          <color theme="5" tint="0.79998168889431442"/>
        </bottom>
      </border>
    </dxf>
    <dxf>
      <font>
        <color theme="5" tint="0.39994506668294322"/>
      </font>
      <fill>
        <patternFill>
          <bgColor rgb="FF0070C0"/>
        </patternFill>
      </fill>
      <border>
        <left style="hair">
          <color theme="5" tint="0.79998168889431442"/>
        </left>
        <right style="hair">
          <color theme="5" tint="0.79998168889431442"/>
        </right>
        <top style="hair">
          <color theme="5" tint="0.79998168889431442"/>
        </top>
        <bottom style="hair">
          <color theme="5" tint="0.79998168889431442"/>
        </bottom>
      </border>
    </dxf>
    <dxf>
      <font>
        <color theme="5" tint="0.39994506668294322"/>
      </font>
      <fill>
        <patternFill>
          <bgColor rgb="FF0070C0"/>
        </patternFill>
      </fill>
      <border>
        <left style="hair">
          <color theme="5" tint="0.79998168889431442"/>
        </left>
        <right style="hair">
          <color theme="5" tint="0.79998168889431442"/>
        </right>
        <top style="hair">
          <color theme="5" tint="0.79998168889431442"/>
        </top>
        <bottom style="hair">
          <color theme="5" tint="0.79998168889431442"/>
        </bottom>
      </border>
    </dxf>
    <dxf>
      <font>
        <color theme="5" tint="0.39994506668294322"/>
      </font>
      <fill>
        <patternFill>
          <bgColor rgb="FF0070C0"/>
        </patternFill>
      </fill>
      <border>
        <left style="hair">
          <color theme="5" tint="0.79998168889431442"/>
        </left>
        <right style="hair">
          <color theme="5" tint="0.79998168889431442"/>
        </right>
        <top style="hair">
          <color theme="5" tint="0.79998168889431442"/>
        </top>
        <bottom style="hair">
          <color theme="5" tint="0.79998168889431442"/>
        </bottom>
      </border>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59996337778862885"/>
      </font>
      <fill>
        <patternFill>
          <bgColor rgb="FF0070C0"/>
        </patternFill>
      </fill>
    </dxf>
    <dxf>
      <font>
        <color theme="5" tint="0.39994506668294322"/>
      </font>
      <fill>
        <patternFill>
          <bgColor rgb="FF0070C0"/>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ont>
        <b val="0"/>
        <i val="0"/>
        <color theme="5" tint="0.59996337778862885"/>
      </font>
      <fill>
        <patternFill>
          <bgColor rgb="FF0075BB"/>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s>
  <tableStyles count="0" defaultTableStyle="TableStyleMedium2" defaultPivotStyle="PivotStyleLight16"/>
  <colors>
    <mruColors>
      <color rgb="FFFFFFCC"/>
      <color rgb="FFFFFF99"/>
      <color rgb="FF005EB8"/>
      <color rgb="FF768692"/>
      <color rgb="FFA0D0E8"/>
      <color rgb="FF0075BB"/>
      <color rgb="FF0052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314325</xdr:colOff>
      <xdr:row>26</xdr:row>
      <xdr:rowOff>114300</xdr:rowOff>
    </xdr:from>
    <xdr:to>
      <xdr:col>16</xdr:col>
      <xdr:colOff>624840</xdr:colOff>
      <xdr:row>29</xdr:row>
      <xdr:rowOff>83820</xdr:rowOff>
    </xdr:to>
    <xdr:sp macro="" textlink="">
      <xdr:nvSpPr>
        <xdr:cNvPr id="5" name="Rectangle 20">
          <a:extLst>
            <a:ext uri="{FF2B5EF4-FFF2-40B4-BE49-F238E27FC236}">
              <a16:creationId xmlns:a16="http://schemas.microsoft.com/office/drawing/2014/main" id="{A896F850-C239-4E4D-A441-C2750D2640B7}"/>
            </a:ext>
          </a:extLst>
        </xdr:cNvPr>
        <xdr:cNvSpPr>
          <a:spLocks noChangeArrowheads="1"/>
        </xdr:cNvSpPr>
      </xdr:nvSpPr>
      <xdr:spPr bwMode="auto">
        <a:xfrm>
          <a:off x="314325" y="6315075"/>
          <a:ext cx="11659553" cy="569595"/>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Arial" panose="020B0604020202020204" pitchFamily="34" charset="0"/>
              <a:ea typeface="+mn-ea"/>
              <a:cs typeface="Arial" panose="020B0604020202020204" pitchFamily="34" charset="0"/>
            </a:rPr>
            <a:t>Copyright ©2024 NHS</a:t>
          </a:r>
          <a:r>
            <a:rPr lang="en-GB" sz="1100" baseline="0">
              <a:effectLst/>
              <a:latin typeface="Arial" panose="020B0604020202020204" pitchFamily="34" charset="0"/>
              <a:ea typeface="+mn-ea"/>
              <a:cs typeface="Arial" panose="020B0604020202020204" pitchFamily="34" charset="0"/>
            </a:rPr>
            <a:t> England</a:t>
          </a:r>
          <a:br>
            <a:rPr lang="en-GB" sz="1100">
              <a:effectLst/>
              <a:latin typeface="Arial" panose="020B0604020202020204" pitchFamily="34" charset="0"/>
              <a:ea typeface="+mn-ea"/>
              <a:cs typeface="Arial" panose="020B0604020202020204" pitchFamily="34" charset="0"/>
            </a:rPr>
          </a:br>
          <a:endParaRPr lang="en-GB" sz="1050">
            <a:effectLst/>
            <a:latin typeface="Arial" panose="020B0604020202020204" pitchFamily="34" charset="0"/>
            <a:cs typeface="Arial" panose="020B0604020202020204" pitchFamily="34" charset="0"/>
          </a:endParaRPr>
        </a:p>
      </xdr:txBody>
    </xdr:sp>
    <xdr:clientData/>
  </xdr:twoCellAnchor>
  <xdr:twoCellAnchor editAs="oneCell">
    <xdr:from>
      <xdr:col>15</xdr:col>
      <xdr:colOff>353252</xdr:colOff>
      <xdr:row>0</xdr:row>
      <xdr:rowOff>0</xdr:rowOff>
    </xdr:from>
    <xdr:to>
      <xdr:col>18</xdr:col>
      <xdr:colOff>0</xdr:colOff>
      <xdr:row>7</xdr:row>
      <xdr:rowOff>156883</xdr:rowOff>
    </xdr:to>
    <xdr:pic>
      <xdr:nvPicPr>
        <xdr:cNvPr id="3" name="Picture 2" descr="image">
          <a:extLst>
            <a:ext uri="{FF2B5EF4-FFF2-40B4-BE49-F238E27FC236}">
              <a16:creationId xmlns:a16="http://schemas.microsoft.com/office/drawing/2014/main" id="{EE420B44-EE91-1344-678C-AA6738C62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97987" y="0"/>
          <a:ext cx="1831895" cy="1490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2.hscic.gov.uk/PopulationHealthandSocialCare/SocialCare/ASC%20SharePoint/Surveys/ASCS%202017-18/01.%20Guidance%20and%20Forms/ASCS%20Data%20Return/ASCS_2017-18_DataReturn_v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petrie\AppData\Local\Microsoft\Windows\Temporary%20Internet%20Files\Content.Outlook\8CCY7EHV\SAC_Proforma_2016-17_v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History"/>
      <sheetName val="Contents"/>
      <sheetName val="2017-18 Changes"/>
      <sheetName val="Instructions"/>
      <sheetName val="Service User Data - Codes"/>
      <sheetName val="Service User Data - Formats"/>
      <sheetName val="Sign Off Sheet"/>
      <sheetName val="SALT eligible pop"/>
      <sheetName val="Eligible Population"/>
      <sheetName val="Service User Data"/>
      <sheetName val="ValidationLists"/>
      <sheetName val="Survey Process Information"/>
      <sheetName val="Validation Tables"/>
      <sheetName val="Reporting Tables"/>
      <sheetName val="ASCOF Measures"/>
      <sheetName val="Weightings"/>
      <sheetName val="ASCS_2017-18_DataReturn_v1.3"/>
      <sheetName val="Allowed data"/>
    </sheetNames>
    <sheetDataSet>
      <sheetData sheetId="0"/>
      <sheetData sheetId="1"/>
      <sheetData sheetId="2"/>
      <sheetData sheetId="3"/>
      <sheetData sheetId="4"/>
      <sheetData sheetId="5"/>
      <sheetData sheetId="6"/>
      <sheetData sheetId="7"/>
      <sheetData sheetId="8">
        <row r="44">
          <cell r="E44">
            <v>0</v>
          </cell>
          <cell r="F44">
            <v>0</v>
          </cell>
        </row>
        <row r="45">
          <cell r="E45">
            <v>0</v>
          </cell>
          <cell r="F45">
            <v>0</v>
          </cell>
        </row>
        <row r="46">
          <cell r="E46">
            <v>0</v>
          </cell>
          <cell r="F46">
            <v>0</v>
          </cell>
        </row>
        <row r="47">
          <cell r="E47">
            <v>0</v>
          </cell>
          <cell r="F47">
            <v>0</v>
          </cell>
        </row>
      </sheetData>
      <sheetData sheetId="9">
        <row r="2">
          <cell r="C2"/>
          <cell r="CV2">
            <v>0</v>
          </cell>
        </row>
        <row r="3">
          <cell r="C3"/>
          <cell r="CV3">
            <v>0</v>
          </cell>
        </row>
        <row r="4">
          <cell r="C4"/>
          <cell r="CV4">
            <v>0</v>
          </cell>
        </row>
        <row r="5">
          <cell r="C5"/>
          <cell r="CV5">
            <v>0</v>
          </cell>
        </row>
        <row r="6">
          <cell r="C6"/>
          <cell r="CV6">
            <v>0</v>
          </cell>
        </row>
        <row r="7">
          <cell r="C7"/>
          <cell r="CV7">
            <v>0</v>
          </cell>
        </row>
        <row r="8">
          <cell r="C8"/>
          <cell r="CV8">
            <v>0</v>
          </cell>
        </row>
        <row r="9">
          <cell r="C9"/>
          <cell r="CV9">
            <v>0</v>
          </cell>
        </row>
        <row r="10">
          <cell r="C10"/>
          <cell r="CV10">
            <v>0</v>
          </cell>
        </row>
        <row r="11">
          <cell r="C11"/>
          <cell r="CV11">
            <v>0</v>
          </cell>
        </row>
        <row r="12">
          <cell r="C12"/>
          <cell r="CV12">
            <v>0</v>
          </cell>
        </row>
        <row r="13">
          <cell r="C13"/>
          <cell r="CV13">
            <v>0</v>
          </cell>
        </row>
        <row r="14">
          <cell r="C14"/>
          <cell r="CV14">
            <v>0</v>
          </cell>
        </row>
        <row r="15">
          <cell r="C15"/>
          <cell r="CV15">
            <v>0</v>
          </cell>
        </row>
        <row r="16">
          <cell r="C16"/>
          <cell r="CV16">
            <v>0</v>
          </cell>
        </row>
        <row r="17">
          <cell r="C17"/>
          <cell r="CV17">
            <v>0</v>
          </cell>
        </row>
        <row r="18">
          <cell r="C18"/>
          <cell r="CV18">
            <v>0</v>
          </cell>
        </row>
        <row r="19">
          <cell r="C19"/>
          <cell r="CV19">
            <v>0</v>
          </cell>
        </row>
        <row r="20">
          <cell r="C20"/>
          <cell r="CV20">
            <v>0</v>
          </cell>
        </row>
        <row r="21">
          <cell r="C21"/>
          <cell r="CV21">
            <v>0</v>
          </cell>
        </row>
        <row r="22">
          <cell r="C22"/>
          <cell r="CV22">
            <v>0</v>
          </cell>
        </row>
        <row r="23">
          <cell r="C23"/>
          <cell r="CV23">
            <v>0</v>
          </cell>
        </row>
        <row r="24">
          <cell r="C24"/>
          <cell r="CV24">
            <v>0</v>
          </cell>
        </row>
        <row r="25">
          <cell r="C25"/>
          <cell r="CV25">
            <v>0</v>
          </cell>
        </row>
        <row r="26">
          <cell r="C26"/>
          <cell r="CV26">
            <v>0</v>
          </cell>
        </row>
        <row r="27">
          <cell r="C27"/>
          <cell r="CV27">
            <v>0</v>
          </cell>
        </row>
        <row r="28">
          <cell r="C28"/>
          <cell r="CV28">
            <v>0</v>
          </cell>
        </row>
        <row r="29">
          <cell r="C29"/>
          <cell r="CV29">
            <v>0</v>
          </cell>
        </row>
        <row r="30">
          <cell r="C30"/>
          <cell r="CV30">
            <v>0</v>
          </cell>
        </row>
        <row r="31">
          <cell r="C31"/>
          <cell r="CV31">
            <v>0</v>
          </cell>
        </row>
        <row r="32">
          <cell r="C32"/>
          <cell r="CV32">
            <v>0</v>
          </cell>
        </row>
        <row r="33">
          <cell r="C33"/>
          <cell r="CV33">
            <v>0</v>
          </cell>
        </row>
        <row r="34">
          <cell r="C34"/>
          <cell r="CV34">
            <v>0</v>
          </cell>
        </row>
        <row r="35">
          <cell r="C35"/>
          <cell r="CV35">
            <v>0</v>
          </cell>
        </row>
        <row r="36">
          <cell r="C36"/>
          <cell r="CV36">
            <v>0</v>
          </cell>
        </row>
        <row r="37">
          <cell r="C37"/>
          <cell r="CV37">
            <v>0</v>
          </cell>
        </row>
        <row r="38">
          <cell r="C38"/>
          <cell r="CV38">
            <v>0</v>
          </cell>
        </row>
        <row r="39">
          <cell r="C39"/>
          <cell r="CV39">
            <v>0</v>
          </cell>
        </row>
        <row r="40">
          <cell r="C40"/>
          <cell r="CV40">
            <v>0</v>
          </cell>
        </row>
        <row r="41">
          <cell r="C41"/>
          <cell r="CV41">
            <v>0</v>
          </cell>
        </row>
        <row r="42">
          <cell r="C42"/>
          <cell r="CV42">
            <v>0</v>
          </cell>
        </row>
        <row r="43">
          <cell r="C43"/>
          <cell r="CV43">
            <v>0</v>
          </cell>
        </row>
        <row r="44">
          <cell r="C44"/>
          <cell r="CV44">
            <v>0</v>
          </cell>
        </row>
        <row r="45">
          <cell r="C45"/>
          <cell r="CV45">
            <v>0</v>
          </cell>
        </row>
        <row r="46">
          <cell r="C46"/>
          <cell r="CV46">
            <v>0</v>
          </cell>
        </row>
        <row r="47">
          <cell r="C47"/>
          <cell r="CV47">
            <v>0</v>
          </cell>
        </row>
        <row r="48">
          <cell r="C48"/>
          <cell r="CV48">
            <v>0</v>
          </cell>
        </row>
        <row r="49">
          <cell r="C49"/>
          <cell r="CV49">
            <v>0</v>
          </cell>
        </row>
        <row r="50">
          <cell r="C50"/>
          <cell r="CV50">
            <v>0</v>
          </cell>
        </row>
        <row r="51">
          <cell r="C51"/>
          <cell r="CV51">
            <v>0</v>
          </cell>
        </row>
        <row r="52">
          <cell r="C52"/>
          <cell r="CV52">
            <v>0</v>
          </cell>
        </row>
        <row r="53">
          <cell r="C53"/>
          <cell r="CV53">
            <v>0</v>
          </cell>
        </row>
        <row r="54">
          <cell r="C54"/>
          <cell r="CV54">
            <v>0</v>
          </cell>
        </row>
        <row r="55">
          <cell r="C55"/>
          <cell r="CV55">
            <v>0</v>
          </cell>
        </row>
        <row r="56">
          <cell r="C56"/>
          <cell r="CV56">
            <v>0</v>
          </cell>
        </row>
        <row r="57">
          <cell r="C57"/>
          <cell r="CV57">
            <v>0</v>
          </cell>
        </row>
        <row r="58">
          <cell r="C58"/>
          <cell r="CV58">
            <v>0</v>
          </cell>
        </row>
        <row r="59">
          <cell r="C59"/>
          <cell r="CV59">
            <v>0</v>
          </cell>
        </row>
        <row r="60">
          <cell r="C60"/>
          <cell r="CV60">
            <v>0</v>
          </cell>
        </row>
        <row r="61">
          <cell r="C61"/>
          <cell r="CV61">
            <v>0</v>
          </cell>
        </row>
        <row r="62">
          <cell r="C62"/>
          <cell r="CV62">
            <v>0</v>
          </cell>
        </row>
        <row r="63">
          <cell r="C63"/>
          <cell r="CV63">
            <v>0</v>
          </cell>
        </row>
        <row r="64">
          <cell r="C64"/>
          <cell r="CV64">
            <v>0</v>
          </cell>
        </row>
        <row r="65">
          <cell r="C65"/>
          <cell r="CV65">
            <v>0</v>
          </cell>
        </row>
        <row r="66">
          <cell r="C66"/>
          <cell r="CV66">
            <v>0</v>
          </cell>
        </row>
        <row r="67">
          <cell r="C67"/>
          <cell r="CV67">
            <v>0</v>
          </cell>
        </row>
        <row r="68">
          <cell r="C68"/>
          <cell r="CV68">
            <v>0</v>
          </cell>
        </row>
        <row r="69">
          <cell r="C69"/>
          <cell r="CV69">
            <v>0</v>
          </cell>
        </row>
        <row r="70">
          <cell r="C70"/>
          <cell r="CV70">
            <v>0</v>
          </cell>
        </row>
        <row r="71">
          <cell r="C71"/>
          <cell r="CV71">
            <v>0</v>
          </cell>
        </row>
        <row r="72">
          <cell r="C72"/>
          <cell r="CV72">
            <v>0</v>
          </cell>
        </row>
        <row r="73">
          <cell r="C73"/>
          <cell r="CV73">
            <v>0</v>
          </cell>
        </row>
        <row r="74">
          <cell r="C74"/>
          <cell r="CV74">
            <v>0</v>
          </cell>
        </row>
        <row r="75">
          <cell r="C75"/>
          <cell r="CV75">
            <v>0</v>
          </cell>
        </row>
        <row r="76">
          <cell r="C76"/>
          <cell r="CV76">
            <v>0</v>
          </cell>
        </row>
        <row r="77">
          <cell r="C77"/>
          <cell r="CV77">
            <v>0</v>
          </cell>
        </row>
        <row r="78">
          <cell r="C78"/>
          <cell r="CV78">
            <v>0</v>
          </cell>
        </row>
        <row r="79">
          <cell r="C79"/>
          <cell r="CV79">
            <v>0</v>
          </cell>
        </row>
        <row r="80">
          <cell r="C80"/>
          <cell r="CV80">
            <v>0</v>
          </cell>
        </row>
        <row r="81">
          <cell r="C81"/>
          <cell r="CV81">
            <v>0</v>
          </cell>
        </row>
        <row r="82">
          <cell r="C82"/>
          <cell r="CV82">
            <v>0</v>
          </cell>
        </row>
        <row r="83">
          <cell r="C83"/>
          <cell r="CV83">
            <v>0</v>
          </cell>
        </row>
        <row r="84">
          <cell r="C84"/>
          <cell r="CV84">
            <v>0</v>
          </cell>
        </row>
        <row r="85">
          <cell r="C85"/>
          <cell r="CV85">
            <v>0</v>
          </cell>
        </row>
        <row r="86">
          <cell r="C86"/>
          <cell r="CV86">
            <v>0</v>
          </cell>
        </row>
        <row r="87">
          <cell r="C87"/>
          <cell r="CV87">
            <v>0</v>
          </cell>
        </row>
        <row r="88">
          <cell r="C88"/>
          <cell r="CV88">
            <v>0</v>
          </cell>
        </row>
        <row r="89">
          <cell r="C89"/>
          <cell r="CV89">
            <v>0</v>
          </cell>
        </row>
        <row r="90">
          <cell r="C90"/>
          <cell r="CV90">
            <v>0</v>
          </cell>
        </row>
        <row r="91">
          <cell r="C91"/>
          <cell r="CV91">
            <v>0</v>
          </cell>
        </row>
        <row r="92">
          <cell r="C92"/>
          <cell r="CV92">
            <v>0</v>
          </cell>
        </row>
        <row r="93">
          <cell r="C93"/>
          <cell r="CV93">
            <v>0</v>
          </cell>
        </row>
        <row r="94">
          <cell r="C94"/>
          <cell r="CV94">
            <v>0</v>
          </cell>
        </row>
        <row r="95">
          <cell r="C95"/>
          <cell r="CV95">
            <v>0</v>
          </cell>
        </row>
        <row r="96">
          <cell r="C96"/>
          <cell r="CV96">
            <v>0</v>
          </cell>
        </row>
        <row r="97">
          <cell r="C97"/>
          <cell r="CV97">
            <v>0</v>
          </cell>
        </row>
        <row r="98">
          <cell r="C98"/>
          <cell r="CV98">
            <v>0</v>
          </cell>
        </row>
        <row r="99">
          <cell r="C99"/>
          <cell r="CV99">
            <v>0</v>
          </cell>
        </row>
        <row r="100">
          <cell r="C100"/>
          <cell r="CV100">
            <v>0</v>
          </cell>
        </row>
        <row r="101">
          <cell r="C101"/>
          <cell r="CV101">
            <v>0</v>
          </cell>
        </row>
        <row r="102">
          <cell r="C102"/>
          <cell r="CV102">
            <v>0</v>
          </cell>
        </row>
        <row r="103">
          <cell r="C103"/>
          <cell r="CV103">
            <v>0</v>
          </cell>
        </row>
        <row r="104">
          <cell r="C104"/>
          <cell r="CV104">
            <v>0</v>
          </cell>
        </row>
        <row r="105">
          <cell r="C105"/>
          <cell r="CV105">
            <v>0</v>
          </cell>
        </row>
        <row r="106">
          <cell r="C106"/>
          <cell r="CV106">
            <v>0</v>
          </cell>
        </row>
        <row r="107">
          <cell r="C107"/>
          <cell r="CV107">
            <v>0</v>
          </cell>
        </row>
        <row r="108">
          <cell r="C108"/>
          <cell r="CV108">
            <v>0</v>
          </cell>
        </row>
        <row r="109">
          <cell r="C109"/>
          <cell r="CV109">
            <v>0</v>
          </cell>
        </row>
        <row r="110">
          <cell r="C110"/>
          <cell r="CV110">
            <v>0</v>
          </cell>
        </row>
        <row r="111">
          <cell r="C111"/>
          <cell r="CV111">
            <v>0</v>
          </cell>
        </row>
        <row r="112">
          <cell r="C112"/>
          <cell r="CV112">
            <v>0</v>
          </cell>
        </row>
        <row r="113">
          <cell r="C113"/>
          <cell r="CV113">
            <v>0</v>
          </cell>
        </row>
        <row r="114">
          <cell r="C114"/>
          <cell r="CV114">
            <v>0</v>
          </cell>
        </row>
        <row r="115">
          <cell r="C115"/>
          <cell r="CV115">
            <v>0</v>
          </cell>
        </row>
        <row r="116">
          <cell r="C116"/>
          <cell r="CV116">
            <v>0</v>
          </cell>
        </row>
        <row r="117">
          <cell r="C117"/>
          <cell r="CV117">
            <v>0</v>
          </cell>
        </row>
        <row r="118">
          <cell r="C118"/>
          <cell r="CV118">
            <v>0</v>
          </cell>
        </row>
        <row r="119">
          <cell r="C119"/>
          <cell r="CV119">
            <v>0</v>
          </cell>
        </row>
        <row r="120">
          <cell r="C120"/>
          <cell r="CV120">
            <v>0</v>
          </cell>
        </row>
        <row r="121">
          <cell r="C121"/>
          <cell r="CV121">
            <v>0</v>
          </cell>
        </row>
        <row r="122">
          <cell r="C122"/>
          <cell r="CV122">
            <v>0</v>
          </cell>
        </row>
        <row r="123">
          <cell r="C123"/>
          <cell r="CV123">
            <v>0</v>
          </cell>
        </row>
        <row r="124">
          <cell r="C124"/>
          <cell r="CV124">
            <v>0</v>
          </cell>
        </row>
        <row r="125">
          <cell r="C125"/>
          <cell r="CV125">
            <v>0</v>
          </cell>
        </row>
        <row r="126">
          <cell r="C126"/>
          <cell r="CV126">
            <v>0</v>
          </cell>
        </row>
        <row r="127">
          <cell r="C127"/>
          <cell r="CV127">
            <v>0</v>
          </cell>
        </row>
        <row r="128">
          <cell r="C128"/>
          <cell r="CV128">
            <v>0</v>
          </cell>
        </row>
        <row r="129">
          <cell r="C129"/>
          <cell r="CV129">
            <v>0</v>
          </cell>
        </row>
        <row r="130">
          <cell r="C130"/>
          <cell r="CV130">
            <v>0</v>
          </cell>
        </row>
        <row r="131">
          <cell r="C131"/>
          <cell r="CV131">
            <v>0</v>
          </cell>
        </row>
        <row r="132">
          <cell r="C132"/>
          <cell r="CV132">
            <v>0</v>
          </cell>
        </row>
        <row r="133">
          <cell r="C133"/>
          <cell r="CV133">
            <v>0</v>
          </cell>
        </row>
        <row r="134">
          <cell r="C134"/>
          <cell r="CV134">
            <v>0</v>
          </cell>
        </row>
        <row r="135">
          <cell r="C135"/>
          <cell r="CV135">
            <v>0</v>
          </cell>
        </row>
        <row r="136">
          <cell r="C136"/>
          <cell r="CV136">
            <v>0</v>
          </cell>
        </row>
        <row r="137">
          <cell r="C137"/>
          <cell r="CV137">
            <v>0</v>
          </cell>
        </row>
        <row r="138">
          <cell r="C138"/>
          <cell r="CV138">
            <v>0</v>
          </cell>
        </row>
        <row r="139">
          <cell r="C139"/>
          <cell r="CV139">
            <v>0</v>
          </cell>
        </row>
        <row r="140">
          <cell r="C140"/>
          <cell r="CV140">
            <v>0</v>
          </cell>
        </row>
        <row r="141">
          <cell r="C141"/>
          <cell r="CV141">
            <v>0</v>
          </cell>
        </row>
        <row r="142">
          <cell r="C142"/>
          <cell r="CV142">
            <v>0</v>
          </cell>
        </row>
        <row r="143">
          <cell r="C143"/>
          <cell r="CV143">
            <v>0</v>
          </cell>
        </row>
        <row r="144">
          <cell r="C144"/>
          <cell r="CV144">
            <v>0</v>
          </cell>
        </row>
        <row r="145">
          <cell r="C145"/>
          <cell r="CV145">
            <v>0</v>
          </cell>
        </row>
        <row r="146">
          <cell r="C146"/>
          <cell r="CV146">
            <v>0</v>
          </cell>
        </row>
        <row r="147">
          <cell r="C147"/>
          <cell r="CV147">
            <v>0</v>
          </cell>
        </row>
        <row r="148">
          <cell r="C148"/>
          <cell r="CV148">
            <v>0</v>
          </cell>
        </row>
        <row r="149">
          <cell r="C149"/>
          <cell r="CV149">
            <v>0</v>
          </cell>
        </row>
        <row r="150">
          <cell r="C150"/>
          <cell r="CV150">
            <v>0</v>
          </cell>
        </row>
        <row r="151">
          <cell r="C151"/>
          <cell r="CV151">
            <v>0</v>
          </cell>
        </row>
        <row r="152">
          <cell r="C152"/>
          <cell r="CV152">
            <v>0</v>
          </cell>
        </row>
        <row r="153">
          <cell r="C153"/>
          <cell r="CV153">
            <v>0</v>
          </cell>
        </row>
        <row r="154">
          <cell r="C154"/>
          <cell r="CV154">
            <v>0</v>
          </cell>
        </row>
        <row r="155">
          <cell r="C155"/>
          <cell r="CV155">
            <v>0</v>
          </cell>
        </row>
        <row r="156">
          <cell r="C156"/>
          <cell r="CV156">
            <v>0</v>
          </cell>
        </row>
        <row r="157">
          <cell r="C157"/>
          <cell r="CV157">
            <v>0</v>
          </cell>
        </row>
        <row r="158">
          <cell r="C158"/>
          <cell r="CV158">
            <v>0</v>
          </cell>
        </row>
        <row r="159">
          <cell r="C159"/>
          <cell r="CV159">
            <v>0</v>
          </cell>
        </row>
        <row r="160">
          <cell r="C160"/>
          <cell r="CV160">
            <v>0</v>
          </cell>
        </row>
        <row r="161">
          <cell r="C161"/>
          <cell r="CV161">
            <v>0</v>
          </cell>
        </row>
        <row r="162">
          <cell r="C162"/>
          <cell r="CV162">
            <v>0</v>
          </cell>
        </row>
        <row r="163">
          <cell r="C163"/>
          <cell r="CV163">
            <v>0</v>
          </cell>
        </row>
        <row r="164">
          <cell r="C164"/>
          <cell r="CV164">
            <v>0</v>
          </cell>
        </row>
        <row r="165">
          <cell r="C165"/>
          <cell r="CV165">
            <v>0</v>
          </cell>
        </row>
        <row r="166">
          <cell r="C166"/>
          <cell r="CV166">
            <v>0</v>
          </cell>
        </row>
        <row r="167">
          <cell r="C167"/>
          <cell r="CV167">
            <v>0</v>
          </cell>
        </row>
        <row r="168">
          <cell r="C168"/>
          <cell r="CV168">
            <v>0</v>
          </cell>
        </row>
        <row r="169">
          <cell r="C169"/>
          <cell r="CV169">
            <v>0</v>
          </cell>
        </row>
        <row r="170">
          <cell r="C170"/>
          <cell r="CV170">
            <v>0</v>
          </cell>
        </row>
        <row r="171">
          <cell r="C171"/>
          <cell r="CV171">
            <v>0</v>
          </cell>
        </row>
        <row r="172">
          <cell r="C172"/>
          <cell r="CV172">
            <v>0</v>
          </cell>
        </row>
        <row r="173">
          <cell r="C173"/>
          <cell r="CV173">
            <v>0</v>
          </cell>
        </row>
        <row r="174">
          <cell r="C174"/>
          <cell r="CV174">
            <v>0</v>
          </cell>
        </row>
        <row r="175">
          <cell r="C175"/>
          <cell r="CV175">
            <v>0</v>
          </cell>
        </row>
        <row r="176">
          <cell r="C176"/>
          <cell r="CV176">
            <v>0</v>
          </cell>
        </row>
        <row r="177">
          <cell r="C177"/>
          <cell r="CV177">
            <v>0</v>
          </cell>
        </row>
        <row r="178">
          <cell r="C178"/>
          <cell r="CV178">
            <v>0</v>
          </cell>
        </row>
        <row r="179">
          <cell r="C179"/>
          <cell r="CV179">
            <v>0</v>
          </cell>
        </row>
        <row r="180">
          <cell r="C180"/>
          <cell r="CV180">
            <v>0</v>
          </cell>
        </row>
        <row r="181">
          <cell r="C181"/>
          <cell r="CV181">
            <v>0</v>
          </cell>
        </row>
        <row r="182">
          <cell r="C182"/>
          <cell r="CV182">
            <v>0</v>
          </cell>
        </row>
        <row r="183">
          <cell r="C183"/>
          <cell r="CV183">
            <v>0</v>
          </cell>
        </row>
        <row r="184">
          <cell r="C184"/>
          <cell r="CV184">
            <v>0</v>
          </cell>
        </row>
        <row r="185">
          <cell r="C185"/>
          <cell r="CV185">
            <v>0</v>
          </cell>
        </row>
        <row r="186">
          <cell r="C186"/>
          <cell r="CV186">
            <v>0</v>
          </cell>
        </row>
        <row r="187">
          <cell r="C187"/>
          <cell r="CV187">
            <v>0</v>
          </cell>
        </row>
        <row r="188">
          <cell r="C188"/>
          <cell r="CV188">
            <v>0</v>
          </cell>
        </row>
        <row r="189">
          <cell r="C189"/>
          <cell r="CV189">
            <v>0</v>
          </cell>
        </row>
        <row r="190">
          <cell r="C190"/>
          <cell r="CV190">
            <v>0</v>
          </cell>
        </row>
        <row r="191">
          <cell r="C191"/>
          <cell r="CV191">
            <v>0</v>
          </cell>
        </row>
        <row r="192">
          <cell r="C192"/>
          <cell r="CV192">
            <v>0</v>
          </cell>
        </row>
        <row r="193">
          <cell r="C193"/>
          <cell r="CV193">
            <v>0</v>
          </cell>
        </row>
        <row r="194">
          <cell r="C194"/>
          <cell r="CV194">
            <v>0</v>
          </cell>
        </row>
        <row r="195">
          <cell r="C195"/>
          <cell r="CV195">
            <v>0</v>
          </cell>
        </row>
        <row r="196">
          <cell r="C196"/>
          <cell r="CV196">
            <v>0</v>
          </cell>
        </row>
        <row r="197">
          <cell r="C197"/>
          <cell r="CV197">
            <v>0</v>
          </cell>
        </row>
        <row r="198">
          <cell r="C198"/>
          <cell r="CV198">
            <v>0</v>
          </cell>
        </row>
        <row r="199">
          <cell r="C199"/>
          <cell r="CV199">
            <v>0</v>
          </cell>
        </row>
        <row r="200">
          <cell r="C200"/>
          <cell r="CV200">
            <v>0</v>
          </cell>
        </row>
        <row r="201">
          <cell r="C201"/>
          <cell r="CV201">
            <v>0</v>
          </cell>
        </row>
        <row r="202">
          <cell r="C202"/>
          <cell r="CV202">
            <v>0</v>
          </cell>
        </row>
        <row r="203">
          <cell r="C203"/>
          <cell r="CV203">
            <v>0</v>
          </cell>
        </row>
        <row r="204">
          <cell r="C204"/>
          <cell r="CV204">
            <v>0</v>
          </cell>
        </row>
        <row r="205">
          <cell r="C205"/>
          <cell r="CV205">
            <v>0</v>
          </cell>
        </row>
        <row r="206">
          <cell r="C206"/>
          <cell r="CV206">
            <v>0</v>
          </cell>
        </row>
        <row r="207">
          <cell r="C207"/>
          <cell r="CV207">
            <v>0</v>
          </cell>
        </row>
        <row r="208">
          <cell r="C208"/>
          <cell r="CV208">
            <v>0</v>
          </cell>
        </row>
        <row r="209">
          <cell r="C209"/>
          <cell r="CV209">
            <v>0</v>
          </cell>
        </row>
        <row r="210">
          <cell r="C210"/>
          <cell r="CV210">
            <v>0</v>
          </cell>
        </row>
        <row r="211">
          <cell r="C211"/>
          <cell r="CV211">
            <v>0</v>
          </cell>
        </row>
        <row r="212">
          <cell r="C212"/>
          <cell r="CV212">
            <v>0</v>
          </cell>
        </row>
        <row r="213">
          <cell r="C213"/>
          <cell r="CV213">
            <v>0</v>
          </cell>
        </row>
        <row r="214">
          <cell r="C214"/>
          <cell r="CV214">
            <v>0</v>
          </cell>
        </row>
        <row r="215">
          <cell r="C215"/>
          <cell r="CV215">
            <v>0</v>
          </cell>
        </row>
        <row r="216">
          <cell r="C216"/>
          <cell r="CV216">
            <v>0</v>
          </cell>
        </row>
        <row r="217">
          <cell r="C217"/>
          <cell r="CV217">
            <v>0</v>
          </cell>
        </row>
        <row r="218">
          <cell r="C218"/>
          <cell r="CV218">
            <v>0</v>
          </cell>
        </row>
        <row r="219">
          <cell r="C219"/>
          <cell r="CV219">
            <v>0</v>
          </cell>
        </row>
        <row r="220">
          <cell r="C220"/>
          <cell r="CV220">
            <v>0</v>
          </cell>
        </row>
        <row r="221">
          <cell r="C221"/>
          <cell r="CV221">
            <v>0</v>
          </cell>
        </row>
        <row r="222">
          <cell r="C222"/>
          <cell r="CV222">
            <v>0</v>
          </cell>
        </row>
        <row r="223">
          <cell r="C223"/>
          <cell r="CV223">
            <v>0</v>
          </cell>
        </row>
        <row r="224">
          <cell r="C224"/>
          <cell r="CV224">
            <v>0</v>
          </cell>
        </row>
        <row r="225">
          <cell r="C225"/>
          <cell r="CV225">
            <v>0</v>
          </cell>
        </row>
        <row r="226">
          <cell r="C226"/>
          <cell r="CV226">
            <v>0</v>
          </cell>
        </row>
        <row r="227">
          <cell r="C227"/>
          <cell r="CV227">
            <v>0</v>
          </cell>
        </row>
        <row r="228">
          <cell r="C228"/>
          <cell r="CV228">
            <v>0</v>
          </cell>
        </row>
        <row r="229">
          <cell r="C229"/>
          <cell r="CV229">
            <v>0</v>
          </cell>
        </row>
        <row r="230">
          <cell r="C230"/>
          <cell r="CV230">
            <v>0</v>
          </cell>
        </row>
        <row r="231">
          <cell r="C231"/>
          <cell r="CV231">
            <v>0</v>
          </cell>
        </row>
        <row r="232">
          <cell r="C232"/>
          <cell r="CV232">
            <v>0</v>
          </cell>
        </row>
        <row r="233">
          <cell r="C233"/>
          <cell r="CV233">
            <v>0</v>
          </cell>
        </row>
        <row r="234">
          <cell r="C234"/>
          <cell r="CV234">
            <v>0</v>
          </cell>
        </row>
        <row r="235">
          <cell r="C235"/>
          <cell r="CV235">
            <v>0</v>
          </cell>
        </row>
        <row r="236">
          <cell r="C236"/>
          <cell r="CV236">
            <v>0</v>
          </cell>
        </row>
        <row r="237">
          <cell r="C237"/>
          <cell r="CV237">
            <v>0</v>
          </cell>
        </row>
        <row r="238">
          <cell r="C238"/>
          <cell r="CV238">
            <v>0</v>
          </cell>
        </row>
        <row r="239">
          <cell r="C239"/>
          <cell r="CV239">
            <v>0</v>
          </cell>
        </row>
        <row r="240">
          <cell r="C240"/>
          <cell r="CV240">
            <v>0</v>
          </cell>
        </row>
        <row r="241">
          <cell r="C241"/>
          <cell r="CV241">
            <v>0</v>
          </cell>
        </row>
        <row r="242">
          <cell r="C242"/>
          <cell r="CV242">
            <v>0</v>
          </cell>
        </row>
        <row r="243">
          <cell r="C243"/>
          <cell r="CV243">
            <v>0</v>
          </cell>
        </row>
        <row r="244">
          <cell r="C244"/>
          <cell r="CV244">
            <v>0</v>
          </cell>
        </row>
        <row r="245">
          <cell r="C245"/>
          <cell r="CV245">
            <v>0</v>
          </cell>
        </row>
        <row r="246">
          <cell r="C246"/>
          <cell r="CV246">
            <v>0</v>
          </cell>
        </row>
        <row r="247">
          <cell r="C247"/>
          <cell r="CV247">
            <v>0</v>
          </cell>
        </row>
        <row r="248">
          <cell r="C248"/>
          <cell r="CV248">
            <v>0</v>
          </cell>
        </row>
        <row r="249">
          <cell r="C249"/>
          <cell r="CV249">
            <v>0</v>
          </cell>
        </row>
        <row r="250">
          <cell r="C250"/>
          <cell r="CV250">
            <v>0</v>
          </cell>
        </row>
        <row r="251">
          <cell r="C251"/>
          <cell r="CV251">
            <v>0</v>
          </cell>
        </row>
        <row r="252">
          <cell r="C252"/>
          <cell r="CV252">
            <v>0</v>
          </cell>
        </row>
        <row r="253">
          <cell r="C253"/>
          <cell r="CV253">
            <v>0</v>
          </cell>
        </row>
        <row r="254">
          <cell r="C254"/>
          <cell r="CV254">
            <v>0</v>
          </cell>
        </row>
        <row r="255">
          <cell r="C255"/>
          <cell r="CV255">
            <v>0</v>
          </cell>
        </row>
        <row r="256">
          <cell r="C256"/>
          <cell r="CV256">
            <v>0</v>
          </cell>
        </row>
        <row r="257">
          <cell r="C257"/>
          <cell r="CV257">
            <v>0</v>
          </cell>
        </row>
        <row r="258">
          <cell r="C258"/>
          <cell r="CV258">
            <v>0</v>
          </cell>
        </row>
        <row r="259">
          <cell r="C259"/>
          <cell r="CV259">
            <v>0</v>
          </cell>
        </row>
        <row r="260">
          <cell r="C260"/>
          <cell r="CV260">
            <v>0</v>
          </cell>
        </row>
        <row r="261">
          <cell r="C261"/>
          <cell r="CV261">
            <v>0</v>
          </cell>
        </row>
        <row r="262">
          <cell r="C262"/>
          <cell r="CV262">
            <v>0</v>
          </cell>
        </row>
        <row r="263">
          <cell r="C263"/>
          <cell r="CV263">
            <v>0</v>
          </cell>
        </row>
        <row r="264">
          <cell r="C264"/>
          <cell r="CV264">
            <v>0</v>
          </cell>
        </row>
        <row r="265">
          <cell r="C265"/>
          <cell r="CV265">
            <v>0</v>
          </cell>
        </row>
        <row r="266">
          <cell r="C266"/>
          <cell r="CV266">
            <v>0</v>
          </cell>
        </row>
        <row r="267">
          <cell r="C267"/>
          <cell r="CV267">
            <v>0</v>
          </cell>
        </row>
        <row r="268">
          <cell r="C268"/>
          <cell r="CV268">
            <v>0</v>
          </cell>
        </row>
        <row r="269">
          <cell r="C269"/>
          <cell r="CV269">
            <v>0</v>
          </cell>
        </row>
        <row r="270">
          <cell r="C270"/>
          <cell r="CV270">
            <v>0</v>
          </cell>
        </row>
        <row r="271">
          <cell r="C271"/>
          <cell r="CV271">
            <v>0</v>
          </cell>
        </row>
        <row r="272">
          <cell r="C272"/>
          <cell r="CV272">
            <v>0</v>
          </cell>
        </row>
        <row r="273">
          <cell r="C273"/>
          <cell r="CV273">
            <v>0</v>
          </cell>
        </row>
        <row r="274">
          <cell r="C274"/>
          <cell r="CV274">
            <v>0</v>
          </cell>
        </row>
        <row r="275">
          <cell r="C275"/>
          <cell r="CV275">
            <v>0</v>
          </cell>
        </row>
        <row r="276">
          <cell r="C276"/>
          <cell r="CV276">
            <v>0</v>
          </cell>
        </row>
        <row r="277">
          <cell r="C277"/>
          <cell r="CV277">
            <v>0</v>
          </cell>
        </row>
        <row r="278">
          <cell r="C278"/>
          <cell r="CV278">
            <v>0</v>
          </cell>
        </row>
        <row r="279">
          <cell r="C279"/>
          <cell r="CV279">
            <v>0</v>
          </cell>
        </row>
        <row r="280">
          <cell r="C280"/>
          <cell r="CV280">
            <v>0</v>
          </cell>
        </row>
        <row r="281">
          <cell r="C281"/>
          <cell r="CV281">
            <v>0</v>
          </cell>
        </row>
        <row r="282">
          <cell r="C282"/>
          <cell r="CV282">
            <v>0</v>
          </cell>
        </row>
        <row r="283">
          <cell r="C283"/>
          <cell r="CV283">
            <v>0</v>
          </cell>
        </row>
        <row r="284">
          <cell r="C284"/>
          <cell r="CV284">
            <v>0</v>
          </cell>
        </row>
        <row r="285">
          <cell r="C285"/>
          <cell r="CV285">
            <v>0</v>
          </cell>
        </row>
        <row r="286">
          <cell r="C286"/>
          <cell r="CV286">
            <v>0</v>
          </cell>
        </row>
        <row r="287">
          <cell r="C287"/>
          <cell r="CV287">
            <v>0</v>
          </cell>
        </row>
        <row r="288">
          <cell r="C288"/>
          <cell r="CV288">
            <v>0</v>
          </cell>
        </row>
        <row r="289">
          <cell r="C289"/>
          <cell r="CV289">
            <v>0</v>
          </cell>
        </row>
        <row r="290">
          <cell r="C290"/>
          <cell r="CV290">
            <v>0</v>
          </cell>
        </row>
        <row r="291">
          <cell r="C291"/>
          <cell r="CV291">
            <v>0</v>
          </cell>
        </row>
        <row r="292">
          <cell r="C292"/>
          <cell r="CV292">
            <v>0</v>
          </cell>
        </row>
        <row r="293">
          <cell r="C293"/>
          <cell r="CV293">
            <v>0</v>
          </cell>
        </row>
        <row r="294">
          <cell r="C294"/>
          <cell r="CV294">
            <v>0</v>
          </cell>
        </row>
        <row r="295">
          <cell r="C295"/>
          <cell r="CV295">
            <v>0</v>
          </cell>
        </row>
        <row r="296">
          <cell r="C296"/>
          <cell r="CV296">
            <v>0</v>
          </cell>
        </row>
        <row r="297">
          <cell r="C297"/>
          <cell r="CV297">
            <v>0</v>
          </cell>
        </row>
        <row r="298">
          <cell r="C298"/>
          <cell r="CV298">
            <v>0</v>
          </cell>
        </row>
        <row r="299">
          <cell r="C299"/>
          <cell r="CV299">
            <v>0</v>
          </cell>
        </row>
        <row r="300">
          <cell r="C300"/>
          <cell r="CV300">
            <v>0</v>
          </cell>
        </row>
        <row r="301">
          <cell r="C301"/>
          <cell r="CV301">
            <v>0</v>
          </cell>
        </row>
        <row r="302">
          <cell r="C302"/>
          <cell r="CV302">
            <v>0</v>
          </cell>
        </row>
        <row r="303">
          <cell r="C303"/>
          <cell r="CV303">
            <v>0</v>
          </cell>
        </row>
        <row r="304">
          <cell r="C304"/>
          <cell r="CV304">
            <v>0</v>
          </cell>
        </row>
        <row r="305">
          <cell r="C305"/>
          <cell r="CV305">
            <v>0</v>
          </cell>
        </row>
        <row r="306">
          <cell r="C306"/>
          <cell r="CV306">
            <v>0</v>
          </cell>
        </row>
        <row r="307">
          <cell r="C307"/>
          <cell r="CV307">
            <v>0</v>
          </cell>
        </row>
        <row r="308">
          <cell r="C308"/>
          <cell r="CV308">
            <v>0</v>
          </cell>
        </row>
        <row r="309">
          <cell r="C309"/>
          <cell r="CV309">
            <v>0</v>
          </cell>
        </row>
        <row r="310">
          <cell r="C310"/>
          <cell r="CV310">
            <v>0</v>
          </cell>
        </row>
        <row r="311">
          <cell r="C311"/>
          <cell r="CV311">
            <v>0</v>
          </cell>
        </row>
        <row r="312">
          <cell r="C312"/>
          <cell r="CV312">
            <v>0</v>
          </cell>
        </row>
        <row r="313">
          <cell r="C313"/>
          <cell r="CV313">
            <v>0</v>
          </cell>
        </row>
        <row r="314">
          <cell r="C314"/>
          <cell r="CV314">
            <v>0</v>
          </cell>
        </row>
        <row r="315">
          <cell r="C315"/>
          <cell r="CV315">
            <v>0</v>
          </cell>
        </row>
        <row r="316">
          <cell r="C316"/>
          <cell r="CV316">
            <v>0</v>
          </cell>
        </row>
        <row r="317">
          <cell r="C317"/>
          <cell r="CV317">
            <v>0</v>
          </cell>
        </row>
        <row r="318">
          <cell r="C318"/>
          <cell r="CV318">
            <v>0</v>
          </cell>
        </row>
        <row r="319">
          <cell r="C319"/>
          <cell r="CV319">
            <v>0</v>
          </cell>
        </row>
        <row r="320">
          <cell r="C320"/>
          <cell r="CV320">
            <v>0</v>
          </cell>
        </row>
        <row r="321">
          <cell r="C321"/>
          <cell r="CV321">
            <v>0</v>
          </cell>
        </row>
        <row r="322">
          <cell r="C322"/>
          <cell r="CV322">
            <v>0</v>
          </cell>
        </row>
        <row r="323">
          <cell r="C323"/>
          <cell r="CV323">
            <v>0</v>
          </cell>
        </row>
        <row r="324">
          <cell r="C324"/>
          <cell r="CV324">
            <v>0</v>
          </cell>
        </row>
        <row r="325">
          <cell r="C325"/>
          <cell r="CV325">
            <v>0</v>
          </cell>
        </row>
        <row r="326">
          <cell r="C326"/>
          <cell r="CV326">
            <v>0</v>
          </cell>
        </row>
        <row r="327">
          <cell r="C327"/>
          <cell r="CV327">
            <v>0</v>
          </cell>
        </row>
        <row r="328">
          <cell r="C328"/>
          <cell r="CV328">
            <v>0</v>
          </cell>
        </row>
        <row r="329">
          <cell r="C329"/>
          <cell r="CV329">
            <v>0</v>
          </cell>
        </row>
        <row r="330">
          <cell r="C330"/>
          <cell r="CV330">
            <v>0</v>
          </cell>
        </row>
        <row r="331">
          <cell r="C331"/>
          <cell r="CV331">
            <v>0</v>
          </cell>
        </row>
        <row r="332">
          <cell r="C332"/>
          <cell r="CV332">
            <v>0</v>
          </cell>
        </row>
        <row r="333">
          <cell r="C333"/>
          <cell r="CV333">
            <v>0</v>
          </cell>
        </row>
        <row r="334">
          <cell r="C334"/>
          <cell r="CV334">
            <v>0</v>
          </cell>
        </row>
        <row r="335">
          <cell r="C335"/>
          <cell r="CV335">
            <v>0</v>
          </cell>
        </row>
        <row r="336">
          <cell r="C336"/>
          <cell r="CV336">
            <v>0</v>
          </cell>
        </row>
        <row r="337">
          <cell r="C337"/>
          <cell r="CV337">
            <v>0</v>
          </cell>
        </row>
        <row r="338">
          <cell r="C338"/>
          <cell r="CV338">
            <v>0</v>
          </cell>
        </row>
        <row r="339">
          <cell r="C339"/>
          <cell r="CV339">
            <v>0</v>
          </cell>
        </row>
        <row r="340">
          <cell r="C340"/>
          <cell r="CV340">
            <v>0</v>
          </cell>
        </row>
        <row r="341">
          <cell r="C341"/>
          <cell r="CV341">
            <v>0</v>
          </cell>
        </row>
        <row r="342">
          <cell r="C342"/>
          <cell r="CV342">
            <v>0</v>
          </cell>
        </row>
        <row r="343">
          <cell r="C343"/>
          <cell r="CV343">
            <v>0</v>
          </cell>
        </row>
        <row r="344">
          <cell r="C344"/>
          <cell r="CV344">
            <v>0</v>
          </cell>
        </row>
        <row r="345">
          <cell r="C345"/>
          <cell r="CV345">
            <v>0</v>
          </cell>
        </row>
        <row r="346">
          <cell r="C346"/>
          <cell r="CV346">
            <v>0</v>
          </cell>
        </row>
        <row r="347">
          <cell r="C347"/>
          <cell r="CV347">
            <v>0</v>
          </cell>
        </row>
        <row r="348">
          <cell r="C348"/>
          <cell r="CV348">
            <v>0</v>
          </cell>
        </row>
        <row r="349">
          <cell r="C349"/>
          <cell r="CV349">
            <v>0</v>
          </cell>
        </row>
        <row r="350">
          <cell r="C350"/>
          <cell r="CV350">
            <v>0</v>
          </cell>
        </row>
        <row r="351">
          <cell r="C351"/>
          <cell r="CV351">
            <v>0</v>
          </cell>
        </row>
        <row r="352">
          <cell r="C352"/>
          <cell r="CV352">
            <v>0</v>
          </cell>
        </row>
        <row r="353">
          <cell r="C353"/>
          <cell r="CV353">
            <v>0</v>
          </cell>
        </row>
        <row r="354">
          <cell r="C354"/>
          <cell r="CV354">
            <v>0</v>
          </cell>
        </row>
        <row r="355">
          <cell r="C355"/>
          <cell r="CV355">
            <v>0</v>
          </cell>
        </row>
        <row r="356">
          <cell r="C356"/>
          <cell r="CV356">
            <v>0</v>
          </cell>
        </row>
        <row r="357">
          <cell r="C357"/>
          <cell r="CV357">
            <v>0</v>
          </cell>
        </row>
        <row r="358">
          <cell r="C358"/>
          <cell r="CV358">
            <v>0</v>
          </cell>
        </row>
        <row r="359">
          <cell r="C359"/>
          <cell r="CV359">
            <v>0</v>
          </cell>
        </row>
        <row r="360">
          <cell r="C360"/>
          <cell r="CV360">
            <v>0</v>
          </cell>
        </row>
        <row r="361">
          <cell r="C361"/>
          <cell r="CV361">
            <v>0</v>
          </cell>
        </row>
        <row r="362">
          <cell r="C362"/>
          <cell r="CV362">
            <v>0</v>
          </cell>
        </row>
        <row r="363">
          <cell r="C363"/>
          <cell r="CV363">
            <v>0</v>
          </cell>
        </row>
        <row r="364">
          <cell r="C364"/>
          <cell r="CV364">
            <v>0</v>
          </cell>
        </row>
        <row r="365">
          <cell r="C365"/>
          <cell r="CV365">
            <v>0</v>
          </cell>
        </row>
        <row r="366">
          <cell r="C366"/>
          <cell r="CV366">
            <v>0</v>
          </cell>
        </row>
        <row r="367">
          <cell r="C367"/>
          <cell r="CV367">
            <v>0</v>
          </cell>
        </row>
        <row r="368">
          <cell r="C368"/>
          <cell r="CV368">
            <v>0</v>
          </cell>
        </row>
        <row r="369">
          <cell r="C369"/>
          <cell r="CV369">
            <v>0</v>
          </cell>
        </row>
        <row r="370">
          <cell r="C370"/>
          <cell r="CV370">
            <v>0</v>
          </cell>
        </row>
        <row r="371">
          <cell r="C371"/>
          <cell r="CV371">
            <v>0</v>
          </cell>
        </row>
        <row r="372">
          <cell r="C372"/>
          <cell r="CV372">
            <v>0</v>
          </cell>
        </row>
        <row r="373">
          <cell r="C373"/>
          <cell r="CV373">
            <v>0</v>
          </cell>
        </row>
        <row r="374">
          <cell r="C374"/>
          <cell r="CV374">
            <v>0</v>
          </cell>
        </row>
        <row r="375">
          <cell r="C375"/>
          <cell r="CV375">
            <v>0</v>
          </cell>
        </row>
        <row r="376">
          <cell r="C376"/>
          <cell r="CV376">
            <v>0</v>
          </cell>
        </row>
        <row r="377">
          <cell r="C377"/>
          <cell r="CV377">
            <v>0</v>
          </cell>
        </row>
        <row r="378">
          <cell r="C378"/>
          <cell r="CV378">
            <v>0</v>
          </cell>
        </row>
        <row r="379">
          <cell r="C379"/>
          <cell r="CV379">
            <v>0</v>
          </cell>
        </row>
        <row r="380">
          <cell r="C380"/>
          <cell r="CV380">
            <v>0</v>
          </cell>
        </row>
        <row r="381">
          <cell r="C381"/>
          <cell r="CV381">
            <v>0</v>
          </cell>
        </row>
        <row r="382">
          <cell r="C382"/>
          <cell r="CV382">
            <v>0</v>
          </cell>
        </row>
        <row r="383">
          <cell r="C383"/>
          <cell r="CV383">
            <v>0</v>
          </cell>
        </row>
        <row r="384">
          <cell r="C384"/>
          <cell r="CV384">
            <v>0</v>
          </cell>
        </row>
        <row r="385">
          <cell r="C385"/>
          <cell r="CV385">
            <v>0</v>
          </cell>
        </row>
        <row r="386">
          <cell r="C386"/>
          <cell r="CV386">
            <v>0</v>
          </cell>
        </row>
        <row r="387">
          <cell r="C387"/>
          <cell r="CV387">
            <v>0</v>
          </cell>
        </row>
        <row r="388">
          <cell r="C388"/>
          <cell r="CV388">
            <v>0</v>
          </cell>
        </row>
        <row r="389">
          <cell r="C389"/>
          <cell r="CV389">
            <v>0</v>
          </cell>
        </row>
        <row r="390">
          <cell r="C390"/>
          <cell r="CV390">
            <v>0</v>
          </cell>
        </row>
        <row r="391">
          <cell r="C391"/>
          <cell r="CV391">
            <v>0</v>
          </cell>
        </row>
        <row r="392">
          <cell r="C392"/>
          <cell r="CV392">
            <v>0</v>
          </cell>
        </row>
        <row r="393">
          <cell r="C393"/>
          <cell r="CV393">
            <v>0</v>
          </cell>
        </row>
        <row r="394">
          <cell r="C394"/>
          <cell r="CV394">
            <v>0</v>
          </cell>
        </row>
        <row r="395">
          <cell r="C395"/>
          <cell r="CV395">
            <v>0</v>
          </cell>
        </row>
        <row r="396">
          <cell r="C396"/>
          <cell r="CV396">
            <v>0</v>
          </cell>
        </row>
        <row r="397">
          <cell r="C397"/>
          <cell r="CV397">
            <v>0</v>
          </cell>
        </row>
        <row r="398">
          <cell r="C398"/>
          <cell r="CV398">
            <v>0</v>
          </cell>
        </row>
        <row r="399">
          <cell r="C399"/>
          <cell r="CV399">
            <v>0</v>
          </cell>
        </row>
        <row r="400">
          <cell r="C400"/>
          <cell r="CV400">
            <v>0</v>
          </cell>
        </row>
        <row r="401">
          <cell r="C401"/>
          <cell r="CV401">
            <v>0</v>
          </cell>
        </row>
        <row r="402">
          <cell r="C402"/>
          <cell r="CV402">
            <v>0</v>
          </cell>
        </row>
        <row r="403">
          <cell r="C403"/>
          <cell r="CV403">
            <v>0</v>
          </cell>
        </row>
        <row r="404">
          <cell r="C404"/>
          <cell r="CV404">
            <v>0</v>
          </cell>
        </row>
        <row r="405">
          <cell r="C405"/>
          <cell r="CV405">
            <v>0</v>
          </cell>
        </row>
        <row r="406">
          <cell r="C406"/>
          <cell r="CV406">
            <v>0</v>
          </cell>
        </row>
        <row r="407">
          <cell r="C407"/>
          <cell r="CV407">
            <v>0</v>
          </cell>
        </row>
        <row r="408">
          <cell r="C408"/>
          <cell r="CV408">
            <v>0</v>
          </cell>
        </row>
        <row r="409">
          <cell r="C409"/>
          <cell r="CV409">
            <v>0</v>
          </cell>
        </row>
        <row r="410">
          <cell r="C410"/>
          <cell r="CV410">
            <v>0</v>
          </cell>
        </row>
        <row r="411">
          <cell r="C411"/>
          <cell r="CV411">
            <v>0</v>
          </cell>
        </row>
        <row r="412">
          <cell r="C412"/>
          <cell r="CV412">
            <v>0</v>
          </cell>
        </row>
        <row r="413">
          <cell r="C413"/>
          <cell r="CV413">
            <v>0</v>
          </cell>
        </row>
        <row r="414">
          <cell r="C414"/>
          <cell r="CV414">
            <v>0</v>
          </cell>
        </row>
        <row r="415">
          <cell r="C415"/>
          <cell r="CV415">
            <v>0</v>
          </cell>
        </row>
        <row r="416">
          <cell r="C416"/>
          <cell r="CV416">
            <v>0</v>
          </cell>
        </row>
        <row r="417">
          <cell r="C417"/>
          <cell r="CV417">
            <v>0</v>
          </cell>
        </row>
        <row r="418">
          <cell r="C418"/>
          <cell r="CV418">
            <v>0</v>
          </cell>
        </row>
        <row r="419">
          <cell r="C419"/>
          <cell r="CV419">
            <v>0</v>
          </cell>
        </row>
        <row r="420">
          <cell r="C420"/>
          <cell r="CV420">
            <v>0</v>
          </cell>
        </row>
        <row r="421">
          <cell r="C421"/>
          <cell r="CV421">
            <v>0</v>
          </cell>
        </row>
        <row r="422">
          <cell r="C422"/>
          <cell r="CV422">
            <v>0</v>
          </cell>
        </row>
        <row r="423">
          <cell r="C423"/>
          <cell r="CV423">
            <v>0</v>
          </cell>
        </row>
        <row r="424">
          <cell r="C424"/>
          <cell r="CV424">
            <v>0</v>
          </cell>
        </row>
        <row r="425">
          <cell r="C425"/>
          <cell r="CV425">
            <v>0</v>
          </cell>
        </row>
        <row r="426">
          <cell r="C426"/>
          <cell r="CV426">
            <v>0</v>
          </cell>
        </row>
        <row r="427">
          <cell r="C427"/>
          <cell r="CV427">
            <v>0</v>
          </cell>
        </row>
        <row r="428">
          <cell r="C428"/>
          <cell r="CV428">
            <v>0</v>
          </cell>
        </row>
        <row r="429">
          <cell r="C429"/>
          <cell r="CV429">
            <v>0</v>
          </cell>
        </row>
        <row r="430">
          <cell r="C430"/>
          <cell r="CV430">
            <v>0</v>
          </cell>
        </row>
        <row r="431">
          <cell r="C431"/>
          <cell r="CV431">
            <v>0</v>
          </cell>
        </row>
        <row r="432">
          <cell r="C432"/>
          <cell r="CV432">
            <v>0</v>
          </cell>
        </row>
        <row r="433">
          <cell r="C433"/>
          <cell r="CV433">
            <v>0</v>
          </cell>
        </row>
        <row r="434">
          <cell r="C434"/>
          <cell r="CV434">
            <v>0</v>
          </cell>
        </row>
        <row r="435">
          <cell r="C435"/>
          <cell r="CV435">
            <v>0</v>
          </cell>
        </row>
        <row r="436">
          <cell r="C436"/>
          <cell r="CV436">
            <v>0</v>
          </cell>
        </row>
        <row r="437">
          <cell r="C437"/>
          <cell r="CV437">
            <v>0</v>
          </cell>
        </row>
        <row r="438">
          <cell r="C438"/>
          <cell r="CV438">
            <v>0</v>
          </cell>
        </row>
        <row r="439">
          <cell r="C439"/>
          <cell r="CV439">
            <v>0</v>
          </cell>
        </row>
        <row r="440">
          <cell r="C440"/>
          <cell r="CV440">
            <v>0</v>
          </cell>
        </row>
        <row r="441">
          <cell r="C441"/>
          <cell r="CV441">
            <v>0</v>
          </cell>
        </row>
        <row r="442">
          <cell r="C442"/>
          <cell r="CV442">
            <v>0</v>
          </cell>
        </row>
        <row r="443">
          <cell r="C443"/>
          <cell r="CV443">
            <v>0</v>
          </cell>
        </row>
        <row r="444">
          <cell r="C444"/>
          <cell r="CV444">
            <v>0</v>
          </cell>
        </row>
        <row r="445">
          <cell r="C445"/>
          <cell r="CV445">
            <v>0</v>
          </cell>
        </row>
        <row r="446">
          <cell r="C446"/>
          <cell r="CV446">
            <v>0</v>
          </cell>
        </row>
        <row r="447">
          <cell r="C447"/>
          <cell r="CV447">
            <v>0</v>
          </cell>
        </row>
        <row r="448">
          <cell r="C448"/>
          <cell r="CV448">
            <v>0</v>
          </cell>
        </row>
        <row r="449">
          <cell r="C449"/>
          <cell r="CV449">
            <v>0</v>
          </cell>
        </row>
        <row r="450">
          <cell r="C450"/>
          <cell r="CV450">
            <v>0</v>
          </cell>
        </row>
        <row r="451">
          <cell r="C451"/>
          <cell r="CV451">
            <v>0</v>
          </cell>
        </row>
        <row r="452">
          <cell r="C452"/>
          <cell r="CV452">
            <v>0</v>
          </cell>
        </row>
        <row r="453">
          <cell r="C453"/>
          <cell r="CV453">
            <v>0</v>
          </cell>
        </row>
        <row r="454">
          <cell r="C454"/>
          <cell r="CV454">
            <v>0</v>
          </cell>
        </row>
        <row r="455">
          <cell r="C455"/>
          <cell r="CV455">
            <v>0</v>
          </cell>
        </row>
        <row r="456">
          <cell r="C456"/>
          <cell r="CV456">
            <v>0</v>
          </cell>
        </row>
        <row r="457">
          <cell r="C457"/>
          <cell r="CV457">
            <v>0</v>
          </cell>
        </row>
        <row r="458">
          <cell r="C458"/>
          <cell r="CV458">
            <v>0</v>
          </cell>
        </row>
        <row r="459">
          <cell r="C459"/>
          <cell r="CV459">
            <v>0</v>
          </cell>
        </row>
        <row r="460">
          <cell r="C460"/>
          <cell r="CV460">
            <v>0</v>
          </cell>
        </row>
        <row r="461">
          <cell r="C461"/>
          <cell r="CV461">
            <v>0</v>
          </cell>
        </row>
        <row r="462">
          <cell r="C462"/>
          <cell r="CV462">
            <v>0</v>
          </cell>
        </row>
        <row r="463">
          <cell r="C463"/>
          <cell r="CV463">
            <v>0</v>
          </cell>
        </row>
        <row r="464">
          <cell r="C464"/>
          <cell r="CV464">
            <v>0</v>
          </cell>
        </row>
        <row r="465">
          <cell r="C465"/>
          <cell r="CV465">
            <v>0</v>
          </cell>
        </row>
        <row r="466">
          <cell r="C466"/>
          <cell r="CV466">
            <v>0</v>
          </cell>
        </row>
        <row r="467">
          <cell r="C467"/>
          <cell r="CV467">
            <v>0</v>
          </cell>
        </row>
        <row r="468">
          <cell r="C468"/>
          <cell r="CV468">
            <v>0</v>
          </cell>
        </row>
        <row r="469">
          <cell r="C469"/>
          <cell r="CV469">
            <v>0</v>
          </cell>
        </row>
        <row r="470">
          <cell r="C470"/>
          <cell r="CV470">
            <v>0</v>
          </cell>
        </row>
        <row r="471">
          <cell r="C471"/>
          <cell r="CV471">
            <v>0</v>
          </cell>
        </row>
        <row r="472">
          <cell r="C472"/>
          <cell r="CV472">
            <v>0</v>
          </cell>
        </row>
        <row r="473">
          <cell r="C473"/>
          <cell r="CV473">
            <v>0</v>
          </cell>
        </row>
        <row r="474">
          <cell r="C474"/>
          <cell r="CV474">
            <v>0</v>
          </cell>
        </row>
        <row r="475">
          <cell r="C475"/>
          <cell r="CV475">
            <v>0</v>
          </cell>
        </row>
        <row r="476">
          <cell r="C476"/>
          <cell r="CV476">
            <v>0</v>
          </cell>
        </row>
        <row r="477">
          <cell r="C477"/>
          <cell r="CV477">
            <v>0</v>
          </cell>
        </row>
        <row r="478">
          <cell r="C478"/>
          <cell r="CV478">
            <v>0</v>
          </cell>
        </row>
        <row r="479">
          <cell r="C479"/>
          <cell r="CV479">
            <v>0</v>
          </cell>
        </row>
        <row r="480">
          <cell r="C480"/>
          <cell r="CV480">
            <v>0</v>
          </cell>
        </row>
        <row r="481">
          <cell r="C481"/>
          <cell r="CV481">
            <v>0</v>
          </cell>
        </row>
        <row r="482">
          <cell r="C482"/>
          <cell r="CV482">
            <v>0</v>
          </cell>
        </row>
        <row r="483">
          <cell r="C483"/>
          <cell r="CV483">
            <v>0</v>
          </cell>
        </row>
        <row r="484">
          <cell r="C484"/>
          <cell r="CV484">
            <v>0</v>
          </cell>
        </row>
        <row r="485">
          <cell r="C485"/>
          <cell r="CV485">
            <v>0</v>
          </cell>
        </row>
        <row r="486">
          <cell r="C486"/>
          <cell r="CV486">
            <v>0</v>
          </cell>
        </row>
        <row r="487">
          <cell r="C487"/>
          <cell r="CV487">
            <v>0</v>
          </cell>
        </row>
        <row r="488">
          <cell r="C488"/>
          <cell r="CV488">
            <v>0</v>
          </cell>
        </row>
        <row r="489">
          <cell r="C489"/>
          <cell r="CV489">
            <v>0</v>
          </cell>
        </row>
        <row r="490">
          <cell r="C490"/>
          <cell r="CV490">
            <v>0</v>
          </cell>
        </row>
        <row r="491">
          <cell r="C491"/>
          <cell r="CV491">
            <v>0</v>
          </cell>
        </row>
        <row r="492">
          <cell r="C492"/>
          <cell r="CV492">
            <v>0</v>
          </cell>
        </row>
        <row r="493">
          <cell r="C493"/>
          <cell r="CV493">
            <v>0</v>
          </cell>
        </row>
        <row r="494">
          <cell r="C494"/>
          <cell r="CV494">
            <v>0</v>
          </cell>
        </row>
        <row r="495">
          <cell r="C495"/>
          <cell r="CV495">
            <v>0</v>
          </cell>
        </row>
        <row r="496">
          <cell r="C496"/>
          <cell r="CV496">
            <v>0</v>
          </cell>
        </row>
        <row r="497">
          <cell r="C497"/>
          <cell r="CV497">
            <v>0</v>
          </cell>
        </row>
        <row r="498">
          <cell r="C498"/>
          <cell r="CV498">
            <v>0</v>
          </cell>
        </row>
        <row r="499">
          <cell r="C499"/>
          <cell r="CV499">
            <v>0</v>
          </cell>
        </row>
        <row r="500">
          <cell r="C500"/>
          <cell r="CV500">
            <v>0</v>
          </cell>
        </row>
        <row r="501">
          <cell r="C501"/>
          <cell r="CV501">
            <v>0</v>
          </cell>
        </row>
        <row r="502">
          <cell r="C502"/>
          <cell r="CV502">
            <v>0</v>
          </cell>
        </row>
        <row r="503">
          <cell r="C503"/>
          <cell r="CV503">
            <v>0</v>
          </cell>
        </row>
        <row r="504">
          <cell r="C504"/>
          <cell r="CV504">
            <v>0</v>
          </cell>
        </row>
        <row r="505">
          <cell r="C505"/>
          <cell r="CV505">
            <v>0</v>
          </cell>
        </row>
        <row r="506">
          <cell r="C506"/>
          <cell r="CV506">
            <v>0</v>
          </cell>
        </row>
        <row r="507">
          <cell r="C507"/>
          <cell r="CV507">
            <v>0</v>
          </cell>
        </row>
        <row r="508">
          <cell r="C508"/>
          <cell r="CV508">
            <v>0</v>
          </cell>
        </row>
        <row r="509">
          <cell r="C509"/>
          <cell r="CV509">
            <v>0</v>
          </cell>
        </row>
        <row r="510">
          <cell r="C510"/>
          <cell r="CV510">
            <v>0</v>
          </cell>
        </row>
        <row r="511">
          <cell r="C511"/>
          <cell r="CV511">
            <v>0</v>
          </cell>
        </row>
        <row r="512">
          <cell r="C512"/>
          <cell r="CV512">
            <v>0</v>
          </cell>
        </row>
        <row r="513">
          <cell r="C513"/>
          <cell r="CV513">
            <v>0</v>
          </cell>
        </row>
        <row r="514">
          <cell r="C514"/>
          <cell r="CV514">
            <v>0</v>
          </cell>
        </row>
        <row r="515">
          <cell r="C515"/>
          <cell r="CV515">
            <v>0</v>
          </cell>
        </row>
        <row r="516">
          <cell r="C516"/>
          <cell r="CV516">
            <v>0</v>
          </cell>
        </row>
        <row r="517">
          <cell r="C517"/>
          <cell r="CV517">
            <v>0</v>
          </cell>
        </row>
        <row r="518">
          <cell r="C518"/>
          <cell r="CV518">
            <v>0</v>
          </cell>
        </row>
        <row r="519">
          <cell r="C519"/>
          <cell r="CV519">
            <v>0</v>
          </cell>
        </row>
        <row r="520">
          <cell r="C520"/>
          <cell r="CV520">
            <v>0</v>
          </cell>
        </row>
        <row r="521">
          <cell r="C521"/>
          <cell r="CV521">
            <v>0</v>
          </cell>
        </row>
        <row r="522">
          <cell r="C522"/>
          <cell r="CV522">
            <v>0</v>
          </cell>
        </row>
        <row r="523">
          <cell r="C523"/>
          <cell r="CV523">
            <v>0</v>
          </cell>
        </row>
        <row r="524">
          <cell r="C524"/>
          <cell r="CV524">
            <v>0</v>
          </cell>
        </row>
        <row r="525">
          <cell r="C525"/>
          <cell r="CV525">
            <v>0</v>
          </cell>
        </row>
        <row r="526">
          <cell r="C526"/>
          <cell r="CV526">
            <v>0</v>
          </cell>
        </row>
        <row r="527">
          <cell r="C527"/>
          <cell r="CV527">
            <v>0</v>
          </cell>
        </row>
        <row r="528">
          <cell r="C528"/>
          <cell r="CV528">
            <v>0</v>
          </cell>
        </row>
        <row r="529">
          <cell r="C529"/>
          <cell r="CV529">
            <v>0</v>
          </cell>
        </row>
        <row r="530">
          <cell r="C530"/>
          <cell r="CV530">
            <v>0</v>
          </cell>
        </row>
        <row r="531">
          <cell r="C531"/>
          <cell r="CV531">
            <v>0</v>
          </cell>
        </row>
        <row r="532">
          <cell r="C532"/>
          <cell r="CV532">
            <v>0</v>
          </cell>
        </row>
        <row r="533">
          <cell r="C533"/>
          <cell r="CV533">
            <v>0</v>
          </cell>
        </row>
        <row r="534">
          <cell r="C534"/>
          <cell r="CV534">
            <v>0</v>
          </cell>
        </row>
        <row r="535">
          <cell r="C535"/>
          <cell r="CV535">
            <v>0</v>
          </cell>
        </row>
        <row r="536">
          <cell r="C536"/>
          <cell r="CV536">
            <v>0</v>
          </cell>
        </row>
        <row r="537">
          <cell r="C537"/>
          <cell r="CV537">
            <v>0</v>
          </cell>
        </row>
        <row r="538">
          <cell r="C538"/>
          <cell r="CV538">
            <v>0</v>
          </cell>
        </row>
        <row r="539">
          <cell r="C539"/>
          <cell r="CV539">
            <v>0</v>
          </cell>
        </row>
        <row r="540">
          <cell r="C540"/>
          <cell r="CV540">
            <v>0</v>
          </cell>
        </row>
        <row r="541">
          <cell r="C541"/>
          <cell r="CV541">
            <v>0</v>
          </cell>
        </row>
        <row r="542">
          <cell r="C542"/>
          <cell r="CV542">
            <v>0</v>
          </cell>
        </row>
        <row r="543">
          <cell r="C543"/>
          <cell r="CV543">
            <v>0</v>
          </cell>
        </row>
        <row r="544">
          <cell r="C544"/>
          <cell r="CV544">
            <v>0</v>
          </cell>
        </row>
        <row r="545">
          <cell r="C545"/>
          <cell r="CV545">
            <v>0</v>
          </cell>
        </row>
        <row r="546">
          <cell r="C546"/>
          <cell r="CV546">
            <v>0</v>
          </cell>
        </row>
        <row r="547">
          <cell r="C547"/>
          <cell r="CV547">
            <v>0</v>
          </cell>
        </row>
        <row r="548">
          <cell r="C548"/>
          <cell r="CV548">
            <v>0</v>
          </cell>
        </row>
        <row r="549">
          <cell r="C549"/>
          <cell r="CV549">
            <v>0</v>
          </cell>
        </row>
        <row r="550">
          <cell r="C550"/>
          <cell r="CV550">
            <v>0</v>
          </cell>
        </row>
        <row r="551">
          <cell r="C551"/>
          <cell r="CV551">
            <v>0</v>
          </cell>
        </row>
        <row r="552">
          <cell r="C552"/>
          <cell r="CV552">
            <v>0</v>
          </cell>
        </row>
        <row r="553">
          <cell r="C553"/>
          <cell r="CV553">
            <v>0</v>
          </cell>
        </row>
        <row r="554">
          <cell r="C554"/>
          <cell r="CV554">
            <v>0</v>
          </cell>
        </row>
        <row r="555">
          <cell r="C555"/>
          <cell r="CV555">
            <v>0</v>
          </cell>
        </row>
        <row r="556">
          <cell r="C556"/>
          <cell r="CV556">
            <v>0</v>
          </cell>
        </row>
        <row r="557">
          <cell r="C557"/>
          <cell r="CV557">
            <v>0</v>
          </cell>
        </row>
        <row r="558">
          <cell r="C558"/>
          <cell r="CV558">
            <v>0</v>
          </cell>
        </row>
        <row r="559">
          <cell r="C559"/>
          <cell r="CV559">
            <v>0</v>
          </cell>
        </row>
        <row r="560">
          <cell r="C560"/>
          <cell r="CV560">
            <v>0</v>
          </cell>
        </row>
        <row r="561">
          <cell r="C561"/>
          <cell r="CV561">
            <v>0</v>
          </cell>
        </row>
        <row r="562">
          <cell r="C562"/>
          <cell r="CV562">
            <v>0</v>
          </cell>
        </row>
        <row r="563">
          <cell r="C563"/>
          <cell r="CV563">
            <v>0</v>
          </cell>
        </row>
        <row r="564">
          <cell r="C564"/>
          <cell r="CV564">
            <v>0</v>
          </cell>
        </row>
        <row r="565">
          <cell r="C565"/>
          <cell r="CV565">
            <v>0</v>
          </cell>
        </row>
        <row r="566">
          <cell r="C566"/>
          <cell r="CV566">
            <v>0</v>
          </cell>
        </row>
        <row r="567">
          <cell r="C567"/>
          <cell r="CV567">
            <v>0</v>
          </cell>
        </row>
        <row r="568">
          <cell r="C568"/>
          <cell r="CV568">
            <v>0</v>
          </cell>
        </row>
        <row r="569">
          <cell r="C569"/>
          <cell r="CV569">
            <v>0</v>
          </cell>
        </row>
        <row r="570">
          <cell r="C570"/>
          <cell r="CV570">
            <v>0</v>
          </cell>
        </row>
        <row r="571">
          <cell r="C571"/>
          <cell r="CV571">
            <v>0</v>
          </cell>
        </row>
        <row r="572">
          <cell r="C572"/>
          <cell r="CV572">
            <v>0</v>
          </cell>
        </row>
        <row r="573">
          <cell r="C573"/>
          <cell r="CV573">
            <v>0</v>
          </cell>
        </row>
        <row r="574">
          <cell r="C574"/>
          <cell r="CV574">
            <v>0</v>
          </cell>
        </row>
        <row r="575">
          <cell r="C575"/>
          <cell r="CV575">
            <v>0</v>
          </cell>
        </row>
        <row r="576">
          <cell r="C576"/>
          <cell r="CV576">
            <v>0</v>
          </cell>
        </row>
        <row r="577">
          <cell r="C577"/>
          <cell r="CV577">
            <v>0</v>
          </cell>
        </row>
        <row r="578">
          <cell r="C578"/>
          <cell r="CV578">
            <v>0</v>
          </cell>
        </row>
        <row r="579">
          <cell r="C579"/>
          <cell r="CV579">
            <v>0</v>
          </cell>
        </row>
        <row r="580">
          <cell r="C580"/>
          <cell r="CV580">
            <v>0</v>
          </cell>
        </row>
        <row r="581">
          <cell r="C581"/>
          <cell r="CV581">
            <v>0</v>
          </cell>
        </row>
        <row r="582">
          <cell r="C582"/>
          <cell r="CV582">
            <v>0</v>
          </cell>
        </row>
        <row r="583">
          <cell r="C583"/>
          <cell r="CV583">
            <v>0</v>
          </cell>
        </row>
        <row r="584">
          <cell r="C584"/>
          <cell r="CV584">
            <v>0</v>
          </cell>
        </row>
        <row r="585">
          <cell r="C585"/>
          <cell r="CV585">
            <v>0</v>
          </cell>
        </row>
        <row r="586">
          <cell r="C586"/>
          <cell r="CV586">
            <v>0</v>
          </cell>
        </row>
        <row r="587">
          <cell r="C587"/>
          <cell r="CV587">
            <v>0</v>
          </cell>
        </row>
        <row r="588">
          <cell r="C588"/>
          <cell r="CV588">
            <v>0</v>
          </cell>
        </row>
        <row r="589">
          <cell r="C589"/>
          <cell r="CV589">
            <v>0</v>
          </cell>
        </row>
        <row r="590">
          <cell r="C590"/>
          <cell r="CV590">
            <v>0</v>
          </cell>
        </row>
        <row r="591">
          <cell r="C591"/>
          <cell r="CV591">
            <v>0</v>
          </cell>
        </row>
        <row r="592">
          <cell r="C592"/>
          <cell r="CV592">
            <v>0</v>
          </cell>
        </row>
        <row r="593">
          <cell r="C593"/>
          <cell r="CV593">
            <v>0</v>
          </cell>
        </row>
        <row r="594">
          <cell r="C594"/>
          <cell r="CV594">
            <v>0</v>
          </cell>
        </row>
        <row r="595">
          <cell r="C595"/>
          <cell r="CV595">
            <v>0</v>
          </cell>
        </row>
        <row r="596">
          <cell r="C596"/>
          <cell r="CV596">
            <v>0</v>
          </cell>
        </row>
        <row r="597">
          <cell r="C597"/>
          <cell r="CV597">
            <v>0</v>
          </cell>
        </row>
        <row r="598">
          <cell r="C598"/>
          <cell r="CV598">
            <v>0</v>
          </cell>
        </row>
        <row r="599">
          <cell r="C599"/>
          <cell r="CV599">
            <v>0</v>
          </cell>
        </row>
        <row r="600">
          <cell r="C600"/>
          <cell r="CV600">
            <v>0</v>
          </cell>
        </row>
        <row r="601">
          <cell r="C601"/>
          <cell r="CV601">
            <v>0</v>
          </cell>
        </row>
        <row r="602">
          <cell r="C602"/>
          <cell r="CV602">
            <v>0</v>
          </cell>
        </row>
        <row r="603">
          <cell r="C603"/>
          <cell r="CV603">
            <v>0</v>
          </cell>
        </row>
        <row r="604">
          <cell r="C604"/>
          <cell r="CV604">
            <v>0</v>
          </cell>
        </row>
        <row r="605">
          <cell r="C605"/>
          <cell r="CV605">
            <v>0</v>
          </cell>
        </row>
        <row r="606">
          <cell r="C606"/>
          <cell r="CV606">
            <v>0</v>
          </cell>
        </row>
        <row r="607">
          <cell r="C607"/>
          <cell r="CV607">
            <v>0</v>
          </cell>
        </row>
        <row r="608">
          <cell r="C608"/>
          <cell r="CV608">
            <v>0</v>
          </cell>
        </row>
        <row r="609">
          <cell r="C609"/>
          <cell r="CV609">
            <v>0</v>
          </cell>
        </row>
        <row r="610">
          <cell r="C610"/>
          <cell r="CV610">
            <v>0</v>
          </cell>
        </row>
        <row r="611">
          <cell r="C611"/>
          <cell r="CV611">
            <v>0</v>
          </cell>
        </row>
        <row r="612">
          <cell r="C612"/>
          <cell r="CV612">
            <v>0</v>
          </cell>
        </row>
        <row r="613">
          <cell r="C613"/>
          <cell r="CV613">
            <v>0</v>
          </cell>
        </row>
        <row r="614">
          <cell r="C614"/>
          <cell r="CV614">
            <v>0</v>
          </cell>
        </row>
        <row r="615">
          <cell r="C615"/>
          <cell r="CV615">
            <v>0</v>
          </cell>
        </row>
        <row r="616">
          <cell r="C616"/>
          <cell r="CV616">
            <v>0</v>
          </cell>
        </row>
        <row r="617">
          <cell r="C617"/>
          <cell r="CV617">
            <v>0</v>
          </cell>
        </row>
        <row r="618">
          <cell r="C618"/>
          <cell r="CV618">
            <v>0</v>
          </cell>
        </row>
        <row r="619">
          <cell r="C619"/>
          <cell r="CV619">
            <v>0</v>
          </cell>
        </row>
        <row r="620">
          <cell r="C620"/>
          <cell r="CV620">
            <v>0</v>
          </cell>
        </row>
        <row r="621">
          <cell r="C621"/>
          <cell r="CV621">
            <v>0</v>
          </cell>
        </row>
        <row r="622">
          <cell r="C622"/>
          <cell r="CV622">
            <v>0</v>
          </cell>
        </row>
        <row r="623">
          <cell r="C623"/>
          <cell r="CV623">
            <v>0</v>
          </cell>
        </row>
        <row r="624">
          <cell r="C624"/>
          <cell r="CV624">
            <v>0</v>
          </cell>
        </row>
        <row r="625">
          <cell r="C625"/>
          <cell r="CV625">
            <v>0</v>
          </cell>
        </row>
        <row r="626">
          <cell r="C626"/>
          <cell r="CV626">
            <v>0</v>
          </cell>
        </row>
        <row r="627">
          <cell r="C627"/>
          <cell r="CV627">
            <v>0</v>
          </cell>
        </row>
        <row r="628">
          <cell r="C628"/>
          <cell r="CV628">
            <v>0</v>
          </cell>
        </row>
        <row r="629">
          <cell r="C629"/>
          <cell r="CV629">
            <v>0</v>
          </cell>
        </row>
        <row r="630">
          <cell r="C630"/>
          <cell r="CV630">
            <v>0</v>
          </cell>
        </row>
        <row r="631">
          <cell r="C631"/>
          <cell r="CV631">
            <v>0</v>
          </cell>
        </row>
        <row r="632">
          <cell r="C632"/>
          <cell r="CV632">
            <v>0</v>
          </cell>
        </row>
        <row r="633">
          <cell r="C633"/>
          <cell r="CV633">
            <v>0</v>
          </cell>
        </row>
        <row r="634">
          <cell r="C634"/>
          <cell r="CV634">
            <v>0</v>
          </cell>
        </row>
        <row r="635">
          <cell r="C635"/>
          <cell r="CV635">
            <v>0</v>
          </cell>
        </row>
        <row r="636">
          <cell r="C636"/>
          <cell r="CV636">
            <v>0</v>
          </cell>
        </row>
        <row r="637">
          <cell r="C637"/>
          <cell r="CV637">
            <v>0</v>
          </cell>
        </row>
        <row r="638">
          <cell r="C638"/>
          <cell r="CV638">
            <v>0</v>
          </cell>
        </row>
        <row r="639">
          <cell r="C639"/>
          <cell r="CV639">
            <v>0</v>
          </cell>
        </row>
        <row r="640">
          <cell r="C640"/>
          <cell r="CV640">
            <v>0</v>
          </cell>
        </row>
        <row r="641">
          <cell r="C641"/>
          <cell r="CV641">
            <v>0</v>
          </cell>
        </row>
        <row r="642">
          <cell r="C642"/>
          <cell r="CV642">
            <v>0</v>
          </cell>
        </row>
        <row r="643">
          <cell r="C643"/>
          <cell r="CV643">
            <v>0</v>
          </cell>
        </row>
        <row r="644">
          <cell r="C644"/>
          <cell r="CV644">
            <v>0</v>
          </cell>
        </row>
        <row r="645">
          <cell r="C645"/>
          <cell r="CV645">
            <v>0</v>
          </cell>
        </row>
        <row r="646">
          <cell r="C646"/>
          <cell r="CV646">
            <v>0</v>
          </cell>
        </row>
        <row r="647">
          <cell r="C647"/>
          <cell r="CV647">
            <v>0</v>
          </cell>
        </row>
        <row r="648">
          <cell r="C648"/>
          <cell r="CV648">
            <v>0</v>
          </cell>
        </row>
        <row r="649">
          <cell r="C649"/>
          <cell r="CV649">
            <v>0</v>
          </cell>
        </row>
        <row r="650">
          <cell r="C650"/>
          <cell r="CV650">
            <v>0</v>
          </cell>
        </row>
        <row r="651">
          <cell r="C651"/>
          <cell r="CV651">
            <v>0</v>
          </cell>
        </row>
        <row r="652">
          <cell r="C652"/>
          <cell r="CV652">
            <v>0</v>
          </cell>
        </row>
        <row r="653">
          <cell r="C653"/>
          <cell r="CV653">
            <v>0</v>
          </cell>
        </row>
        <row r="654">
          <cell r="C654"/>
          <cell r="CV654">
            <v>0</v>
          </cell>
        </row>
        <row r="655">
          <cell r="C655"/>
          <cell r="CV655">
            <v>0</v>
          </cell>
        </row>
        <row r="656">
          <cell r="C656"/>
          <cell r="CV656">
            <v>0</v>
          </cell>
        </row>
        <row r="657">
          <cell r="C657"/>
          <cell r="CV657">
            <v>0</v>
          </cell>
        </row>
        <row r="658">
          <cell r="C658"/>
          <cell r="CV658">
            <v>0</v>
          </cell>
        </row>
        <row r="659">
          <cell r="C659"/>
          <cell r="CV659">
            <v>0</v>
          </cell>
        </row>
        <row r="660">
          <cell r="C660"/>
          <cell r="CV660">
            <v>0</v>
          </cell>
        </row>
        <row r="661">
          <cell r="C661"/>
          <cell r="CV661">
            <v>0</v>
          </cell>
        </row>
        <row r="662">
          <cell r="C662"/>
          <cell r="CV662">
            <v>0</v>
          </cell>
        </row>
        <row r="663">
          <cell r="C663"/>
          <cell r="CV663">
            <v>0</v>
          </cell>
        </row>
        <row r="664">
          <cell r="C664"/>
          <cell r="CV664">
            <v>0</v>
          </cell>
        </row>
        <row r="665">
          <cell r="C665"/>
          <cell r="CV665">
            <v>0</v>
          </cell>
        </row>
        <row r="666">
          <cell r="C666"/>
          <cell r="CV666">
            <v>0</v>
          </cell>
        </row>
        <row r="667">
          <cell r="C667"/>
          <cell r="CV667">
            <v>0</v>
          </cell>
        </row>
        <row r="668">
          <cell r="C668"/>
          <cell r="CV668">
            <v>0</v>
          </cell>
        </row>
        <row r="669">
          <cell r="C669"/>
          <cell r="CV669">
            <v>0</v>
          </cell>
        </row>
        <row r="670">
          <cell r="C670"/>
          <cell r="CV670">
            <v>0</v>
          </cell>
        </row>
        <row r="671">
          <cell r="C671"/>
          <cell r="CV671">
            <v>0</v>
          </cell>
        </row>
        <row r="672">
          <cell r="C672"/>
          <cell r="CV672">
            <v>0</v>
          </cell>
        </row>
        <row r="673">
          <cell r="C673"/>
          <cell r="CV673">
            <v>0</v>
          </cell>
        </row>
        <row r="674">
          <cell r="C674"/>
          <cell r="CV674">
            <v>0</v>
          </cell>
        </row>
        <row r="675">
          <cell r="C675"/>
          <cell r="CV675">
            <v>0</v>
          </cell>
        </row>
        <row r="676">
          <cell r="C676"/>
          <cell r="CV676">
            <v>0</v>
          </cell>
        </row>
        <row r="677">
          <cell r="C677"/>
          <cell r="CV677">
            <v>0</v>
          </cell>
        </row>
        <row r="678">
          <cell r="C678"/>
          <cell r="CV678">
            <v>0</v>
          </cell>
        </row>
        <row r="679">
          <cell r="C679"/>
          <cell r="CV679">
            <v>0</v>
          </cell>
        </row>
        <row r="680">
          <cell r="C680"/>
          <cell r="CV680">
            <v>0</v>
          </cell>
        </row>
        <row r="681">
          <cell r="C681"/>
          <cell r="CV681">
            <v>0</v>
          </cell>
        </row>
        <row r="682">
          <cell r="C682"/>
          <cell r="CV682">
            <v>0</v>
          </cell>
        </row>
        <row r="683">
          <cell r="C683"/>
          <cell r="CV683">
            <v>0</v>
          </cell>
        </row>
        <row r="684">
          <cell r="C684"/>
          <cell r="CV684">
            <v>0</v>
          </cell>
        </row>
        <row r="685">
          <cell r="C685"/>
          <cell r="CV685">
            <v>0</v>
          </cell>
        </row>
        <row r="686">
          <cell r="C686"/>
          <cell r="CV686">
            <v>0</v>
          </cell>
        </row>
        <row r="687">
          <cell r="C687"/>
          <cell r="CV687">
            <v>0</v>
          </cell>
        </row>
        <row r="688">
          <cell r="C688"/>
          <cell r="CV688">
            <v>0</v>
          </cell>
        </row>
        <row r="689">
          <cell r="C689"/>
          <cell r="CV689">
            <v>0</v>
          </cell>
        </row>
        <row r="690">
          <cell r="C690"/>
          <cell r="CV690">
            <v>0</v>
          </cell>
        </row>
        <row r="691">
          <cell r="C691"/>
          <cell r="CV691">
            <v>0</v>
          </cell>
        </row>
        <row r="692">
          <cell r="C692"/>
          <cell r="CV692">
            <v>0</v>
          </cell>
        </row>
        <row r="693">
          <cell r="C693"/>
          <cell r="CV693">
            <v>0</v>
          </cell>
        </row>
        <row r="694">
          <cell r="C694"/>
          <cell r="CV694">
            <v>0</v>
          </cell>
        </row>
        <row r="695">
          <cell r="C695"/>
          <cell r="CV695">
            <v>0</v>
          </cell>
        </row>
        <row r="696">
          <cell r="C696"/>
          <cell r="CV696">
            <v>0</v>
          </cell>
        </row>
        <row r="697">
          <cell r="C697"/>
          <cell r="CV697">
            <v>0</v>
          </cell>
        </row>
        <row r="698">
          <cell r="C698"/>
          <cell r="CV698">
            <v>0</v>
          </cell>
        </row>
        <row r="699">
          <cell r="C699"/>
          <cell r="CV699">
            <v>0</v>
          </cell>
        </row>
        <row r="700">
          <cell r="C700"/>
          <cell r="CV700">
            <v>0</v>
          </cell>
        </row>
        <row r="701">
          <cell r="C701"/>
          <cell r="CV701">
            <v>0</v>
          </cell>
        </row>
        <row r="702">
          <cell r="C702"/>
          <cell r="CV702">
            <v>0</v>
          </cell>
        </row>
        <row r="703">
          <cell r="C703"/>
          <cell r="CV703">
            <v>0</v>
          </cell>
        </row>
        <row r="704">
          <cell r="C704"/>
          <cell r="CV704">
            <v>0</v>
          </cell>
        </row>
        <row r="705">
          <cell r="C705"/>
          <cell r="CV705">
            <v>0</v>
          </cell>
        </row>
        <row r="706">
          <cell r="C706"/>
          <cell r="CV706">
            <v>0</v>
          </cell>
        </row>
        <row r="707">
          <cell r="C707"/>
          <cell r="CV707">
            <v>0</v>
          </cell>
        </row>
        <row r="708">
          <cell r="C708"/>
          <cell r="CV708">
            <v>0</v>
          </cell>
        </row>
        <row r="709">
          <cell r="C709"/>
          <cell r="CV709">
            <v>0</v>
          </cell>
        </row>
        <row r="710">
          <cell r="C710"/>
          <cell r="CV710">
            <v>0</v>
          </cell>
        </row>
        <row r="711">
          <cell r="C711"/>
          <cell r="CV711">
            <v>0</v>
          </cell>
        </row>
        <row r="712">
          <cell r="C712"/>
          <cell r="CV712">
            <v>0</v>
          </cell>
        </row>
        <row r="713">
          <cell r="C713"/>
          <cell r="CV713">
            <v>0</v>
          </cell>
        </row>
        <row r="714">
          <cell r="C714"/>
          <cell r="CV714">
            <v>0</v>
          </cell>
        </row>
        <row r="715">
          <cell r="C715"/>
          <cell r="CV715">
            <v>0</v>
          </cell>
        </row>
        <row r="716">
          <cell r="C716"/>
          <cell r="CV716">
            <v>0</v>
          </cell>
        </row>
        <row r="717">
          <cell r="C717"/>
          <cell r="CV717">
            <v>0</v>
          </cell>
        </row>
        <row r="718">
          <cell r="C718"/>
          <cell r="CV718">
            <v>0</v>
          </cell>
        </row>
        <row r="719">
          <cell r="C719"/>
          <cell r="CV719">
            <v>0</v>
          </cell>
        </row>
        <row r="720">
          <cell r="C720"/>
          <cell r="CV720">
            <v>0</v>
          </cell>
        </row>
        <row r="721">
          <cell r="C721"/>
          <cell r="CV721">
            <v>0</v>
          </cell>
        </row>
        <row r="722">
          <cell r="C722"/>
          <cell r="CV722">
            <v>0</v>
          </cell>
        </row>
        <row r="723">
          <cell r="C723"/>
          <cell r="CV723">
            <v>0</v>
          </cell>
        </row>
        <row r="724">
          <cell r="C724"/>
          <cell r="CV724">
            <v>0</v>
          </cell>
        </row>
        <row r="725">
          <cell r="C725"/>
          <cell r="CV725">
            <v>0</v>
          </cell>
        </row>
        <row r="726">
          <cell r="C726"/>
          <cell r="CV726">
            <v>0</v>
          </cell>
        </row>
        <row r="727">
          <cell r="C727"/>
          <cell r="CV727">
            <v>0</v>
          </cell>
        </row>
        <row r="728">
          <cell r="C728"/>
          <cell r="CV728">
            <v>0</v>
          </cell>
        </row>
        <row r="729">
          <cell r="C729"/>
          <cell r="CV729">
            <v>0</v>
          </cell>
        </row>
        <row r="730">
          <cell r="C730"/>
          <cell r="CV730">
            <v>0</v>
          </cell>
        </row>
        <row r="731">
          <cell r="C731"/>
          <cell r="CV731">
            <v>0</v>
          </cell>
        </row>
        <row r="732">
          <cell r="C732"/>
          <cell r="CV732">
            <v>0</v>
          </cell>
        </row>
        <row r="733">
          <cell r="C733"/>
          <cell r="CV733">
            <v>0</v>
          </cell>
        </row>
        <row r="734">
          <cell r="C734"/>
          <cell r="CV734">
            <v>0</v>
          </cell>
        </row>
        <row r="735">
          <cell r="C735"/>
          <cell r="CV735">
            <v>0</v>
          </cell>
        </row>
        <row r="736">
          <cell r="C736"/>
          <cell r="CV736">
            <v>0</v>
          </cell>
        </row>
        <row r="737">
          <cell r="C737"/>
          <cell r="CV737">
            <v>0</v>
          </cell>
        </row>
        <row r="738">
          <cell r="C738"/>
          <cell r="CV738">
            <v>0</v>
          </cell>
        </row>
        <row r="739">
          <cell r="C739"/>
          <cell r="CV739">
            <v>0</v>
          </cell>
        </row>
        <row r="740">
          <cell r="C740"/>
          <cell r="CV740">
            <v>0</v>
          </cell>
        </row>
        <row r="741">
          <cell r="C741"/>
          <cell r="CV741">
            <v>0</v>
          </cell>
        </row>
        <row r="742">
          <cell r="C742"/>
          <cell r="CV742">
            <v>0</v>
          </cell>
        </row>
        <row r="743">
          <cell r="C743"/>
          <cell r="CV743">
            <v>0</v>
          </cell>
        </row>
        <row r="744">
          <cell r="C744"/>
          <cell r="CV744">
            <v>0</v>
          </cell>
        </row>
        <row r="745">
          <cell r="C745"/>
          <cell r="CV745">
            <v>0</v>
          </cell>
        </row>
        <row r="746">
          <cell r="C746"/>
          <cell r="CV746">
            <v>0</v>
          </cell>
        </row>
        <row r="747">
          <cell r="C747"/>
          <cell r="CV747">
            <v>0</v>
          </cell>
        </row>
        <row r="748">
          <cell r="C748"/>
          <cell r="CV748">
            <v>0</v>
          </cell>
        </row>
        <row r="749">
          <cell r="C749"/>
          <cell r="CV749">
            <v>0</v>
          </cell>
        </row>
        <row r="750">
          <cell r="C750"/>
          <cell r="CV750">
            <v>0</v>
          </cell>
        </row>
        <row r="751">
          <cell r="C751"/>
          <cell r="CV751">
            <v>0</v>
          </cell>
        </row>
        <row r="752">
          <cell r="C752"/>
          <cell r="CV752">
            <v>0</v>
          </cell>
        </row>
        <row r="753">
          <cell r="C753"/>
          <cell r="CV753">
            <v>0</v>
          </cell>
        </row>
        <row r="754">
          <cell r="C754"/>
          <cell r="CV754">
            <v>0</v>
          </cell>
        </row>
        <row r="755">
          <cell r="C755"/>
          <cell r="CV755">
            <v>0</v>
          </cell>
        </row>
        <row r="756">
          <cell r="C756"/>
          <cell r="CV756">
            <v>0</v>
          </cell>
        </row>
        <row r="757">
          <cell r="C757"/>
          <cell r="CV757">
            <v>0</v>
          </cell>
        </row>
        <row r="758">
          <cell r="C758"/>
          <cell r="CV758">
            <v>0</v>
          </cell>
        </row>
        <row r="759">
          <cell r="C759"/>
          <cell r="CV759">
            <v>0</v>
          </cell>
        </row>
        <row r="760">
          <cell r="C760"/>
          <cell r="CV760">
            <v>0</v>
          </cell>
        </row>
        <row r="761">
          <cell r="C761"/>
          <cell r="CV761">
            <v>0</v>
          </cell>
        </row>
        <row r="762">
          <cell r="C762"/>
          <cell r="CV762">
            <v>0</v>
          </cell>
        </row>
        <row r="763">
          <cell r="C763"/>
          <cell r="CV763">
            <v>0</v>
          </cell>
        </row>
        <row r="764">
          <cell r="C764"/>
          <cell r="CV764">
            <v>0</v>
          </cell>
        </row>
        <row r="765">
          <cell r="C765"/>
          <cell r="CV765">
            <v>0</v>
          </cell>
        </row>
        <row r="766">
          <cell r="C766"/>
          <cell r="CV766">
            <v>0</v>
          </cell>
        </row>
        <row r="767">
          <cell r="C767"/>
          <cell r="CV767">
            <v>0</v>
          </cell>
        </row>
        <row r="768">
          <cell r="C768"/>
          <cell r="CV768">
            <v>0</v>
          </cell>
        </row>
        <row r="769">
          <cell r="C769"/>
          <cell r="CV769">
            <v>0</v>
          </cell>
        </row>
        <row r="770">
          <cell r="C770"/>
          <cell r="CV770">
            <v>0</v>
          </cell>
        </row>
        <row r="771">
          <cell r="C771"/>
          <cell r="CV771">
            <v>0</v>
          </cell>
        </row>
        <row r="772">
          <cell r="C772"/>
          <cell r="CV772">
            <v>0</v>
          </cell>
        </row>
        <row r="773">
          <cell r="C773"/>
          <cell r="CV773">
            <v>0</v>
          </cell>
        </row>
        <row r="774">
          <cell r="C774"/>
          <cell r="CV774">
            <v>0</v>
          </cell>
        </row>
        <row r="775">
          <cell r="C775"/>
          <cell r="CV775">
            <v>0</v>
          </cell>
        </row>
        <row r="776">
          <cell r="C776"/>
          <cell r="CV776">
            <v>0</v>
          </cell>
        </row>
        <row r="777">
          <cell r="C777"/>
          <cell r="CV777">
            <v>0</v>
          </cell>
        </row>
        <row r="778">
          <cell r="C778"/>
          <cell r="CV778">
            <v>0</v>
          </cell>
        </row>
        <row r="779">
          <cell r="C779"/>
          <cell r="CV779">
            <v>0</v>
          </cell>
        </row>
        <row r="780">
          <cell r="C780"/>
          <cell r="CV780">
            <v>0</v>
          </cell>
        </row>
        <row r="781">
          <cell r="C781"/>
          <cell r="CV781">
            <v>0</v>
          </cell>
        </row>
        <row r="782">
          <cell r="C782"/>
          <cell r="CV782">
            <v>0</v>
          </cell>
        </row>
        <row r="783">
          <cell r="C783"/>
          <cell r="CV783">
            <v>0</v>
          </cell>
        </row>
        <row r="784">
          <cell r="C784"/>
          <cell r="CV784">
            <v>0</v>
          </cell>
        </row>
        <row r="785">
          <cell r="C785"/>
          <cell r="CV785">
            <v>0</v>
          </cell>
        </row>
        <row r="786">
          <cell r="C786"/>
          <cell r="CV786">
            <v>0</v>
          </cell>
        </row>
        <row r="787">
          <cell r="C787"/>
          <cell r="CV787">
            <v>0</v>
          </cell>
        </row>
        <row r="788">
          <cell r="C788"/>
          <cell r="CV788">
            <v>0</v>
          </cell>
        </row>
        <row r="789">
          <cell r="C789"/>
          <cell r="CV789">
            <v>0</v>
          </cell>
        </row>
        <row r="790">
          <cell r="C790"/>
          <cell r="CV790">
            <v>0</v>
          </cell>
        </row>
        <row r="791">
          <cell r="C791"/>
          <cell r="CV791">
            <v>0</v>
          </cell>
        </row>
        <row r="792">
          <cell r="C792"/>
          <cell r="CV792">
            <v>0</v>
          </cell>
        </row>
        <row r="793">
          <cell r="C793"/>
          <cell r="CV793">
            <v>0</v>
          </cell>
        </row>
        <row r="794">
          <cell r="C794"/>
          <cell r="CV794">
            <v>0</v>
          </cell>
        </row>
        <row r="795">
          <cell r="C795"/>
          <cell r="CV795">
            <v>0</v>
          </cell>
        </row>
        <row r="796">
          <cell r="C796"/>
          <cell r="CV796">
            <v>0</v>
          </cell>
        </row>
        <row r="797">
          <cell r="C797"/>
          <cell r="CV797">
            <v>0</v>
          </cell>
        </row>
        <row r="798">
          <cell r="C798"/>
          <cell r="CV798">
            <v>0</v>
          </cell>
        </row>
        <row r="799">
          <cell r="C799"/>
          <cell r="CV799">
            <v>0</v>
          </cell>
        </row>
        <row r="800">
          <cell r="C800"/>
          <cell r="CV800">
            <v>0</v>
          </cell>
        </row>
        <row r="801">
          <cell r="C801"/>
          <cell r="CV801">
            <v>0</v>
          </cell>
        </row>
        <row r="802">
          <cell r="C802"/>
          <cell r="CV802">
            <v>0</v>
          </cell>
        </row>
        <row r="803">
          <cell r="C803"/>
          <cell r="CV803">
            <v>0</v>
          </cell>
        </row>
        <row r="804">
          <cell r="C804"/>
          <cell r="CV804">
            <v>0</v>
          </cell>
        </row>
        <row r="805">
          <cell r="C805"/>
          <cell r="CV805">
            <v>0</v>
          </cell>
        </row>
        <row r="806">
          <cell r="C806"/>
          <cell r="CV806">
            <v>0</v>
          </cell>
        </row>
        <row r="807">
          <cell r="C807"/>
          <cell r="CV807">
            <v>0</v>
          </cell>
        </row>
        <row r="808">
          <cell r="C808"/>
          <cell r="CV808">
            <v>0</v>
          </cell>
        </row>
        <row r="809">
          <cell r="C809"/>
          <cell r="CV809">
            <v>0</v>
          </cell>
        </row>
        <row r="810">
          <cell r="C810"/>
          <cell r="CV810">
            <v>0</v>
          </cell>
        </row>
        <row r="811">
          <cell r="C811"/>
          <cell r="CV811">
            <v>0</v>
          </cell>
        </row>
        <row r="812">
          <cell r="C812"/>
          <cell r="CV812">
            <v>0</v>
          </cell>
        </row>
        <row r="813">
          <cell r="C813"/>
          <cell r="CV813">
            <v>0</v>
          </cell>
        </row>
        <row r="814">
          <cell r="C814"/>
          <cell r="CV814">
            <v>0</v>
          </cell>
        </row>
        <row r="815">
          <cell r="C815"/>
          <cell r="CV815">
            <v>0</v>
          </cell>
        </row>
        <row r="816">
          <cell r="C816"/>
          <cell r="CV816">
            <v>0</v>
          </cell>
        </row>
        <row r="817">
          <cell r="C817"/>
          <cell r="CV817">
            <v>0</v>
          </cell>
        </row>
        <row r="818">
          <cell r="C818"/>
          <cell r="CV818">
            <v>0</v>
          </cell>
        </row>
        <row r="819">
          <cell r="C819"/>
          <cell r="CV819">
            <v>0</v>
          </cell>
        </row>
        <row r="820">
          <cell r="C820"/>
          <cell r="CV820">
            <v>0</v>
          </cell>
        </row>
        <row r="821">
          <cell r="C821"/>
          <cell r="CV821">
            <v>0</v>
          </cell>
        </row>
        <row r="822">
          <cell r="C822"/>
          <cell r="CV822">
            <v>0</v>
          </cell>
        </row>
        <row r="823">
          <cell r="C823"/>
          <cell r="CV823">
            <v>0</v>
          </cell>
        </row>
        <row r="824">
          <cell r="C824"/>
          <cell r="CV824">
            <v>0</v>
          </cell>
        </row>
        <row r="825">
          <cell r="C825"/>
          <cell r="CV825">
            <v>0</v>
          </cell>
        </row>
        <row r="826">
          <cell r="C826"/>
          <cell r="CV826">
            <v>0</v>
          </cell>
        </row>
        <row r="827">
          <cell r="C827"/>
          <cell r="CV827">
            <v>0</v>
          </cell>
        </row>
        <row r="828">
          <cell r="C828"/>
          <cell r="CV828">
            <v>0</v>
          </cell>
        </row>
        <row r="829">
          <cell r="C829"/>
          <cell r="CV829">
            <v>0</v>
          </cell>
        </row>
        <row r="830">
          <cell r="C830"/>
          <cell r="CV830">
            <v>0</v>
          </cell>
        </row>
        <row r="831">
          <cell r="C831"/>
          <cell r="CV831">
            <v>0</v>
          </cell>
        </row>
        <row r="832">
          <cell r="C832"/>
          <cell r="CV832">
            <v>0</v>
          </cell>
        </row>
        <row r="833">
          <cell r="C833"/>
          <cell r="CV833">
            <v>0</v>
          </cell>
        </row>
        <row r="834">
          <cell r="C834"/>
          <cell r="CV834">
            <v>0</v>
          </cell>
        </row>
        <row r="835">
          <cell r="C835"/>
          <cell r="CV835">
            <v>0</v>
          </cell>
        </row>
        <row r="836">
          <cell r="C836"/>
          <cell r="CV836">
            <v>0</v>
          </cell>
        </row>
        <row r="837">
          <cell r="C837"/>
          <cell r="CV837">
            <v>0</v>
          </cell>
        </row>
        <row r="838">
          <cell r="C838"/>
          <cell r="CV838">
            <v>0</v>
          </cell>
        </row>
        <row r="839">
          <cell r="C839"/>
          <cell r="CV839">
            <v>0</v>
          </cell>
        </row>
        <row r="840">
          <cell r="C840"/>
          <cell r="CV840">
            <v>0</v>
          </cell>
        </row>
        <row r="841">
          <cell r="C841"/>
          <cell r="CV841">
            <v>0</v>
          </cell>
        </row>
        <row r="842">
          <cell r="C842"/>
          <cell r="CV842">
            <v>0</v>
          </cell>
        </row>
        <row r="843">
          <cell r="C843"/>
          <cell r="CV843">
            <v>0</v>
          </cell>
        </row>
        <row r="844">
          <cell r="C844"/>
          <cell r="CV844">
            <v>0</v>
          </cell>
        </row>
        <row r="845">
          <cell r="C845"/>
          <cell r="CV845">
            <v>0</v>
          </cell>
        </row>
        <row r="846">
          <cell r="C846"/>
          <cell r="CV846">
            <v>0</v>
          </cell>
        </row>
        <row r="847">
          <cell r="C847"/>
          <cell r="CV847">
            <v>0</v>
          </cell>
        </row>
        <row r="848">
          <cell r="C848"/>
          <cell r="CV848">
            <v>0</v>
          </cell>
        </row>
        <row r="849">
          <cell r="C849"/>
          <cell r="CV849">
            <v>0</v>
          </cell>
        </row>
        <row r="850">
          <cell r="C850"/>
          <cell r="CV850">
            <v>0</v>
          </cell>
        </row>
        <row r="851">
          <cell r="C851"/>
          <cell r="CV851">
            <v>0</v>
          </cell>
        </row>
        <row r="852">
          <cell r="C852"/>
          <cell r="CV852">
            <v>0</v>
          </cell>
        </row>
        <row r="853">
          <cell r="C853"/>
          <cell r="CV853">
            <v>0</v>
          </cell>
        </row>
        <row r="854">
          <cell r="C854"/>
          <cell r="CV854">
            <v>0</v>
          </cell>
        </row>
        <row r="855">
          <cell r="C855"/>
          <cell r="CV855">
            <v>0</v>
          </cell>
        </row>
        <row r="856">
          <cell r="C856"/>
          <cell r="CV856">
            <v>0</v>
          </cell>
        </row>
        <row r="857">
          <cell r="C857"/>
          <cell r="CV857">
            <v>0</v>
          </cell>
        </row>
        <row r="858">
          <cell r="C858"/>
          <cell r="CV858">
            <v>0</v>
          </cell>
        </row>
        <row r="859">
          <cell r="C859"/>
          <cell r="CV859">
            <v>0</v>
          </cell>
        </row>
        <row r="860">
          <cell r="C860"/>
          <cell r="CV860">
            <v>0</v>
          </cell>
        </row>
        <row r="861">
          <cell r="C861"/>
          <cell r="CV861">
            <v>0</v>
          </cell>
        </row>
        <row r="862">
          <cell r="C862"/>
          <cell r="CV862">
            <v>0</v>
          </cell>
        </row>
        <row r="863">
          <cell r="C863"/>
          <cell r="CV863">
            <v>0</v>
          </cell>
        </row>
        <row r="864">
          <cell r="C864"/>
          <cell r="CV864">
            <v>0</v>
          </cell>
        </row>
        <row r="865">
          <cell r="C865"/>
          <cell r="CV865">
            <v>0</v>
          </cell>
        </row>
        <row r="866">
          <cell r="C866"/>
          <cell r="CV866">
            <v>0</v>
          </cell>
        </row>
        <row r="867">
          <cell r="C867"/>
          <cell r="CV867">
            <v>0</v>
          </cell>
        </row>
        <row r="868">
          <cell r="C868"/>
          <cell r="CV868">
            <v>0</v>
          </cell>
        </row>
        <row r="869">
          <cell r="C869"/>
          <cell r="CV869">
            <v>0</v>
          </cell>
        </row>
        <row r="870">
          <cell r="C870"/>
          <cell r="CV870">
            <v>0</v>
          </cell>
        </row>
        <row r="871">
          <cell r="C871"/>
          <cell r="CV871">
            <v>0</v>
          </cell>
        </row>
        <row r="872">
          <cell r="C872"/>
          <cell r="CV872">
            <v>0</v>
          </cell>
        </row>
        <row r="873">
          <cell r="C873"/>
          <cell r="CV873">
            <v>0</v>
          </cell>
        </row>
        <row r="874">
          <cell r="C874"/>
          <cell r="CV874">
            <v>0</v>
          </cell>
        </row>
        <row r="875">
          <cell r="C875"/>
          <cell r="CV875">
            <v>0</v>
          </cell>
        </row>
        <row r="876">
          <cell r="C876"/>
          <cell r="CV876">
            <v>0</v>
          </cell>
        </row>
        <row r="877">
          <cell r="C877"/>
          <cell r="CV877">
            <v>0</v>
          </cell>
        </row>
        <row r="878">
          <cell r="C878"/>
          <cell r="CV878">
            <v>0</v>
          </cell>
        </row>
        <row r="879">
          <cell r="C879"/>
          <cell r="CV879">
            <v>0</v>
          </cell>
        </row>
        <row r="880">
          <cell r="C880"/>
          <cell r="CV880">
            <v>0</v>
          </cell>
        </row>
        <row r="881">
          <cell r="C881"/>
          <cell r="CV881">
            <v>0</v>
          </cell>
        </row>
        <row r="882">
          <cell r="C882"/>
          <cell r="CV882">
            <v>0</v>
          </cell>
        </row>
        <row r="883">
          <cell r="C883"/>
          <cell r="CV883">
            <v>0</v>
          </cell>
        </row>
        <row r="884">
          <cell r="C884"/>
          <cell r="CV884">
            <v>0</v>
          </cell>
        </row>
        <row r="885">
          <cell r="C885"/>
          <cell r="CV885">
            <v>0</v>
          </cell>
        </row>
        <row r="886">
          <cell r="C886"/>
          <cell r="CV886">
            <v>0</v>
          </cell>
        </row>
        <row r="887">
          <cell r="C887"/>
          <cell r="CV887">
            <v>0</v>
          </cell>
        </row>
        <row r="888">
          <cell r="C888"/>
          <cell r="CV888">
            <v>0</v>
          </cell>
        </row>
        <row r="889">
          <cell r="C889"/>
          <cell r="CV889">
            <v>0</v>
          </cell>
        </row>
        <row r="890">
          <cell r="C890"/>
          <cell r="CV890">
            <v>0</v>
          </cell>
        </row>
        <row r="891">
          <cell r="C891"/>
          <cell r="CV891">
            <v>0</v>
          </cell>
        </row>
        <row r="892">
          <cell r="C892"/>
          <cell r="CV892">
            <v>0</v>
          </cell>
        </row>
        <row r="893">
          <cell r="C893"/>
          <cell r="CV893">
            <v>0</v>
          </cell>
        </row>
        <row r="894">
          <cell r="C894"/>
          <cell r="CV894">
            <v>0</v>
          </cell>
        </row>
        <row r="895">
          <cell r="C895"/>
          <cell r="CV895">
            <v>0</v>
          </cell>
        </row>
        <row r="896">
          <cell r="C896"/>
          <cell r="CV896">
            <v>0</v>
          </cell>
        </row>
        <row r="897">
          <cell r="C897"/>
          <cell r="CV897">
            <v>0</v>
          </cell>
        </row>
        <row r="898">
          <cell r="C898"/>
          <cell r="CV898">
            <v>0</v>
          </cell>
        </row>
        <row r="899">
          <cell r="C899"/>
          <cell r="CV899">
            <v>0</v>
          </cell>
        </row>
        <row r="900">
          <cell r="C900"/>
          <cell r="CV900">
            <v>0</v>
          </cell>
        </row>
        <row r="901">
          <cell r="C901"/>
          <cell r="CV901">
            <v>0</v>
          </cell>
        </row>
        <row r="902">
          <cell r="C902"/>
          <cell r="CV902">
            <v>0</v>
          </cell>
        </row>
        <row r="903">
          <cell r="C903"/>
          <cell r="CV903">
            <v>0</v>
          </cell>
        </row>
        <row r="904">
          <cell r="C904"/>
          <cell r="CV904">
            <v>0</v>
          </cell>
        </row>
        <row r="905">
          <cell r="C905"/>
          <cell r="CV905">
            <v>0</v>
          </cell>
        </row>
        <row r="906">
          <cell r="C906"/>
          <cell r="CV906">
            <v>0</v>
          </cell>
        </row>
        <row r="907">
          <cell r="C907"/>
          <cell r="CV907">
            <v>0</v>
          </cell>
        </row>
        <row r="908">
          <cell r="C908"/>
          <cell r="CV908">
            <v>0</v>
          </cell>
        </row>
        <row r="909">
          <cell r="C909"/>
          <cell r="CV909">
            <v>0</v>
          </cell>
        </row>
        <row r="910">
          <cell r="C910"/>
          <cell r="CV910">
            <v>0</v>
          </cell>
        </row>
        <row r="911">
          <cell r="C911"/>
          <cell r="CV911">
            <v>0</v>
          </cell>
        </row>
        <row r="912">
          <cell r="C912"/>
          <cell r="CV912">
            <v>0</v>
          </cell>
        </row>
        <row r="913">
          <cell r="C913"/>
          <cell r="CV913">
            <v>0</v>
          </cell>
        </row>
        <row r="914">
          <cell r="C914"/>
          <cell r="CV914">
            <v>0</v>
          </cell>
        </row>
        <row r="915">
          <cell r="C915"/>
          <cell r="CV915">
            <v>0</v>
          </cell>
        </row>
        <row r="916">
          <cell r="C916"/>
          <cell r="CV916">
            <v>0</v>
          </cell>
        </row>
        <row r="917">
          <cell r="C917"/>
          <cell r="CV917">
            <v>0</v>
          </cell>
        </row>
        <row r="918">
          <cell r="C918"/>
          <cell r="CV918">
            <v>0</v>
          </cell>
        </row>
        <row r="919">
          <cell r="C919"/>
          <cell r="CV919">
            <v>0</v>
          </cell>
        </row>
        <row r="920">
          <cell r="C920"/>
          <cell r="CV920">
            <v>0</v>
          </cell>
        </row>
        <row r="921">
          <cell r="C921"/>
          <cell r="CV921">
            <v>0</v>
          </cell>
        </row>
        <row r="922">
          <cell r="C922"/>
          <cell r="CV922">
            <v>0</v>
          </cell>
        </row>
        <row r="923">
          <cell r="C923"/>
          <cell r="CV923">
            <v>0</v>
          </cell>
        </row>
        <row r="924">
          <cell r="C924"/>
          <cell r="CV924">
            <v>0</v>
          </cell>
        </row>
        <row r="925">
          <cell r="C925"/>
          <cell r="CV925">
            <v>0</v>
          </cell>
        </row>
        <row r="926">
          <cell r="C926"/>
          <cell r="CV926">
            <v>0</v>
          </cell>
        </row>
        <row r="927">
          <cell r="C927"/>
          <cell r="CV927">
            <v>0</v>
          </cell>
        </row>
        <row r="928">
          <cell r="C928"/>
          <cell r="CV928">
            <v>0</v>
          </cell>
        </row>
        <row r="929">
          <cell r="C929"/>
          <cell r="CV929">
            <v>0</v>
          </cell>
        </row>
        <row r="930">
          <cell r="C930"/>
          <cell r="CV930">
            <v>0</v>
          </cell>
        </row>
        <row r="931">
          <cell r="C931"/>
          <cell r="CV931">
            <v>0</v>
          </cell>
        </row>
        <row r="932">
          <cell r="C932"/>
          <cell r="CV932">
            <v>0</v>
          </cell>
        </row>
        <row r="933">
          <cell r="C933"/>
          <cell r="CV933">
            <v>0</v>
          </cell>
        </row>
        <row r="934">
          <cell r="C934"/>
          <cell r="CV934">
            <v>0</v>
          </cell>
        </row>
        <row r="935">
          <cell r="C935"/>
          <cell r="CV935">
            <v>0</v>
          </cell>
        </row>
        <row r="936">
          <cell r="C936"/>
          <cell r="CV936">
            <v>0</v>
          </cell>
        </row>
        <row r="937">
          <cell r="C937"/>
          <cell r="CV937">
            <v>0</v>
          </cell>
        </row>
        <row r="938">
          <cell r="C938"/>
          <cell r="CV938">
            <v>0</v>
          </cell>
        </row>
        <row r="939">
          <cell r="C939"/>
          <cell r="CV939">
            <v>0</v>
          </cell>
        </row>
        <row r="940">
          <cell r="C940"/>
          <cell r="CV940">
            <v>0</v>
          </cell>
        </row>
        <row r="941">
          <cell r="C941"/>
          <cell r="CV941">
            <v>0</v>
          </cell>
        </row>
        <row r="942">
          <cell r="C942"/>
          <cell r="CV942">
            <v>0</v>
          </cell>
        </row>
        <row r="943">
          <cell r="C943"/>
          <cell r="CV943">
            <v>0</v>
          </cell>
        </row>
        <row r="944">
          <cell r="C944"/>
          <cell r="CV944">
            <v>0</v>
          </cell>
        </row>
        <row r="945">
          <cell r="C945"/>
          <cell r="CV945">
            <v>0</v>
          </cell>
        </row>
        <row r="946">
          <cell r="C946"/>
          <cell r="CV946">
            <v>0</v>
          </cell>
        </row>
        <row r="947">
          <cell r="C947"/>
          <cell r="CV947">
            <v>0</v>
          </cell>
        </row>
        <row r="948">
          <cell r="C948"/>
          <cell r="CV948">
            <v>0</v>
          </cell>
        </row>
        <row r="949">
          <cell r="C949"/>
          <cell r="CV949">
            <v>0</v>
          </cell>
        </row>
        <row r="950">
          <cell r="C950"/>
          <cell r="CV950">
            <v>0</v>
          </cell>
        </row>
        <row r="951">
          <cell r="C951"/>
          <cell r="CV951">
            <v>0</v>
          </cell>
        </row>
        <row r="952">
          <cell r="C952"/>
          <cell r="CV952">
            <v>0</v>
          </cell>
        </row>
        <row r="953">
          <cell r="C953"/>
          <cell r="CV953">
            <v>0</v>
          </cell>
        </row>
        <row r="954">
          <cell r="C954"/>
          <cell r="CV954">
            <v>0</v>
          </cell>
        </row>
        <row r="955">
          <cell r="C955"/>
          <cell r="CV955">
            <v>0</v>
          </cell>
        </row>
        <row r="956">
          <cell r="C956"/>
          <cell r="CV956">
            <v>0</v>
          </cell>
        </row>
        <row r="957">
          <cell r="C957"/>
          <cell r="CV957">
            <v>0</v>
          </cell>
        </row>
        <row r="958">
          <cell r="C958"/>
          <cell r="CV958">
            <v>0</v>
          </cell>
        </row>
        <row r="959">
          <cell r="C959"/>
          <cell r="CV959">
            <v>0</v>
          </cell>
        </row>
        <row r="960">
          <cell r="C960"/>
          <cell r="CV960">
            <v>0</v>
          </cell>
        </row>
        <row r="961">
          <cell r="C961"/>
          <cell r="CV961">
            <v>0</v>
          </cell>
        </row>
        <row r="962">
          <cell r="C962"/>
          <cell r="CV962">
            <v>0</v>
          </cell>
        </row>
        <row r="963">
          <cell r="C963"/>
          <cell r="CV963">
            <v>0</v>
          </cell>
        </row>
        <row r="964">
          <cell r="C964"/>
          <cell r="CV964">
            <v>0</v>
          </cell>
        </row>
        <row r="965">
          <cell r="C965"/>
          <cell r="CV965">
            <v>0</v>
          </cell>
        </row>
        <row r="966">
          <cell r="C966"/>
          <cell r="CV966">
            <v>0</v>
          </cell>
        </row>
        <row r="967">
          <cell r="C967"/>
          <cell r="CV967">
            <v>0</v>
          </cell>
        </row>
        <row r="968">
          <cell r="C968"/>
          <cell r="CV968">
            <v>0</v>
          </cell>
        </row>
        <row r="969">
          <cell r="C969"/>
          <cell r="CV969">
            <v>0</v>
          </cell>
        </row>
        <row r="970">
          <cell r="C970"/>
          <cell r="CV970">
            <v>0</v>
          </cell>
        </row>
        <row r="971">
          <cell r="C971"/>
          <cell r="CV971">
            <v>0</v>
          </cell>
        </row>
        <row r="972">
          <cell r="C972"/>
          <cell r="CV972">
            <v>0</v>
          </cell>
        </row>
        <row r="973">
          <cell r="C973"/>
          <cell r="CV973">
            <v>0</v>
          </cell>
        </row>
        <row r="974">
          <cell r="C974"/>
          <cell r="CV974">
            <v>0</v>
          </cell>
        </row>
        <row r="975">
          <cell r="C975"/>
          <cell r="CV975">
            <v>0</v>
          </cell>
        </row>
        <row r="976">
          <cell r="C976"/>
          <cell r="CV976">
            <v>0</v>
          </cell>
        </row>
        <row r="977">
          <cell r="C977"/>
          <cell r="CV977">
            <v>0</v>
          </cell>
        </row>
        <row r="978">
          <cell r="C978"/>
          <cell r="CV978">
            <v>0</v>
          </cell>
        </row>
        <row r="979">
          <cell r="C979"/>
          <cell r="CV979">
            <v>0</v>
          </cell>
        </row>
        <row r="980">
          <cell r="C980"/>
          <cell r="CV980">
            <v>0</v>
          </cell>
        </row>
        <row r="981">
          <cell r="C981"/>
          <cell r="CV981">
            <v>0</v>
          </cell>
        </row>
        <row r="982">
          <cell r="C982"/>
          <cell r="CV982">
            <v>0</v>
          </cell>
        </row>
        <row r="983">
          <cell r="C983"/>
          <cell r="CV983">
            <v>0</v>
          </cell>
        </row>
        <row r="984">
          <cell r="C984"/>
          <cell r="CV984">
            <v>0</v>
          </cell>
        </row>
        <row r="985">
          <cell r="C985"/>
          <cell r="CV985">
            <v>0</v>
          </cell>
        </row>
        <row r="986">
          <cell r="C986"/>
          <cell r="CV986">
            <v>0</v>
          </cell>
        </row>
        <row r="987">
          <cell r="C987"/>
          <cell r="CV987">
            <v>0</v>
          </cell>
        </row>
        <row r="988">
          <cell r="C988"/>
          <cell r="CV988">
            <v>0</v>
          </cell>
        </row>
        <row r="989">
          <cell r="C989"/>
          <cell r="CV989">
            <v>0</v>
          </cell>
        </row>
        <row r="990">
          <cell r="C990"/>
          <cell r="CV990">
            <v>0</v>
          </cell>
        </row>
        <row r="991">
          <cell r="C991"/>
          <cell r="CV991">
            <v>0</v>
          </cell>
        </row>
        <row r="992">
          <cell r="C992"/>
          <cell r="CV992">
            <v>0</v>
          </cell>
        </row>
        <row r="993">
          <cell r="C993"/>
          <cell r="CV993">
            <v>0</v>
          </cell>
        </row>
        <row r="994">
          <cell r="C994"/>
          <cell r="CV994">
            <v>0</v>
          </cell>
        </row>
        <row r="995">
          <cell r="C995"/>
          <cell r="CV995">
            <v>0</v>
          </cell>
        </row>
        <row r="996">
          <cell r="C996"/>
          <cell r="CV996">
            <v>0</v>
          </cell>
        </row>
        <row r="997">
          <cell r="C997"/>
          <cell r="CV997">
            <v>0</v>
          </cell>
        </row>
        <row r="998">
          <cell r="C998"/>
          <cell r="CV998">
            <v>0</v>
          </cell>
        </row>
        <row r="999">
          <cell r="C999"/>
          <cell r="CV999">
            <v>0</v>
          </cell>
        </row>
        <row r="1000">
          <cell r="C1000"/>
          <cell r="CV1000">
            <v>0</v>
          </cell>
        </row>
        <row r="1001">
          <cell r="C1001"/>
          <cell r="CV1001">
            <v>0</v>
          </cell>
        </row>
        <row r="1002">
          <cell r="C1002"/>
          <cell r="CV1002">
            <v>0</v>
          </cell>
        </row>
        <row r="1003">
          <cell r="C1003"/>
          <cell r="CV1003">
            <v>0</v>
          </cell>
        </row>
        <row r="1004">
          <cell r="C1004"/>
          <cell r="CV1004">
            <v>0</v>
          </cell>
        </row>
        <row r="1005">
          <cell r="C1005"/>
          <cell r="CV1005">
            <v>0</v>
          </cell>
        </row>
        <row r="1006">
          <cell r="C1006"/>
          <cell r="CV1006">
            <v>0</v>
          </cell>
        </row>
        <row r="1007">
          <cell r="C1007"/>
          <cell r="CV1007">
            <v>0</v>
          </cell>
        </row>
        <row r="1008">
          <cell r="C1008"/>
          <cell r="CV1008">
            <v>0</v>
          </cell>
        </row>
        <row r="1009">
          <cell r="C1009"/>
          <cell r="CV1009">
            <v>0</v>
          </cell>
        </row>
        <row r="1010">
          <cell r="C1010"/>
          <cell r="CV1010">
            <v>0</v>
          </cell>
        </row>
        <row r="1011">
          <cell r="C1011"/>
          <cell r="CV1011">
            <v>0</v>
          </cell>
        </row>
        <row r="1012">
          <cell r="C1012"/>
          <cell r="CV1012">
            <v>0</v>
          </cell>
        </row>
        <row r="1013">
          <cell r="C1013"/>
          <cell r="CV1013">
            <v>0</v>
          </cell>
        </row>
        <row r="1014">
          <cell r="C1014"/>
          <cell r="CV1014">
            <v>0</v>
          </cell>
        </row>
        <row r="1015">
          <cell r="C1015"/>
          <cell r="CV1015">
            <v>0</v>
          </cell>
        </row>
        <row r="1016">
          <cell r="C1016"/>
          <cell r="CV1016">
            <v>0</v>
          </cell>
        </row>
        <row r="1017">
          <cell r="C1017"/>
          <cell r="CV1017">
            <v>0</v>
          </cell>
        </row>
        <row r="1018">
          <cell r="C1018"/>
          <cell r="CV1018">
            <v>0</v>
          </cell>
        </row>
        <row r="1019">
          <cell r="C1019"/>
          <cell r="CV1019">
            <v>0</v>
          </cell>
        </row>
        <row r="1020">
          <cell r="C1020"/>
          <cell r="CV1020">
            <v>0</v>
          </cell>
        </row>
        <row r="1021">
          <cell r="C1021"/>
          <cell r="CV1021">
            <v>0</v>
          </cell>
        </row>
        <row r="1022">
          <cell r="C1022"/>
          <cell r="CV1022">
            <v>0</v>
          </cell>
        </row>
        <row r="1023">
          <cell r="C1023"/>
          <cell r="CV1023">
            <v>0</v>
          </cell>
        </row>
        <row r="1024">
          <cell r="C1024"/>
          <cell r="CV1024">
            <v>0</v>
          </cell>
        </row>
        <row r="1025">
          <cell r="C1025"/>
          <cell r="CV1025">
            <v>0</v>
          </cell>
        </row>
        <row r="1026">
          <cell r="C1026"/>
          <cell r="CV1026">
            <v>0</v>
          </cell>
        </row>
        <row r="1027">
          <cell r="C1027"/>
          <cell r="CV1027">
            <v>0</v>
          </cell>
        </row>
        <row r="1028">
          <cell r="C1028"/>
          <cell r="CV1028">
            <v>0</v>
          </cell>
        </row>
        <row r="1029">
          <cell r="C1029"/>
          <cell r="CV1029">
            <v>0</v>
          </cell>
        </row>
        <row r="1030">
          <cell r="C1030"/>
          <cell r="CV1030">
            <v>0</v>
          </cell>
        </row>
        <row r="1031">
          <cell r="C1031"/>
          <cell r="CV1031">
            <v>0</v>
          </cell>
        </row>
        <row r="1032">
          <cell r="C1032"/>
          <cell r="CV1032">
            <v>0</v>
          </cell>
        </row>
        <row r="1033">
          <cell r="C1033"/>
          <cell r="CV1033">
            <v>0</v>
          </cell>
        </row>
        <row r="1034">
          <cell r="C1034"/>
          <cell r="CV1034">
            <v>0</v>
          </cell>
        </row>
        <row r="1035">
          <cell r="C1035"/>
          <cell r="CV1035">
            <v>0</v>
          </cell>
        </row>
        <row r="1036">
          <cell r="C1036"/>
          <cell r="CV1036">
            <v>0</v>
          </cell>
        </row>
        <row r="1037">
          <cell r="C1037"/>
          <cell r="CV1037">
            <v>0</v>
          </cell>
        </row>
        <row r="1038">
          <cell r="C1038"/>
          <cell r="CV1038">
            <v>0</v>
          </cell>
        </row>
        <row r="1039">
          <cell r="C1039"/>
          <cell r="CV1039">
            <v>0</v>
          </cell>
        </row>
        <row r="1040">
          <cell r="C1040"/>
          <cell r="CV1040">
            <v>0</v>
          </cell>
        </row>
        <row r="1041">
          <cell r="C1041"/>
          <cell r="CV1041">
            <v>0</v>
          </cell>
        </row>
        <row r="1042">
          <cell r="C1042"/>
          <cell r="CV1042">
            <v>0</v>
          </cell>
        </row>
        <row r="1043">
          <cell r="C1043"/>
          <cell r="CV1043">
            <v>0</v>
          </cell>
        </row>
        <row r="1044">
          <cell r="C1044"/>
          <cell r="CV1044">
            <v>0</v>
          </cell>
        </row>
        <row r="1045">
          <cell r="C1045"/>
          <cell r="CV1045">
            <v>0</v>
          </cell>
        </row>
        <row r="1046">
          <cell r="C1046"/>
          <cell r="CV1046">
            <v>0</v>
          </cell>
        </row>
        <row r="1047">
          <cell r="C1047"/>
          <cell r="CV1047">
            <v>0</v>
          </cell>
        </row>
        <row r="1048">
          <cell r="C1048"/>
          <cell r="CV1048">
            <v>0</v>
          </cell>
        </row>
        <row r="1049">
          <cell r="C1049"/>
          <cell r="CV1049">
            <v>0</v>
          </cell>
        </row>
        <row r="1050">
          <cell r="C1050"/>
          <cell r="CV1050">
            <v>0</v>
          </cell>
        </row>
        <row r="1051">
          <cell r="C1051"/>
          <cell r="CV1051">
            <v>0</v>
          </cell>
        </row>
        <row r="1052">
          <cell r="C1052"/>
          <cell r="CV1052">
            <v>0</v>
          </cell>
        </row>
        <row r="1053">
          <cell r="C1053"/>
          <cell r="CV1053">
            <v>0</v>
          </cell>
        </row>
        <row r="1054">
          <cell r="C1054"/>
          <cell r="CV1054">
            <v>0</v>
          </cell>
        </row>
        <row r="1055">
          <cell r="C1055"/>
          <cell r="CV1055">
            <v>0</v>
          </cell>
        </row>
        <row r="1056">
          <cell r="C1056"/>
          <cell r="CV1056">
            <v>0</v>
          </cell>
        </row>
        <row r="1057">
          <cell r="C1057"/>
          <cell r="CV1057">
            <v>0</v>
          </cell>
        </row>
        <row r="1058">
          <cell r="C1058"/>
          <cell r="CV1058">
            <v>0</v>
          </cell>
        </row>
        <row r="1059">
          <cell r="C1059"/>
          <cell r="CV1059">
            <v>0</v>
          </cell>
        </row>
        <row r="1060">
          <cell r="C1060"/>
          <cell r="CV1060">
            <v>0</v>
          </cell>
        </row>
        <row r="1061">
          <cell r="C1061"/>
          <cell r="CV1061">
            <v>0</v>
          </cell>
        </row>
        <row r="1062">
          <cell r="C1062"/>
          <cell r="CV1062">
            <v>0</v>
          </cell>
        </row>
        <row r="1063">
          <cell r="C1063"/>
          <cell r="CV1063">
            <v>0</v>
          </cell>
        </row>
        <row r="1064">
          <cell r="C1064"/>
          <cell r="CV1064">
            <v>0</v>
          </cell>
        </row>
        <row r="1065">
          <cell r="C1065"/>
          <cell r="CV1065">
            <v>0</v>
          </cell>
        </row>
        <row r="1066">
          <cell r="C1066"/>
          <cell r="CV1066">
            <v>0</v>
          </cell>
        </row>
        <row r="1067">
          <cell r="C1067"/>
          <cell r="CV1067">
            <v>0</v>
          </cell>
        </row>
        <row r="1068">
          <cell r="C1068"/>
          <cell r="CV1068">
            <v>0</v>
          </cell>
        </row>
        <row r="1069">
          <cell r="C1069"/>
          <cell r="CV1069">
            <v>0</v>
          </cell>
        </row>
        <row r="1070">
          <cell r="C1070"/>
          <cell r="CV1070">
            <v>0</v>
          </cell>
        </row>
        <row r="1071">
          <cell r="C1071"/>
          <cell r="CV1071">
            <v>0</v>
          </cell>
        </row>
        <row r="1072">
          <cell r="C1072"/>
          <cell r="CV1072">
            <v>0</v>
          </cell>
        </row>
        <row r="1073">
          <cell r="C1073"/>
          <cell r="CV1073">
            <v>0</v>
          </cell>
        </row>
        <row r="1074">
          <cell r="C1074"/>
          <cell r="CV1074">
            <v>0</v>
          </cell>
        </row>
        <row r="1075">
          <cell r="C1075"/>
          <cell r="CV1075">
            <v>0</v>
          </cell>
        </row>
        <row r="1076">
          <cell r="C1076"/>
          <cell r="CV1076">
            <v>0</v>
          </cell>
        </row>
        <row r="1077">
          <cell r="C1077"/>
          <cell r="CV1077">
            <v>0</v>
          </cell>
        </row>
        <row r="1078">
          <cell r="C1078"/>
          <cell r="CV1078">
            <v>0</v>
          </cell>
        </row>
        <row r="1079">
          <cell r="C1079"/>
          <cell r="CV1079">
            <v>0</v>
          </cell>
        </row>
        <row r="1080">
          <cell r="C1080"/>
          <cell r="CV1080">
            <v>0</v>
          </cell>
        </row>
        <row r="1081">
          <cell r="C1081"/>
          <cell r="CV1081">
            <v>0</v>
          </cell>
        </row>
        <row r="1082">
          <cell r="C1082"/>
          <cell r="CV1082">
            <v>0</v>
          </cell>
        </row>
        <row r="1083">
          <cell r="C1083"/>
          <cell r="CV1083">
            <v>0</v>
          </cell>
        </row>
        <row r="1084">
          <cell r="C1084"/>
          <cell r="CV1084">
            <v>0</v>
          </cell>
        </row>
        <row r="1085">
          <cell r="C1085"/>
          <cell r="CV1085">
            <v>0</v>
          </cell>
        </row>
        <row r="1086">
          <cell r="C1086"/>
          <cell r="CV1086">
            <v>0</v>
          </cell>
        </row>
        <row r="1087">
          <cell r="C1087"/>
          <cell r="CV1087">
            <v>0</v>
          </cell>
        </row>
        <row r="1088">
          <cell r="C1088"/>
          <cell r="CV1088">
            <v>0</v>
          </cell>
        </row>
        <row r="1089">
          <cell r="C1089"/>
          <cell r="CV1089">
            <v>0</v>
          </cell>
        </row>
        <row r="1090">
          <cell r="C1090"/>
          <cell r="CV1090">
            <v>0</v>
          </cell>
        </row>
        <row r="1091">
          <cell r="C1091"/>
          <cell r="CV1091">
            <v>0</v>
          </cell>
        </row>
        <row r="1092">
          <cell r="C1092"/>
          <cell r="CV1092">
            <v>0</v>
          </cell>
        </row>
        <row r="1093">
          <cell r="C1093"/>
          <cell r="CV1093">
            <v>0</v>
          </cell>
        </row>
        <row r="1094">
          <cell r="C1094"/>
          <cell r="CV1094">
            <v>0</v>
          </cell>
        </row>
        <row r="1095">
          <cell r="C1095"/>
          <cell r="CV1095">
            <v>0</v>
          </cell>
        </row>
        <row r="1096">
          <cell r="C1096"/>
          <cell r="CV1096">
            <v>0</v>
          </cell>
        </row>
        <row r="1097">
          <cell r="C1097"/>
          <cell r="CV1097">
            <v>0</v>
          </cell>
        </row>
        <row r="1098">
          <cell r="C1098"/>
          <cell r="CV1098">
            <v>0</v>
          </cell>
        </row>
        <row r="1099">
          <cell r="C1099"/>
          <cell r="CV1099">
            <v>0</v>
          </cell>
        </row>
        <row r="1100">
          <cell r="C1100"/>
          <cell r="CV1100">
            <v>0</v>
          </cell>
        </row>
        <row r="1101">
          <cell r="C1101"/>
          <cell r="CV1101">
            <v>0</v>
          </cell>
        </row>
        <row r="1102">
          <cell r="C1102"/>
          <cell r="CV1102">
            <v>0</v>
          </cell>
        </row>
        <row r="1103">
          <cell r="C1103"/>
          <cell r="CV1103">
            <v>0</v>
          </cell>
        </row>
        <row r="1104">
          <cell r="C1104"/>
          <cell r="CV1104">
            <v>0</v>
          </cell>
        </row>
        <row r="1105">
          <cell r="C1105"/>
          <cell r="CV1105">
            <v>0</v>
          </cell>
        </row>
        <row r="1106">
          <cell r="C1106"/>
          <cell r="CV1106">
            <v>0</v>
          </cell>
        </row>
        <row r="1107">
          <cell r="C1107"/>
          <cell r="CV1107">
            <v>0</v>
          </cell>
        </row>
        <row r="1108">
          <cell r="C1108"/>
          <cell r="CV1108">
            <v>0</v>
          </cell>
        </row>
        <row r="1109">
          <cell r="C1109"/>
          <cell r="CV1109">
            <v>0</v>
          </cell>
        </row>
        <row r="1110">
          <cell r="C1110"/>
          <cell r="CV1110">
            <v>0</v>
          </cell>
        </row>
        <row r="1111">
          <cell r="C1111"/>
          <cell r="CV1111">
            <v>0</v>
          </cell>
        </row>
        <row r="1112">
          <cell r="C1112"/>
          <cell r="CV1112">
            <v>0</v>
          </cell>
        </row>
        <row r="1113">
          <cell r="C1113"/>
          <cell r="CV1113">
            <v>0</v>
          </cell>
        </row>
        <row r="1114">
          <cell r="C1114"/>
          <cell r="CV1114">
            <v>0</v>
          </cell>
        </row>
        <row r="1115">
          <cell r="C1115"/>
          <cell r="CV1115">
            <v>0</v>
          </cell>
        </row>
        <row r="1116">
          <cell r="C1116"/>
          <cell r="CV1116">
            <v>0</v>
          </cell>
        </row>
        <row r="1117">
          <cell r="C1117"/>
          <cell r="CV1117">
            <v>0</v>
          </cell>
        </row>
        <row r="1118">
          <cell r="C1118"/>
          <cell r="CV1118">
            <v>0</v>
          </cell>
        </row>
        <row r="1119">
          <cell r="C1119"/>
          <cell r="CV1119">
            <v>0</v>
          </cell>
        </row>
        <row r="1120">
          <cell r="C1120"/>
          <cell r="CV1120">
            <v>0</v>
          </cell>
        </row>
        <row r="1121">
          <cell r="C1121"/>
          <cell r="CV1121">
            <v>0</v>
          </cell>
        </row>
        <row r="1122">
          <cell r="C1122"/>
          <cell r="CV1122">
            <v>0</v>
          </cell>
        </row>
        <row r="1123">
          <cell r="C1123"/>
          <cell r="CV1123">
            <v>0</v>
          </cell>
        </row>
        <row r="1124">
          <cell r="C1124"/>
          <cell r="CV1124">
            <v>0</v>
          </cell>
        </row>
        <row r="1125">
          <cell r="C1125"/>
          <cell r="CV1125">
            <v>0</v>
          </cell>
        </row>
        <row r="1126">
          <cell r="C1126"/>
          <cell r="CV1126">
            <v>0</v>
          </cell>
        </row>
        <row r="1127">
          <cell r="C1127"/>
          <cell r="CV1127">
            <v>0</v>
          </cell>
        </row>
        <row r="1128">
          <cell r="C1128"/>
          <cell r="CV1128">
            <v>0</v>
          </cell>
        </row>
        <row r="1129">
          <cell r="C1129"/>
          <cell r="CV1129">
            <v>0</v>
          </cell>
        </row>
        <row r="1130">
          <cell r="C1130"/>
          <cell r="CV1130">
            <v>0</v>
          </cell>
        </row>
        <row r="1131">
          <cell r="C1131"/>
          <cell r="CV1131">
            <v>0</v>
          </cell>
        </row>
        <row r="1132">
          <cell r="C1132"/>
          <cell r="CV1132">
            <v>0</v>
          </cell>
        </row>
        <row r="1133">
          <cell r="C1133"/>
          <cell r="CV1133">
            <v>0</v>
          </cell>
        </row>
        <row r="1134">
          <cell r="C1134"/>
          <cell r="CV1134">
            <v>0</v>
          </cell>
        </row>
        <row r="1135">
          <cell r="C1135"/>
          <cell r="CV1135">
            <v>0</v>
          </cell>
        </row>
        <row r="1136">
          <cell r="C1136"/>
          <cell r="CV1136">
            <v>0</v>
          </cell>
        </row>
        <row r="1137">
          <cell r="C1137"/>
          <cell r="CV1137">
            <v>0</v>
          </cell>
        </row>
        <row r="1138">
          <cell r="C1138"/>
          <cell r="CV1138">
            <v>0</v>
          </cell>
        </row>
        <row r="1139">
          <cell r="C1139"/>
          <cell r="CV1139">
            <v>0</v>
          </cell>
        </row>
        <row r="1140">
          <cell r="C1140"/>
          <cell r="CV1140">
            <v>0</v>
          </cell>
        </row>
        <row r="1141">
          <cell r="C1141"/>
          <cell r="CV1141">
            <v>0</v>
          </cell>
        </row>
        <row r="1142">
          <cell r="C1142"/>
          <cell r="CV1142">
            <v>0</v>
          </cell>
        </row>
        <row r="1143">
          <cell r="C1143"/>
          <cell r="CV1143">
            <v>0</v>
          </cell>
        </row>
        <row r="1144">
          <cell r="C1144"/>
          <cell r="CV1144">
            <v>0</v>
          </cell>
        </row>
        <row r="1145">
          <cell r="C1145"/>
          <cell r="CV1145">
            <v>0</v>
          </cell>
        </row>
        <row r="1146">
          <cell r="C1146"/>
          <cell r="CV1146">
            <v>0</v>
          </cell>
        </row>
        <row r="1147">
          <cell r="C1147"/>
          <cell r="CV1147">
            <v>0</v>
          </cell>
        </row>
        <row r="1148">
          <cell r="C1148"/>
          <cell r="CV1148">
            <v>0</v>
          </cell>
        </row>
        <row r="1149">
          <cell r="C1149"/>
          <cell r="CV1149">
            <v>0</v>
          </cell>
        </row>
        <row r="1150">
          <cell r="C1150"/>
          <cell r="CV1150">
            <v>0</v>
          </cell>
        </row>
        <row r="1151">
          <cell r="C1151"/>
          <cell r="CV1151">
            <v>0</v>
          </cell>
        </row>
        <row r="1152">
          <cell r="C1152"/>
          <cell r="CV1152">
            <v>0</v>
          </cell>
        </row>
        <row r="1153">
          <cell r="C1153"/>
          <cell r="CV1153">
            <v>0</v>
          </cell>
        </row>
        <row r="1154">
          <cell r="C1154"/>
          <cell r="CV1154">
            <v>0</v>
          </cell>
        </row>
        <row r="1155">
          <cell r="C1155"/>
          <cell r="CV1155">
            <v>0</v>
          </cell>
        </row>
        <row r="1156">
          <cell r="C1156"/>
          <cell r="CV1156">
            <v>0</v>
          </cell>
        </row>
        <row r="1157">
          <cell r="C1157"/>
          <cell r="CV1157">
            <v>0</v>
          </cell>
        </row>
        <row r="1158">
          <cell r="C1158"/>
          <cell r="CV1158">
            <v>0</v>
          </cell>
        </row>
        <row r="1159">
          <cell r="C1159"/>
          <cell r="CV1159">
            <v>0</v>
          </cell>
        </row>
        <row r="1160">
          <cell r="C1160"/>
          <cell r="CV1160">
            <v>0</v>
          </cell>
        </row>
        <row r="1161">
          <cell r="C1161"/>
          <cell r="CV1161">
            <v>0</v>
          </cell>
        </row>
        <row r="1162">
          <cell r="C1162"/>
          <cell r="CV1162">
            <v>0</v>
          </cell>
        </row>
        <row r="1163">
          <cell r="C1163"/>
          <cell r="CV1163">
            <v>0</v>
          </cell>
        </row>
        <row r="1164">
          <cell r="C1164"/>
          <cell r="CV1164">
            <v>0</v>
          </cell>
        </row>
        <row r="1165">
          <cell r="C1165"/>
          <cell r="CV1165">
            <v>0</v>
          </cell>
        </row>
        <row r="1166">
          <cell r="C1166"/>
          <cell r="CV1166">
            <v>0</v>
          </cell>
        </row>
        <row r="1167">
          <cell r="C1167"/>
          <cell r="CV1167">
            <v>0</v>
          </cell>
        </row>
        <row r="1168">
          <cell r="C1168"/>
          <cell r="CV1168">
            <v>0</v>
          </cell>
        </row>
        <row r="1169">
          <cell r="C1169"/>
          <cell r="CV1169">
            <v>0</v>
          </cell>
        </row>
        <row r="1170">
          <cell r="C1170"/>
          <cell r="CV1170">
            <v>0</v>
          </cell>
        </row>
        <row r="1171">
          <cell r="C1171"/>
          <cell r="CV1171">
            <v>0</v>
          </cell>
        </row>
        <row r="1172">
          <cell r="C1172"/>
          <cell r="CV1172">
            <v>0</v>
          </cell>
        </row>
        <row r="1173">
          <cell r="C1173"/>
          <cell r="CV1173">
            <v>0</v>
          </cell>
        </row>
        <row r="1174">
          <cell r="C1174"/>
          <cell r="CV1174">
            <v>0</v>
          </cell>
        </row>
        <row r="1175">
          <cell r="C1175"/>
          <cell r="CV1175">
            <v>0</v>
          </cell>
        </row>
        <row r="1176">
          <cell r="C1176"/>
          <cell r="CV1176">
            <v>0</v>
          </cell>
        </row>
        <row r="1177">
          <cell r="C1177"/>
          <cell r="CV1177">
            <v>0</v>
          </cell>
        </row>
        <row r="1178">
          <cell r="C1178"/>
          <cell r="CV1178">
            <v>0</v>
          </cell>
        </row>
        <row r="1179">
          <cell r="C1179"/>
          <cell r="CV1179">
            <v>0</v>
          </cell>
        </row>
        <row r="1180">
          <cell r="C1180"/>
          <cell r="CV1180">
            <v>0</v>
          </cell>
        </row>
        <row r="1181">
          <cell r="C1181"/>
          <cell r="CV1181">
            <v>0</v>
          </cell>
        </row>
        <row r="1182">
          <cell r="C1182"/>
          <cell r="CV1182">
            <v>0</v>
          </cell>
        </row>
        <row r="1183">
          <cell r="C1183"/>
          <cell r="CV1183">
            <v>0</v>
          </cell>
        </row>
        <row r="1184">
          <cell r="C1184"/>
          <cell r="CV1184">
            <v>0</v>
          </cell>
        </row>
        <row r="1185">
          <cell r="C1185"/>
          <cell r="CV1185">
            <v>0</v>
          </cell>
        </row>
        <row r="1186">
          <cell r="C1186"/>
          <cell r="CV1186">
            <v>0</v>
          </cell>
        </row>
        <row r="1187">
          <cell r="C1187"/>
          <cell r="CV1187">
            <v>0</v>
          </cell>
        </row>
        <row r="1188">
          <cell r="C1188"/>
          <cell r="CV1188">
            <v>0</v>
          </cell>
        </row>
        <row r="1189">
          <cell r="C1189"/>
          <cell r="CV1189">
            <v>0</v>
          </cell>
        </row>
        <row r="1190">
          <cell r="C1190"/>
          <cell r="CV1190">
            <v>0</v>
          </cell>
        </row>
        <row r="1191">
          <cell r="C1191"/>
          <cell r="CV1191">
            <v>0</v>
          </cell>
        </row>
        <row r="1192">
          <cell r="C1192"/>
          <cell r="CV1192">
            <v>0</v>
          </cell>
        </row>
        <row r="1193">
          <cell r="C1193"/>
          <cell r="CV1193">
            <v>0</v>
          </cell>
        </row>
        <row r="1194">
          <cell r="C1194"/>
          <cell r="CV1194">
            <v>0</v>
          </cell>
        </row>
        <row r="1195">
          <cell r="C1195"/>
          <cell r="CV1195">
            <v>0</v>
          </cell>
        </row>
        <row r="1196">
          <cell r="C1196"/>
          <cell r="CV1196">
            <v>0</v>
          </cell>
        </row>
        <row r="1197">
          <cell r="C1197"/>
          <cell r="CV1197">
            <v>0</v>
          </cell>
        </row>
        <row r="1198">
          <cell r="C1198"/>
          <cell r="CV1198">
            <v>0</v>
          </cell>
        </row>
        <row r="1199">
          <cell r="C1199"/>
          <cell r="CV1199">
            <v>0</v>
          </cell>
        </row>
        <row r="1200">
          <cell r="C1200"/>
          <cell r="CV1200">
            <v>0</v>
          </cell>
        </row>
        <row r="1201">
          <cell r="C1201"/>
          <cell r="CV1201">
            <v>0</v>
          </cell>
        </row>
        <row r="1202">
          <cell r="C1202"/>
          <cell r="CV1202">
            <v>0</v>
          </cell>
        </row>
        <row r="1203">
          <cell r="C1203"/>
          <cell r="CV1203">
            <v>0</v>
          </cell>
        </row>
        <row r="1204">
          <cell r="C1204"/>
          <cell r="CV1204">
            <v>0</v>
          </cell>
        </row>
        <row r="1205">
          <cell r="C1205"/>
          <cell r="CV1205">
            <v>0</v>
          </cell>
        </row>
        <row r="1206">
          <cell r="C1206"/>
          <cell r="CV1206">
            <v>0</v>
          </cell>
        </row>
        <row r="1207">
          <cell r="C1207"/>
          <cell r="CV1207">
            <v>0</v>
          </cell>
        </row>
        <row r="1208">
          <cell r="C1208"/>
          <cell r="CV1208">
            <v>0</v>
          </cell>
        </row>
        <row r="1209">
          <cell r="C1209"/>
          <cell r="CV1209">
            <v>0</v>
          </cell>
        </row>
        <row r="1210">
          <cell r="C1210"/>
          <cell r="CV1210">
            <v>0</v>
          </cell>
        </row>
        <row r="1211">
          <cell r="C1211"/>
          <cell r="CV1211">
            <v>0</v>
          </cell>
        </row>
        <row r="1212">
          <cell r="C1212"/>
          <cell r="CV1212">
            <v>0</v>
          </cell>
        </row>
        <row r="1213">
          <cell r="C1213"/>
          <cell r="CV1213">
            <v>0</v>
          </cell>
        </row>
        <row r="1214">
          <cell r="C1214"/>
          <cell r="CV1214">
            <v>0</v>
          </cell>
        </row>
        <row r="1215">
          <cell r="C1215"/>
          <cell r="CV1215">
            <v>0</v>
          </cell>
        </row>
        <row r="1216">
          <cell r="C1216"/>
          <cell r="CV1216">
            <v>0</v>
          </cell>
        </row>
        <row r="1217">
          <cell r="C1217"/>
          <cell r="CV1217">
            <v>0</v>
          </cell>
        </row>
        <row r="1218">
          <cell r="C1218"/>
          <cell r="CV1218">
            <v>0</v>
          </cell>
        </row>
        <row r="1219">
          <cell r="C1219"/>
          <cell r="CV1219">
            <v>0</v>
          </cell>
        </row>
        <row r="1220">
          <cell r="C1220"/>
          <cell r="CV1220">
            <v>0</v>
          </cell>
        </row>
        <row r="1221">
          <cell r="C1221"/>
          <cell r="CV1221">
            <v>0</v>
          </cell>
        </row>
        <row r="1222">
          <cell r="C1222"/>
          <cell r="CV1222">
            <v>0</v>
          </cell>
        </row>
        <row r="1223">
          <cell r="C1223"/>
          <cell r="CV1223">
            <v>0</v>
          </cell>
        </row>
        <row r="1224">
          <cell r="C1224"/>
          <cell r="CV1224">
            <v>0</v>
          </cell>
        </row>
        <row r="1225">
          <cell r="C1225"/>
          <cell r="CV1225">
            <v>0</v>
          </cell>
        </row>
        <row r="1226">
          <cell r="C1226"/>
          <cell r="CV1226">
            <v>0</v>
          </cell>
        </row>
        <row r="1227">
          <cell r="C1227"/>
          <cell r="CV1227">
            <v>0</v>
          </cell>
        </row>
        <row r="1228">
          <cell r="C1228"/>
          <cell r="CV1228">
            <v>0</v>
          </cell>
        </row>
        <row r="1229">
          <cell r="C1229"/>
          <cell r="CV1229">
            <v>0</v>
          </cell>
        </row>
        <row r="1230">
          <cell r="C1230"/>
          <cell r="CV1230">
            <v>0</v>
          </cell>
        </row>
        <row r="1231">
          <cell r="C1231"/>
          <cell r="CV1231">
            <v>0</v>
          </cell>
        </row>
        <row r="1232">
          <cell r="C1232"/>
          <cell r="CV1232">
            <v>0</v>
          </cell>
        </row>
        <row r="1233">
          <cell r="C1233"/>
          <cell r="CV1233">
            <v>0</v>
          </cell>
        </row>
        <row r="1234">
          <cell r="C1234"/>
          <cell r="CV1234">
            <v>0</v>
          </cell>
        </row>
        <row r="1235">
          <cell r="C1235"/>
          <cell r="CV1235">
            <v>0</v>
          </cell>
        </row>
        <row r="1236">
          <cell r="C1236"/>
          <cell r="CV1236">
            <v>0</v>
          </cell>
        </row>
        <row r="1237">
          <cell r="C1237"/>
          <cell r="CV1237">
            <v>0</v>
          </cell>
        </row>
        <row r="1238">
          <cell r="C1238"/>
          <cell r="CV1238">
            <v>0</v>
          </cell>
        </row>
        <row r="1239">
          <cell r="C1239"/>
          <cell r="CV1239">
            <v>0</v>
          </cell>
        </row>
        <row r="1240">
          <cell r="C1240"/>
          <cell r="CV1240">
            <v>0</v>
          </cell>
        </row>
        <row r="1241">
          <cell r="C1241"/>
          <cell r="CV1241">
            <v>0</v>
          </cell>
        </row>
        <row r="1242">
          <cell r="C1242"/>
          <cell r="CV1242">
            <v>0</v>
          </cell>
        </row>
        <row r="1243">
          <cell r="C1243"/>
          <cell r="CV1243">
            <v>0</v>
          </cell>
        </row>
        <row r="1244">
          <cell r="C1244"/>
          <cell r="CV1244">
            <v>0</v>
          </cell>
        </row>
        <row r="1245">
          <cell r="C1245"/>
          <cell r="CV1245">
            <v>0</v>
          </cell>
        </row>
        <row r="1246">
          <cell r="C1246"/>
          <cell r="CV1246">
            <v>0</v>
          </cell>
        </row>
        <row r="1247">
          <cell r="C1247"/>
          <cell r="CV1247">
            <v>0</v>
          </cell>
        </row>
        <row r="1248">
          <cell r="C1248"/>
          <cell r="CV1248">
            <v>0</v>
          </cell>
        </row>
        <row r="1249">
          <cell r="C1249"/>
          <cell r="CV1249">
            <v>0</v>
          </cell>
        </row>
        <row r="1250">
          <cell r="C1250"/>
          <cell r="CV1250">
            <v>0</v>
          </cell>
        </row>
        <row r="1251">
          <cell r="C1251"/>
          <cell r="CV1251">
            <v>0</v>
          </cell>
        </row>
        <row r="1252">
          <cell r="C1252"/>
          <cell r="CV1252">
            <v>0</v>
          </cell>
        </row>
        <row r="1253">
          <cell r="C1253"/>
          <cell r="CV1253">
            <v>0</v>
          </cell>
        </row>
        <row r="1254">
          <cell r="C1254"/>
          <cell r="CV1254">
            <v>0</v>
          </cell>
        </row>
        <row r="1255">
          <cell r="C1255"/>
          <cell r="CV1255">
            <v>0</v>
          </cell>
        </row>
        <row r="1256">
          <cell r="C1256"/>
          <cell r="CV1256">
            <v>0</v>
          </cell>
        </row>
        <row r="1257">
          <cell r="C1257"/>
          <cell r="CV1257">
            <v>0</v>
          </cell>
        </row>
        <row r="1258">
          <cell r="C1258"/>
          <cell r="CV1258">
            <v>0</v>
          </cell>
        </row>
        <row r="1259">
          <cell r="C1259"/>
          <cell r="CV1259">
            <v>0</v>
          </cell>
        </row>
        <row r="1260">
          <cell r="C1260"/>
          <cell r="CV1260">
            <v>0</v>
          </cell>
        </row>
        <row r="1261">
          <cell r="C1261"/>
          <cell r="CV1261">
            <v>0</v>
          </cell>
        </row>
        <row r="1262">
          <cell r="C1262"/>
          <cell r="CV1262">
            <v>0</v>
          </cell>
        </row>
        <row r="1263">
          <cell r="C1263"/>
          <cell r="CV1263">
            <v>0</v>
          </cell>
        </row>
        <row r="1264">
          <cell r="C1264"/>
          <cell r="CV1264">
            <v>0</v>
          </cell>
        </row>
        <row r="1265">
          <cell r="C1265"/>
          <cell r="CV1265">
            <v>0</v>
          </cell>
        </row>
        <row r="1266">
          <cell r="C1266"/>
          <cell r="CV1266">
            <v>0</v>
          </cell>
        </row>
        <row r="1267">
          <cell r="C1267"/>
          <cell r="CV1267">
            <v>0</v>
          </cell>
        </row>
        <row r="1268">
          <cell r="C1268"/>
          <cell r="CV1268">
            <v>0</v>
          </cell>
        </row>
        <row r="1269">
          <cell r="C1269"/>
          <cell r="CV1269">
            <v>0</v>
          </cell>
        </row>
        <row r="1270">
          <cell r="C1270"/>
          <cell r="CV1270">
            <v>0</v>
          </cell>
        </row>
        <row r="1271">
          <cell r="C1271"/>
          <cell r="CV1271">
            <v>0</v>
          </cell>
        </row>
        <row r="1272">
          <cell r="C1272"/>
          <cell r="CV1272">
            <v>0</v>
          </cell>
        </row>
        <row r="1273">
          <cell r="C1273"/>
          <cell r="CV1273">
            <v>0</v>
          </cell>
        </row>
        <row r="1274">
          <cell r="C1274"/>
          <cell r="CV1274">
            <v>0</v>
          </cell>
        </row>
        <row r="1275">
          <cell r="C1275"/>
          <cell r="CV1275">
            <v>0</v>
          </cell>
        </row>
        <row r="1276">
          <cell r="C1276"/>
          <cell r="CV1276">
            <v>0</v>
          </cell>
        </row>
        <row r="1277">
          <cell r="C1277"/>
          <cell r="CV1277">
            <v>0</v>
          </cell>
        </row>
        <row r="1278">
          <cell r="C1278"/>
          <cell r="CV1278">
            <v>0</v>
          </cell>
        </row>
        <row r="1279">
          <cell r="C1279"/>
          <cell r="CV1279">
            <v>0</v>
          </cell>
        </row>
        <row r="1280">
          <cell r="C1280"/>
          <cell r="CV1280">
            <v>0</v>
          </cell>
        </row>
        <row r="1281">
          <cell r="C1281"/>
          <cell r="CV1281">
            <v>0</v>
          </cell>
        </row>
        <row r="1282">
          <cell r="C1282"/>
          <cell r="CV1282">
            <v>0</v>
          </cell>
        </row>
        <row r="1283">
          <cell r="C1283"/>
          <cell r="CV1283">
            <v>0</v>
          </cell>
        </row>
        <row r="1284">
          <cell r="C1284"/>
          <cell r="CV1284">
            <v>0</v>
          </cell>
        </row>
        <row r="1285">
          <cell r="C1285"/>
          <cell r="CV1285">
            <v>0</v>
          </cell>
        </row>
        <row r="1286">
          <cell r="C1286"/>
          <cell r="CV1286">
            <v>0</v>
          </cell>
        </row>
        <row r="1287">
          <cell r="C1287"/>
          <cell r="CV1287">
            <v>0</v>
          </cell>
        </row>
        <row r="1288">
          <cell r="C1288"/>
          <cell r="CV1288">
            <v>0</v>
          </cell>
        </row>
        <row r="1289">
          <cell r="C1289"/>
          <cell r="CV1289">
            <v>0</v>
          </cell>
        </row>
        <row r="1290">
          <cell r="C1290"/>
          <cell r="CV1290">
            <v>0</v>
          </cell>
        </row>
        <row r="1291">
          <cell r="C1291"/>
          <cell r="CV1291">
            <v>0</v>
          </cell>
        </row>
        <row r="1292">
          <cell r="C1292"/>
          <cell r="CV1292">
            <v>0</v>
          </cell>
        </row>
        <row r="1293">
          <cell r="C1293"/>
          <cell r="CV1293">
            <v>0</v>
          </cell>
        </row>
        <row r="1294">
          <cell r="C1294"/>
          <cell r="CV1294">
            <v>0</v>
          </cell>
        </row>
        <row r="1295">
          <cell r="C1295"/>
          <cell r="CV1295">
            <v>0</v>
          </cell>
        </row>
        <row r="1296">
          <cell r="C1296"/>
          <cell r="CV1296">
            <v>0</v>
          </cell>
        </row>
        <row r="1297">
          <cell r="C1297"/>
          <cell r="CV1297">
            <v>0</v>
          </cell>
        </row>
        <row r="1298">
          <cell r="C1298"/>
          <cell r="CV1298">
            <v>0</v>
          </cell>
        </row>
        <row r="1299">
          <cell r="C1299"/>
          <cell r="CV1299">
            <v>0</v>
          </cell>
        </row>
        <row r="1300">
          <cell r="C1300"/>
          <cell r="CV1300">
            <v>0</v>
          </cell>
        </row>
        <row r="1301">
          <cell r="C1301"/>
          <cell r="CV1301">
            <v>0</v>
          </cell>
        </row>
        <row r="1302">
          <cell r="C1302"/>
          <cell r="CV1302">
            <v>0</v>
          </cell>
        </row>
        <row r="1303">
          <cell r="C1303"/>
          <cell r="CV1303">
            <v>0</v>
          </cell>
        </row>
        <row r="1304">
          <cell r="C1304"/>
          <cell r="CV1304">
            <v>0</v>
          </cell>
        </row>
        <row r="1305">
          <cell r="C1305"/>
          <cell r="CV1305">
            <v>0</v>
          </cell>
        </row>
        <row r="1306">
          <cell r="C1306"/>
          <cell r="CV1306">
            <v>0</v>
          </cell>
        </row>
        <row r="1307">
          <cell r="C1307"/>
          <cell r="CV1307">
            <v>0</v>
          </cell>
        </row>
        <row r="1308">
          <cell r="C1308"/>
          <cell r="CV1308">
            <v>0</v>
          </cell>
        </row>
        <row r="1309">
          <cell r="C1309"/>
          <cell r="CV1309">
            <v>0</v>
          </cell>
        </row>
        <row r="1310">
          <cell r="C1310"/>
          <cell r="CV1310">
            <v>0</v>
          </cell>
        </row>
        <row r="1311">
          <cell r="C1311"/>
          <cell r="CV1311">
            <v>0</v>
          </cell>
        </row>
        <row r="1312">
          <cell r="C1312"/>
          <cell r="CV1312">
            <v>0</v>
          </cell>
        </row>
        <row r="1313">
          <cell r="C1313"/>
          <cell r="CV1313">
            <v>0</v>
          </cell>
        </row>
        <row r="1314">
          <cell r="C1314"/>
          <cell r="CV1314">
            <v>0</v>
          </cell>
        </row>
        <row r="1315">
          <cell r="C1315"/>
          <cell r="CV1315">
            <v>0</v>
          </cell>
        </row>
        <row r="1316">
          <cell r="C1316"/>
          <cell r="CV1316">
            <v>0</v>
          </cell>
        </row>
        <row r="1317">
          <cell r="C1317"/>
          <cell r="CV1317">
            <v>0</v>
          </cell>
        </row>
        <row r="1318">
          <cell r="C1318"/>
          <cell r="CV1318">
            <v>0</v>
          </cell>
        </row>
        <row r="1319">
          <cell r="C1319"/>
          <cell r="CV1319">
            <v>0</v>
          </cell>
        </row>
        <row r="1320">
          <cell r="C1320"/>
          <cell r="CV1320">
            <v>0</v>
          </cell>
        </row>
        <row r="1321">
          <cell r="C1321"/>
          <cell r="CV1321">
            <v>0</v>
          </cell>
        </row>
        <row r="1322">
          <cell r="C1322"/>
          <cell r="CV1322">
            <v>0</v>
          </cell>
        </row>
        <row r="1323">
          <cell r="C1323"/>
          <cell r="CV1323">
            <v>0</v>
          </cell>
        </row>
        <row r="1324">
          <cell r="C1324"/>
          <cell r="CV1324">
            <v>0</v>
          </cell>
        </row>
        <row r="1325">
          <cell r="C1325"/>
          <cell r="CV1325">
            <v>0</v>
          </cell>
        </row>
        <row r="1326">
          <cell r="C1326"/>
          <cell r="CV1326">
            <v>0</v>
          </cell>
        </row>
        <row r="1327">
          <cell r="C1327"/>
          <cell r="CV1327">
            <v>0</v>
          </cell>
        </row>
        <row r="1328">
          <cell r="C1328"/>
          <cell r="CV1328">
            <v>0</v>
          </cell>
        </row>
        <row r="1329">
          <cell r="C1329"/>
          <cell r="CV1329">
            <v>0</v>
          </cell>
        </row>
        <row r="1330">
          <cell r="C1330"/>
          <cell r="CV1330">
            <v>0</v>
          </cell>
        </row>
        <row r="1331">
          <cell r="C1331"/>
          <cell r="CV1331">
            <v>0</v>
          </cell>
        </row>
        <row r="1332">
          <cell r="C1332"/>
          <cell r="CV1332">
            <v>0</v>
          </cell>
        </row>
        <row r="1333">
          <cell r="C1333"/>
          <cell r="CV1333">
            <v>0</v>
          </cell>
        </row>
        <row r="1334">
          <cell r="C1334"/>
          <cell r="CV1334">
            <v>0</v>
          </cell>
        </row>
        <row r="1335">
          <cell r="C1335"/>
          <cell r="CV1335">
            <v>0</v>
          </cell>
        </row>
        <row r="1336">
          <cell r="C1336"/>
          <cell r="CV1336">
            <v>0</v>
          </cell>
        </row>
        <row r="1337">
          <cell r="C1337"/>
          <cell r="CV1337">
            <v>0</v>
          </cell>
        </row>
        <row r="1338">
          <cell r="C1338"/>
          <cell r="CV1338">
            <v>0</v>
          </cell>
        </row>
        <row r="1339">
          <cell r="C1339"/>
          <cell r="CV1339">
            <v>0</v>
          </cell>
        </row>
        <row r="1340">
          <cell r="C1340"/>
          <cell r="CV1340">
            <v>0</v>
          </cell>
        </row>
        <row r="1341">
          <cell r="C1341"/>
          <cell r="CV1341">
            <v>0</v>
          </cell>
        </row>
        <row r="1342">
          <cell r="C1342"/>
          <cell r="CV1342">
            <v>0</v>
          </cell>
        </row>
        <row r="1343">
          <cell r="C1343"/>
          <cell r="CV1343">
            <v>0</v>
          </cell>
        </row>
        <row r="1344">
          <cell r="C1344"/>
          <cell r="CV1344">
            <v>0</v>
          </cell>
        </row>
        <row r="1345">
          <cell r="C1345"/>
          <cell r="CV1345">
            <v>0</v>
          </cell>
        </row>
        <row r="1346">
          <cell r="C1346"/>
          <cell r="CV1346">
            <v>0</v>
          </cell>
        </row>
        <row r="1347">
          <cell r="C1347"/>
          <cell r="CV1347">
            <v>0</v>
          </cell>
        </row>
        <row r="1348">
          <cell r="C1348"/>
          <cell r="CV1348">
            <v>0</v>
          </cell>
        </row>
        <row r="1349">
          <cell r="C1349"/>
          <cell r="CV1349">
            <v>0</v>
          </cell>
        </row>
        <row r="1350">
          <cell r="C1350"/>
          <cell r="CV1350">
            <v>0</v>
          </cell>
        </row>
        <row r="1351">
          <cell r="C1351"/>
          <cell r="CV1351">
            <v>0</v>
          </cell>
        </row>
        <row r="1352">
          <cell r="C1352"/>
          <cell r="CV1352">
            <v>0</v>
          </cell>
        </row>
        <row r="1353">
          <cell r="C1353"/>
          <cell r="CV1353">
            <v>0</v>
          </cell>
        </row>
        <row r="1354">
          <cell r="C1354"/>
          <cell r="CV1354">
            <v>0</v>
          </cell>
        </row>
        <row r="1355">
          <cell r="C1355"/>
          <cell r="CV1355">
            <v>0</v>
          </cell>
        </row>
        <row r="1356">
          <cell r="C1356"/>
          <cell r="CV1356">
            <v>0</v>
          </cell>
        </row>
        <row r="1357">
          <cell r="C1357"/>
          <cell r="CV1357">
            <v>0</v>
          </cell>
        </row>
        <row r="1358">
          <cell r="C1358"/>
          <cell r="CV1358">
            <v>0</v>
          </cell>
        </row>
        <row r="1359">
          <cell r="C1359"/>
          <cell r="CV1359">
            <v>0</v>
          </cell>
        </row>
        <row r="1360">
          <cell r="C1360"/>
          <cell r="CV1360">
            <v>0</v>
          </cell>
        </row>
        <row r="1361">
          <cell r="C1361"/>
          <cell r="CV1361">
            <v>0</v>
          </cell>
        </row>
        <row r="1362">
          <cell r="C1362"/>
          <cell r="CV1362">
            <v>0</v>
          </cell>
        </row>
        <row r="1363">
          <cell r="C1363"/>
          <cell r="CV1363">
            <v>0</v>
          </cell>
        </row>
        <row r="1364">
          <cell r="C1364"/>
          <cell r="CV1364">
            <v>0</v>
          </cell>
        </row>
        <row r="1365">
          <cell r="C1365"/>
          <cell r="CV1365">
            <v>0</v>
          </cell>
        </row>
        <row r="1366">
          <cell r="C1366"/>
          <cell r="CV1366">
            <v>0</v>
          </cell>
        </row>
        <row r="1367">
          <cell r="C1367"/>
          <cell r="CV1367">
            <v>0</v>
          </cell>
        </row>
        <row r="1368">
          <cell r="C1368"/>
          <cell r="CV1368">
            <v>0</v>
          </cell>
        </row>
        <row r="1369">
          <cell r="C1369"/>
          <cell r="CV1369">
            <v>0</v>
          </cell>
        </row>
        <row r="1370">
          <cell r="C1370"/>
          <cell r="CV1370">
            <v>0</v>
          </cell>
        </row>
        <row r="1371">
          <cell r="C1371"/>
          <cell r="CV1371">
            <v>0</v>
          </cell>
        </row>
        <row r="1372">
          <cell r="C1372"/>
          <cell r="CV1372">
            <v>0</v>
          </cell>
        </row>
        <row r="1373">
          <cell r="C1373"/>
          <cell r="CV1373">
            <v>0</v>
          </cell>
        </row>
        <row r="1374">
          <cell r="C1374"/>
          <cell r="CV1374">
            <v>0</v>
          </cell>
        </row>
        <row r="1375">
          <cell r="C1375"/>
          <cell r="CV1375">
            <v>0</v>
          </cell>
        </row>
        <row r="1376">
          <cell r="C1376"/>
          <cell r="CV1376">
            <v>0</v>
          </cell>
        </row>
        <row r="1377">
          <cell r="C1377"/>
          <cell r="CV1377">
            <v>0</v>
          </cell>
        </row>
        <row r="1378">
          <cell r="C1378"/>
          <cell r="CV1378">
            <v>0</v>
          </cell>
        </row>
        <row r="1379">
          <cell r="C1379"/>
          <cell r="CV1379">
            <v>0</v>
          </cell>
        </row>
        <row r="1380">
          <cell r="C1380"/>
          <cell r="CV1380">
            <v>0</v>
          </cell>
        </row>
        <row r="1381">
          <cell r="C1381"/>
          <cell r="CV1381">
            <v>0</v>
          </cell>
        </row>
        <row r="1382">
          <cell r="C1382"/>
          <cell r="CV1382">
            <v>0</v>
          </cell>
        </row>
        <row r="1383">
          <cell r="C1383"/>
          <cell r="CV1383">
            <v>0</v>
          </cell>
        </row>
        <row r="1384">
          <cell r="C1384"/>
          <cell r="CV1384">
            <v>0</v>
          </cell>
        </row>
        <row r="1385">
          <cell r="C1385"/>
          <cell r="CV1385">
            <v>0</v>
          </cell>
        </row>
        <row r="1386">
          <cell r="C1386"/>
          <cell r="CV1386">
            <v>0</v>
          </cell>
        </row>
        <row r="1387">
          <cell r="C1387"/>
          <cell r="CV1387">
            <v>0</v>
          </cell>
        </row>
        <row r="1388">
          <cell r="C1388"/>
          <cell r="CV1388">
            <v>0</v>
          </cell>
        </row>
        <row r="1389">
          <cell r="C1389"/>
          <cell r="CV1389">
            <v>0</v>
          </cell>
        </row>
        <row r="1390">
          <cell r="C1390"/>
          <cell r="CV1390">
            <v>0</v>
          </cell>
        </row>
        <row r="1391">
          <cell r="C1391"/>
          <cell r="CV1391">
            <v>0</v>
          </cell>
        </row>
        <row r="1392">
          <cell r="C1392"/>
          <cell r="CV1392">
            <v>0</v>
          </cell>
        </row>
        <row r="1393">
          <cell r="C1393"/>
          <cell r="CV1393">
            <v>0</v>
          </cell>
        </row>
        <row r="1394">
          <cell r="C1394"/>
          <cell r="CV1394">
            <v>0</v>
          </cell>
        </row>
        <row r="1395">
          <cell r="C1395"/>
          <cell r="CV1395">
            <v>0</v>
          </cell>
        </row>
        <row r="1396">
          <cell r="C1396"/>
          <cell r="CV1396">
            <v>0</v>
          </cell>
        </row>
        <row r="1397">
          <cell r="C1397"/>
          <cell r="CV1397">
            <v>0</v>
          </cell>
        </row>
        <row r="1398">
          <cell r="C1398"/>
          <cell r="CV1398">
            <v>0</v>
          </cell>
        </row>
        <row r="1399">
          <cell r="C1399"/>
          <cell r="CV1399">
            <v>0</v>
          </cell>
        </row>
        <row r="1400">
          <cell r="C1400"/>
          <cell r="CV1400">
            <v>0</v>
          </cell>
        </row>
        <row r="1401">
          <cell r="C1401"/>
          <cell r="CV1401">
            <v>0</v>
          </cell>
        </row>
        <row r="1402">
          <cell r="C1402"/>
          <cell r="CV1402">
            <v>0</v>
          </cell>
        </row>
        <row r="1403">
          <cell r="C1403"/>
          <cell r="CV1403">
            <v>0</v>
          </cell>
        </row>
        <row r="1404">
          <cell r="C1404"/>
          <cell r="CV1404">
            <v>0</v>
          </cell>
        </row>
        <row r="1405">
          <cell r="C1405"/>
          <cell r="CV1405">
            <v>0</v>
          </cell>
        </row>
        <row r="1406">
          <cell r="C1406"/>
          <cell r="CV1406">
            <v>0</v>
          </cell>
        </row>
        <row r="1407">
          <cell r="C1407"/>
          <cell r="CV1407">
            <v>0</v>
          </cell>
        </row>
        <row r="1408">
          <cell r="C1408"/>
          <cell r="CV1408">
            <v>0</v>
          </cell>
        </row>
        <row r="1409">
          <cell r="C1409"/>
          <cell r="CV1409">
            <v>0</v>
          </cell>
        </row>
        <row r="1410">
          <cell r="C1410"/>
          <cell r="CV1410">
            <v>0</v>
          </cell>
        </row>
        <row r="1411">
          <cell r="C1411"/>
          <cell r="CV1411">
            <v>0</v>
          </cell>
        </row>
        <row r="1412">
          <cell r="C1412"/>
          <cell r="CV1412">
            <v>0</v>
          </cell>
        </row>
        <row r="1413">
          <cell r="C1413"/>
          <cell r="CV1413">
            <v>0</v>
          </cell>
        </row>
        <row r="1414">
          <cell r="C1414"/>
          <cell r="CV1414">
            <v>0</v>
          </cell>
        </row>
        <row r="1415">
          <cell r="C1415"/>
          <cell r="CV1415">
            <v>0</v>
          </cell>
        </row>
        <row r="1416">
          <cell r="C1416"/>
          <cell r="CV1416">
            <v>0</v>
          </cell>
        </row>
        <row r="1417">
          <cell r="C1417"/>
          <cell r="CV1417">
            <v>0</v>
          </cell>
        </row>
        <row r="1418">
          <cell r="C1418"/>
          <cell r="CV1418">
            <v>0</v>
          </cell>
        </row>
        <row r="1419">
          <cell r="C1419"/>
          <cell r="CV1419">
            <v>0</v>
          </cell>
        </row>
        <row r="1420">
          <cell r="C1420"/>
          <cell r="CV1420">
            <v>0</v>
          </cell>
        </row>
        <row r="1421">
          <cell r="C1421"/>
          <cell r="CV1421">
            <v>0</v>
          </cell>
        </row>
        <row r="1422">
          <cell r="C1422"/>
          <cell r="CV1422">
            <v>0</v>
          </cell>
        </row>
        <row r="1423">
          <cell r="C1423"/>
          <cell r="CV1423">
            <v>0</v>
          </cell>
        </row>
        <row r="1424">
          <cell r="C1424"/>
          <cell r="CV1424">
            <v>0</v>
          </cell>
        </row>
        <row r="1425">
          <cell r="C1425"/>
          <cell r="CV1425">
            <v>0</v>
          </cell>
        </row>
        <row r="1426">
          <cell r="C1426"/>
          <cell r="CV1426">
            <v>0</v>
          </cell>
        </row>
        <row r="1427">
          <cell r="C1427"/>
          <cell r="CV1427">
            <v>0</v>
          </cell>
        </row>
        <row r="1428">
          <cell r="C1428"/>
          <cell r="CV1428">
            <v>0</v>
          </cell>
        </row>
        <row r="1429">
          <cell r="C1429"/>
          <cell r="CV1429">
            <v>0</v>
          </cell>
        </row>
        <row r="1430">
          <cell r="C1430"/>
          <cell r="CV1430">
            <v>0</v>
          </cell>
        </row>
        <row r="1431">
          <cell r="C1431"/>
          <cell r="CV1431">
            <v>0</v>
          </cell>
        </row>
        <row r="1432">
          <cell r="C1432"/>
          <cell r="CV1432">
            <v>0</v>
          </cell>
        </row>
        <row r="1433">
          <cell r="C1433"/>
          <cell r="CV1433">
            <v>0</v>
          </cell>
        </row>
        <row r="1434">
          <cell r="C1434"/>
          <cell r="CV1434">
            <v>0</v>
          </cell>
        </row>
        <row r="1435">
          <cell r="C1435"/>
          <cell r="CV1435">
            <v>0</v>
          </cell>
        </row>
        <row r="1436">
          <cell r="C1436"/>
          <cell r="CV1436">
            <v>0</v>
          </cell>
        </row>
        <row r="1437">
          <cell r="C1437"/>
          <cell r="CV1437">
            <v>0</v>
          </cell>
        </row>
        <row r="1438">
          <cell r="C1438"/>
          <cell r="CV1438">
            <v>0</v>
          </cell>
        </row>
        <row r="1439">
          <cell r="C1439"/>
          <cell r="CV1439">
            <v>0</v>
          </cell>
        </row>
        <row r="1440">
          <cell r="C1440"/>
          <cell r="CV1440">
            <v>0</v>
          </cell>
        </row>
        <row r="1441">
          <cell r="C1441"/>
          <cell r="CV1441">
            <v>0</v>
          </cell>
        </row>
        <row r="1442">
          <cell r="C1442"/>
          <cell r="CV1442">
            <v>0</v>
          </cell>
        </row>
        <row r="1443">
          <cell r="C1443"/>
          <cell r="CV1443">
            <v>0</v>
          </cell>
        </row>
        <row r="1444">
          <cell r="C1444"/>
          <cell r="CV1444">
            <v>0</v>
          </cell>
        </row>
        <row r="1445">
          <cell r="C1445"/>
          <cell r="CV1445">
            <v>0</v>
          </cell>
        </row>
        <row r="1446">
          <cell r="C1446"/>
          <cell r="CV1446">
            <v>0</v>
          </cell>
        </row>
        <row r="1447">
          <cell r="C1447"/>
          <cell r="CV1447">
            <v>0</v>
          </cell>
        </row>
        <row r="1448">
          <cell r="C1448"/>
          <cell r="CV1448">
            <v>0</v>
          </cell>
        </row>
        <row r="1449">
          <cell r="C1449"/>
          <cell r="CV1449">
            <v>0</v>
          </cell>
        </row>
        <row r="1450">
          <cell r="C1450"/>
          <cell r="CV1450">
            <v>0</v>
          </cell>
        </row>
        <row r="1451">
          <cell r="C1451"/>
          <cell r="CV1451">
            <v>0</v>
          </cell>
        </row>
        <row r="1452">
          <cell r="C1452"/>
          <cell r="CV1452">
            <v>0</v>
          </cell>
        </row>
        <row r="1453">
          <cell r="C1453"/>
          <cell r="CV1453">
            <v>0</v>
          </cell>
        </row>
        <row r="1454">
          <cell r="C1454"/>
          <cell r="CV1454">
            <v>0</v>
          </cell>
        </row>
        <row r="1455">
          <cell r="C1455"/>
          <cell r="CV1455">
            <v>0</v>
          </cell>
        </row>
        <row r="1456">
          <cell r="C1456"/>
          <cell r="CV1456">
            <v>0</v>
          </cell>
        </row>
        <row r="1457">
          <cell r="C1457"/>
          <cell r="CV1457">
            <v>0</v>
          </cell>
        </row>
        <row r="1458">
          <cell r="C1458"/>
          <cell r="CV1458">
            <v>0</v>
          </cell>
        </row>
        <row r="1459">
          <cell r="C1459"/>
          <cell r="CV1459">
            <v>0</v>
          </cell>
        </row>
        <row r="1460">
          <cell r="C1460"/>
          <cell r="CV1460">
            <v>0</v>
          </cell>
        </row>
        <row r="1461">
          <cell r="C1461"/>
          <cell r="CV1461">
            <v>0</v>
          </cell>
        </row>
        <row r="1462">
          <cell r="C1462"/>
          <cell r="CV1462">
            <v>0</v>
          </cell>
        </row>
        <row r="1463">
          <cell r="C1463"/>
          <cell r="CV1463">
            <v>0</v>
          </cell>
        </row>
        <row r="1464">
          <cell r="C1464"/>
          <cell r="CV1464">
            <v>0</v>
          </cell>
        </row>
        <row r="1465">
          <cell r="C1465"/>
          <cell r="CV1465">
            <v>0</v>
          </cell>
        </row>
        <row r="1466">
          <cell r="C1466"/>
          <cell r="CV1466">
            <v>0</v>
          </cell>
        </row>
        <row r="1467">
          <cell r="C1467"/>
          <cell r="CV1467">
            <v>0</v>
          </cell>
        </row>
        <row r="1468">
          <cell r="C1468"/>
          <cell r="CV1468">
            <v>0</v>
          </cell>
        </row>
        <row r="1469">
          <cell r="C1469"/>
          <cell r="CV1469">
            <v>0</v>
          </cell>
        </row>
        <row r="1470">
          <cell r="C1470"/>
          <cell r="CV1470">
            <v>0</v>
          </cell>
        </row>
        <row r="1471">
          <cell r="C1471"/>
          <cell r="CV1471">
            <v>0</v>
          </cell>
        </row>
        <row r="1472">
          <cell r="C1472"/>
          <cell r="CV1472">
            <v>0</v>
          </cell>
        </row>
        <row r="1473">
          <cell r="C1473"/>
          <cell r="CV1473">
            <v>0</v>
          </cell>
        </row>
        <row r="1474">
          <cell r="C1474"/>
          <cell r="CV1474">
            <v>0</v>
          </cell>
        </row>
        <row r="1475">
          <cell r="C1475"/>
          <cell r="CV1475">
            <v>0</v>
          </cell>
        </row>
        <row r="1476">
          <cell r="C1476"/>
          <cell r="CV1476">
            <v>0</v>
          </cell>
        </row>
        <row r="1477">
          <cell r="C1477"/>
          <cell r="CV1477">
            <v>0</v>
          </cell>
        </row>
        <row r="1478">
          <cell r="C1478"/>
          <cell r="CV1478">
            <v>0</v>
          </cell>
        </row>
        <row r="1479">
          <cell r="C1479"/>
          <cell r="CV1479">
            <v>0</v>
          </cell>
        </row>
        <row r="1480">
          <cell r="C1480"/>
          <cell r="CV1480">
            <v>0</v>
          </cell>
        </row>
        <row r="1481">
          <cell r="C1481"/>
          <cell r="CV1481">
            <v>0</v>
          </cell>
        </row>
        <row r="1482">
          <cell r="C1482"/>
          <cell r="CV1482">
            <v>0</v>
          </cell>
        </row>
        <row r="1483">
          <cell r="C1483"/>
          <cell r="CV1483">
            <v>0</v>
          </cell>
        </row>
        <row r="1484">
          <cell r="C1484"/>
          <cell r="CV1484">
            <v>0</v>
          </cell>
        </row>
        <row r="1485">
          <cell r="C1485"/>
          <cell r="CV1485">
            <v>0</v>
          </cell>
        </row>
        <row r="1486">
          <cell r="C1486"/>
          <cell r="CV1486">
            <v>0</v>
          </cell>
        </row>
        <row r="1487">
          <cell r="C1487"/>
          <cell r="CV1487">
            <v>0</v>
          </cell>
        </row>
        <row r="1488">
          <cell r="C1488"/>
          <cell r="CV1488">
            <v>0</v>
          </cell>
        </row>
        <row r="1489">
          <cell r="C1489"/>
          <cell r="CV1489">
            <v>0</v>
          </cell>
        </row>
        <row r="1490">
          <cell r="C1490"/>
          <cell r="CV1490">
            <v>0</v>
          </cell>
        </row>
        <row r="1491">
          <cell r="C1491"/>
          <cell r="CV1491">
            <v>0</v>
          </cell>
        </row>
        <row r="1492">
          <cell r="C1492"/>
          <cell r="CV1492">
            <v>0</v>
          </cell>
        </row>
        <row r="1493">
          <cell r="C1493"/>
          <cell r="CV1493">
            <v>0</v>
          </cell>
        </row>
        <row r="1494">
          <cell r="C1494"/>
          <cell r="CV1494">
            <v>0</v>
          </cell>
        </row>
        <row r="1495">
          <cell r="C1495"/>
          <cell r="CV1495">
            <v>0</v>
          </cell>
        </row>
        <row r="1496">
          <cell r="C1496"/>
          <cell r="CV1496">
            <v>0</v>
          </cell>
        </row>
        <row r="1497">
          <cell r="C1497"/>
          <cell r="CV1497">
            <v>0</v>
          </cell>
        </row>
        <row r="1498">
          <cell r="C1498"/>
          <cell r="CV1498">
            <v>0</v>
          </cell>
        </row>
        <row r="1499">
          <cell r="C1499"/>
          <cell r="CV1499">
            <v>0</v>
          </cell>
        </row>
        <row r="1500">
          <cell r="C1500"/>
          <cell r="CV1500">
            <v>0</v>
          </cell>
        </row>
        <row r="1501">
          <cell r="C1501"/>
          <cell r="CV1501">
            <v>0</v>
          </cell>
        </row>
        <row r="1502">
          <cell r="C1502"/>
          <cell r="CV1502">
            <v>0</v>
          </cell>
        </row>
        <row r="1503">
          <cell r="C1503"/>
          <cell r="CV1503">
            <v>0</v>
          </cell>
        </row>
        <row r="1504">
          <cell r="C1504"/>
          <cell r="CV1504">
            <v>0</v>
          </cell>
        </row>
        <row r="1505">
          <cell r="C1505"/>
          <cell r="CV1505">
            <v>0</v>
          </cell>
        </row>
        <row r="1506">
          <cell r="C1506"/>
          <cell r="CV1506">
            <v>0</v>
          </cell>
        </row>
        <row r="1507">
          <cell r="C1507"/>
          <cell r="CV1507">
            <v>0</v>
          </cell>
        </row>
        <row r="1508">
          <cell r="C1508"/>
          <cell r="CV1508">
            <v>0</v>
          </cell>
        </row>
        <row r="1509">
          <cell r="C1509"/>
          <cell r="CV1509">
            <v>0</v>
          </cell>
        </row>
        <row r="1510">
          <cell r="C1510"/>
          <cell r="CV1510">
            <v>0</v>
          </cell>
        </row>
        <row r="1511">
          <cell r="C1511"/>
          <cell r="CV1511">
            <v>0</v>
          </cell>
        </row>
        <row r="1512">
          <cell r="C1512"/>
          <cell r="CV1512">
            <v>0</v>
          </cell>
        </row>
        <row r="1513">
          <cell r="C1513"/>
          <cell r="CV1513">
            <v>0</v>
          </cell>
        </row>
        <row r="1514">
          <cell r="C1514"/>
          <cell r="CV1514">
            <v>0</v>
          </cell>
        </row>
        <row r="1515">
          <cell r="C1515"/>
          <cell r="CV1515">
            <v>0</v>
          </cell>
        </row>
        <row r="1516">
          <cell r="C1516"/>
          <cell r="CV1516">
            <v>0</v>
          </cell>
        </row>
        <row r="1517">
          <cell r="C1517"/>
          <cell r="CV1517">
            <v>0</v>
          </cell>
        </row>
        <row r="1518">
          <cell r="C1518"/>
          <cell r="CV1518">
            <v>0</v>
          </cell>
        </row>
        <row r="1519">
          <cell r="C1519"/>
          <cell r="CV1519">
            <v>0</v>
          </cell>
        </row>
        <row r="1520">
          <cell r="C1520"/>
          <cell r="CV1520">
            <v>0</v>
          </cell>
        </row>
        <row r="1521">
          <cell r="C1521"/>
          <cell r="CV1521">
            <v>0</v>
          </cell>
        </row>
        <row r="1522">
          <cell r="C1522"/>
          <cell r="CV1522">
            <v>0</v>
          </cell>
        </row>
        <row r="1523">
          <cell r="C1523"/>
          <cell r="CV1523">
            <v>0</v>
          </cell>
        </row>
        <row r="1524">
          <cell r="C1524"/>
          <cell r="CV1524">
            <v>0</v>
          </cell>
        </row>
        <row r="1525">
          <cell r="C1525"/>
          <cell r="CV1525">
            <v>0</v>
          </cell>
        </row>
        <row r="1526">
          <cell r="C1526"/>
          <cell r="CV1526">
            <v>0</v>
          </cell>
        </row>
        <row r="1527">
          <cell r="C1527"/>
          <cell r="CV1527">
            <v>0</v>
          </cell>
        </row>
        <row r="1528">
          <cell r="C1528"/>
          <cell r="CV1528">
            <v>0</v>
          </cell>
        </row>
        <row r="1529">
          <cell r="C1529"/>
          <cell r="CV1529">
            <v>0</v>
          </cell>
        </row>
        <row r="1530">
          <cell r="C1530"/>
          <cell r="CV1530">
            <v>0</v>
          </cell>
        </row>
        <row r="1531">
          <cell r="C1531"/>
          <cell r="CV1531">
            <v>0</v>
          </cell>
        </row>
        <row r="1532">
          <cell r="C1532"/>
          <cell r="CV1532">
            <v>0</v>
          </cell>
        </row>
        <row r="1533">
          <cell r="C1533"/>
          <cell r="CV1533">
            <v>0</v>
          </cell>
        </row>
        <row r="1534">
          <cell r="C1534"/>
          <cell r="CV1534">
            <v>0</v>
          </cell>
        </row>
        <row r="1535">
          <cell r="C1535"/>
          <cell r="CV1535">
            <v>0</v>
          </cell>
        </row>
        <row r="1536">
          <cell r="C1536"/>
          <cell r="CV1536">
            <v>0</v>
          </cell>
        </row>
        <row r="1537">
          <cell r="C1537"/>
          <cell r="CV1537">
            <v>0</v>
          </cell>
        </row>
        <row r="1538">
          <cell r="C1538"/>
          <cell r="CV1538">
            <v>0</v>
          </cell>
        </row>
        <row r="1539">
          <cell r="C1539"/>
          <cell r="CV1539">
            <v>0</v>
          </cell>
        </row>
        <row r="1540">
          <cell r="C1540"/>
          <cell r="CV1540">
            <v>0</v>
          </cell>
        </row>
        <row r="1541">
          <cell r="C1541"/>
          <cell r="CV1541">
            <v>0</v>
          </cell>
        </row>
        <row r="1542">
          <cell r="C1542"/>
          <cell r="CV1542">
            <v>0</v>
          </cell>
        </row>
        <row r="1543">
          <cell r="C1543"/>
          <cell r="CV1543">
            <v>0</v>
          </cell>
        </row>
        <row r="1544">
          <cell r="C1544"/>
          <cell r="CV1544">
            <v>0</v>
          </cell>
        </row>
        <row r="1545">
          <cell r="C1545"/>
          <cell r="CV1545">
            <v>0</v>
          </cell>
        </row>
        <row r="1546">
          <cell r="C1546"/>
          <cell r="CV1546">
            <v>0</v>
          </cell>
        </row>
        <row r="1547">
          <cell r="C1547"/>
          <cell r="CV1547">
            <v>0</v>
          </cell>
        </row>
        <row r="1548">
          <cell r="C1548"/>
          <cell r="CV1548">
            <v>0</v>
          </cell>
        </row>
        <row r="1549">
          <cell r="C1549"/>
          <cell r="CV1549">
            <v>0</v>
          </cell>
        </row>
        <row r="1550">
          <cell r="C1550"/>
          <cell r="CV1550">
            <v>0</v>
          </cell>
        </row>
        <row r="1551">
          <cell r="C1551"/>
          <cell r="CV1551">
            <v>0</v>
          </cell>
        </row>
        <row r="1552">
          <cell r="C1552"/>
          <cell r="CV1552">
            <v>0</v>
          </cell>
        </row>
        <row r="1553">
          <cell r="C1553"/>
          <cell r="CV1553">
            <v>0</v>
          </cell>
        </row>
        <row r="1554">
          <cell r="C1554"/>
          <cell r="CV1554">
            <v>0</v>
          </cell>
        </row>
        <row r="1555">
          <cell r="C1555"/>
          <cell r="CV1555">
            <v>0</v>
          </cell>
        </row>
        <row r="1556">
          <cell r="C1556"/>
          <cell r="CV1556">
            <v>0</v>
          </cell>
        </row>
        <row r="1557">
          <cell r="C1557"/>
          <cell r="CV1557">
            <v>0</v>
          </cell>
        </row>
        <row r="1558">
          <cell r="C1558"/>
          <cell r="CV1558">
            <v>0</v>
          </cell>
        </row>
        <row r="1559">
          <cell r="C1559"/>
          <cell r="CV1559">
            <v>0</v>
          </cell>
        </row>
        <row r="1560">
          <cell r="C1560"/>
          <cell r="CV1560">
            <v>0</v>
          </cell>
        </row>
        <row r="1561">
          <cell r="C1561"/>
          <cell r="CV1561">
            <v>0</v>
          </cell>
        </row>
        <row r="1562">
          <cell r="C1562"/>
          <cell r="CV1562">
            <v>0</v>
          </cell>
        </row>
        <row r="1563">
          <cell r="C1563"/>
          <cell r="CV1563">
            <v>0</v>
          </cell>
        </row>
        <row r="1564">
          <cell r="C1564"/>
          <cell r="CV1564">
            <v>0</v>
          </cell>
        </row>
        <row r="1565">
          <cell r="C1565"/>
          <cell r="CV1565">
            <v>0</v>
          </cell>
        </row>
        <row r="1566">
          <cell r="C1566"/>
          <cell r="CV1566">
            <v>0</v>
          </cell>
        </row>
        <row r="1567">
          <cell r="C1567"/>
          <cell r="CV1567">
            <v>0</v>
          </cell>
        </row>
        <row r="1568">
          <cell r="C1568"/>
          <cell r="CV1568">
            <v>0</v>
          </cell>
        </row>
        <row r="1569">
          <cell r="C1569"/>
          <cell r="CV1569">
            <v>0</v>
          </cell>
        </row>
        <row r="1570">
          <cell r="C1570"/>
          <cell r="CV1570">
            <v>0</v>
          </cell>
        </row>
        <row r="1571">
          <cell r="C1571"/>
          <cell r="CV1571">
            <v>0</v>
          </cell>
        </row>
        <row r="1572">
          <cell r="C1572"/>
          <cell r="CV1572">
            <v>0</v>
          </cell>
        </row>
        <row r="1573">
          <cell r="C1573"/>
          <cell r="CV1573">
            <v>0</v>
          </cell>
        </row>
        <row r="1574">
          <cell r="C1574"/>
          <cell r="CV1574">
            <v>0</v>
          </cell>
        </row>
        <row r="1575">
          <cell r="C1575"/>
          <cell r="CV1575">
            <v>0</v>
          </cell>
        </row>
        <row r="1576">
          <cell r="C1576"/>
          <cell r="CV1576">
            <v>0</v>
          </cell>
        </row>
        <row r="1577">
          <cell r="C1577"/>
          <cell r="CV1577">
            <v>0</v>
          </cell>
        </row>
        <row r="1578">
          <cell r="C1578"/>
          <cell r="CV1578">
            <v>0</v>
          </cell>
        </row>
        <row r="1579">
          <cell r="C1579"/>
          <cell r="CV1579">
            <v>0</v>
          </cell>
        </row>
        <row r="1580">
          <cell r="C1580"/>
          <cell r="CV1580">
            <v>0</v>
          </cell>
        </row>
        <row r="1581">
          <cell r="C1581"/>
          <cell r="CV1581">
            <v>0</v>
          </cell>
        </row>
        <row r="1582">
          <cell r="C1582"/>
          <cell r="CV1582">
            <v>0</v>
          </cell>
        </row>
        <row r="1583">
          <cell r="C1583"/>
          <cell r="CV1583">
            <v>0</v>
          </cell>
        </row>
        <row r="1584">
          <cell r="C1584"/>
          <cell r="CV1584">
            <v>0</v>
          </cell>
        </row>
        <row r="1585">
          <cell r="C1585"/>
          <cell r="CV1585">
            <v>0</v>
          </cell>
        </row>
        <row r="1586">
          <cell r="C1586"/>
          <cell r="CV1586">
            <v>0</v>
          </cell>
        </row>
        <row r="1587">
          <cell r="C1587"/>
          <cell r="CV1587">
            <v>0</v>
          </cell>
        </row>
        <row r="1588">
          <cell r="C1588"/>
          <cell r="CV1588">
            <v>0</v>
          </cell>
        </row>
        <row r="1589">
          <cell r="C1589"/>
          <cell r="CV1589">
            <v>0</v>
          </cell>
        </row>
        <row r="1590">
          <cell r="C1590"/>
          <cell r="CV1590">
            <v>0</v>
          </cell>
        </row>
        <row r="1591">
          <cell r="C1591"/>
          <cell r="CV1591">
            <v>0</v>
          </cell>
        </row>
        <row r="1592">
          <cell r="C1592"/>
          <cell r="CV1592">
            <v>0</v>
          </cell>
        </row>
        <row r="1593">
          <cell r="C1593"/>
          <cell r="CV1593">
            <v>0</v>
          </cell>
        </row>
        <row r="1594">
          <cell r="C1594"/>
          <cell r="CV1594">
            <v>0</v>
          </cell>
        </row>
        <row r="1595">
          <cell r="C1595"/>
          <cell r="CV1595">
            <v>0</v>
          </cell>
        </row>
        <row r="1596">
          <cell r="C1596"/>
          <cell r="CV1596">
            <v>0</v>
          </cell>
        </row>
        <row r="1597">
          <cell r="C1597"/>
          <cell r="CV1597">
            <v>0</v>
          </cell>
        </row>
        <row r="1598">
          <cell r="C1598"/>
          <cell r="CV1598">
            <v>0</v>
          </cell>
        </row>
        <row r="1599">
          <cell r="C1599"/>
          <cell r="CV1599">
            <v>0</v>
          </cell>
        </row>
        <row r="1600">
          <cell r="C1600"/>
          <cell r="CV1600">
            <v>0</v>
          </cell>
        </row>
        <row r="1601">
          <cell r="C1601"/>
          <cell r="CV1601">
            <v>0</v>
          </cell>
        </row>
        <row r="1602">
          <cell r="C1602"/>
          <cell r="CV1602">
            <v>0</v>
          </cell>
        </row>
        <row r="1603">
          <cell r="C1603"/>
          <cell r="CV1603">
            <v>0</v>
          </cell>
        </row>
        <row r="1604">
          <cell r="C1604"/>
          <cell r="CV1604">
            <v>0</v>
          </cell>
        </row>
        <row r="1605">
          <cell r="C1605"/>
          <cell r="CV1605">
            <v>0</v>
          </cell>
        </row>
        <row r="1606">
          <cell r="C1606"/>
          <cell r="CV1606">
            <v>0</v>
          </cell>
        </row>
        <row r="1607">
          <cell r="C1607"/>
          <cell r="CV1607">
            <v>0</v>
          </cell>
        </row>
        <row r="1608">
          <cell r="C1608"/>
          <cell r="CV1608">
            <v>0</v>
          </cell>
        </row>
        <row r="1609">
          <cell r="C1609"/>
          <cell r="CV1609">
            <v>0</v>
          </cell>
        </row>
        <row r="1610">
          <cell r="C1610"/>
          <cell r="CV1610">
            <v>0</v>
          </cell>
        </row>
        <row r="1611">
          <cell r="C1611"/>
          <cell r="CV1611">
            <v>0</v>
          </cell>
        </row>
        <row r="1612">
          <cell r="C1612"/>
          <cell r="CV1612">
            <v>0</v>
          </cell>
        </row>
        <row r="1613">
          <cell r="C1613"/>
          <cell r="CV1613">
            <v>0</v>
          </cell>
        </row>
        <row r="1614">
          <cell r="C1614"/>
          <cell r="CV1614">
            <v>0</v>
          </cell>
        </row>
        <row r="1615">
          <cell r="C1615"/>
          <cell r="CV1615">
            <v>0</v>
          </cell>
        </row>
        <row r="1616">
          <cell r="C1616"/>
          <cell r="CV1616">
            <v>0</v>
          </cell>
        </row>
        <row r="1617">
          <cell r="C1617"/>
          <cell r="CV1617">
            <v>0</v>
          </cell>
        </row>
        <row r="1618">
          <cell r="C1618"/>
          <cell r="CV1618">
            <v>0</v>
          </cell>
        </row>
        <row r="1619">
          <cell r="C1619"/>
          <cell r="CV1619">
            <v>0</v>
          </cell>
        </row>
        <row r="1620">
          <cell r="C1620"/>
          <cell r="CV1620">
            <v>0</v>
          </cell>
        </row>
        <row r="1621">
          <cell r="C1621"/>
          <cell r="CV1621">
            <v>0</v>
          </cell>
        </row>
        <row r="1622">
          <cell r="C1622"/>
          <cell r="CV1622">
            <v>0</v>
          </cell>
        </row>
        <row r="1623">
          <cell r="C1623"/>
          <cell r="CV1623">
            <v>0</v>
          </cell>
        </row>
        <row r="1624">
          <cell r="C1624"/>
          <cell r="CV1624">
            <v>0</v>
          </cell>
        </row>
        <row r="1625">
          <cell r="C1625"/>
          <cell r="CV1625">
            <v>0</v>
          </cell>
        </row>
        <row r="1626">
          <cell r="C1626"/>
          <cell r="CV1626">
            <v>0</v>
          </cell>
        </row>
        <row r="1627">
          <cell r="C1627"/>
          <cell r="CV1627">
            <v>0</v>
          </cell>
        </row>
        <row r="1628">
          <cell r="C1628"/>
          <cell r="CV1628">
            <v>0</v>
          </cell>
        </row>
        <row r="1629">
          <cell r="C1629"/>
          <cell r="CV1629">
            <v>0</v>
          </cell>
        </row>
        <row r="1630">
          <cell r="C1630"/>
          <cell r="CV1630">
            <v>0</v>
          </cell>
        </row>
        <row r="1631">
          <cell r="C1631"/>
          <cell r="CV1631">
            <v>0</v>
          </cell>
        </row>
        <row r="1632">
          <cell r="C1632"/>
          <cell r="CV1632">
            <v>0</v>
          </cell>
        </row>
        <row r="1633">
          <cell r="C1633"/>
          <cell r="CV1633">
            <v>0</v>
          </cell>
        </row>
        <row r="1634">
          <cell r="C1634"/>
          <cell r="CV1634">
            <v>0</v>
          </cell>
        </row>
        <row r="1635">
          <cell r="C1635"/>
          <cell r="CV1635">
            <v>0</v>
          </cell>
        </row>
        <row r="1636">
          <cell r="C1636"/>
          <cell r="CV1636">
            <v>0</v>
          </cell>
        </row>
        <row r="1637">
          <cell r="C1637"/>
          <cell r="CV1637">
            <v>0</v>
          </cell>
        </row>
        <row r="1638">
          <cell r="C1638"/>
          <cell r="CV1638">
            <v>0</v>
          </cell>
        </row>
        <row r="1639">
          <cell r="C1639"/>
          <cell r="CV1639">
            <v>0</v>
          </cell>
        </row>
        <row r="1640">
          <cell r="C1640"/>
          <cell r="CV1640">
            <v>0</v>
          </cell>
        </row>
        <row r="1641">
          <cell r="C1641"/>
          <cell r="CV1641">
            <v>0</v>
          </cell>
        </row>
        <row r="1642">
          <cell r="C1642"/>
          <cell r="CV1642">
            <v>0</v>
          </cell>
        </row>
        <row r="1643">
          <cell r="C1643"/>
          <cell r="CV1643">
            <v>0</v>
          </cell>
        </row>
        <row r="1644">
          <cell r="C1644"/>
          <cell r="CV1644">
            <v>0</v>
          </cell>
        </row>
        <row r="1645">
          <cell r="C1645"/>
          <cell r="CV1645">
            <v>0</v>
          </cell>
        </row>
        <row r="1646">
          <cell r="C1646"/>
          <cell r="CV1646">
            <v>0</v>
          </cell>
        </row>
        <row r="1647">
          <cell r="C1647"/>
          <cell r="CV1647">
            <v>0</v>
          </cell>
        </row>
        <row r="1648">
          <cell r="C1648"/>
          <cell r="CV1648">
            <v>0</v>
          </cell>
        </row>
        <row r="1649">
          <cell r="C1649"/>
          <cell r="CV1649">
            <v>0</v>
          </cell>
        </row>
        <row r="1650">
          <cell r="C1650"/>
          <cell r="CV1650">
            <v>0</v>
          </cell>
        </row>
        <row r="1651">
          <cell r="C1651"/>
          <cell r="CV1651">
            <v>0</v>
          </cell>
        </row>
        <row r="1652">
          <cell r="C1652"/>
          <cell r="CV1652">
            <v>0</v>
          </cell>
        </row>
        <row r="1653">
          <cell r="C1653"/>
          <cell r="CV1653">
            <v>0</v>
          </cell>
        </row>
        <row r="1654">
          <cell r="C1654"/>
          <cell r="CV1654">
            <v>0</v>
          </cell>
        </row>
        <row r="1655">
          <cell r="C1655"/>
          <cell r="CV1655">
            <v>0</v>
          </cell>
        </row>
        <row r="1656">
          <cell r="C1656"/>
          <cell r="CV1656">
            <v>0</v>
          </cell>
        </row>
        <row r="1657">
          <cell r="C1657"/>
          <cell r="CV1657">
            <v>0</v>
          </cell>
        </row>
        <row r="1658">
          <cell r="C1658"/>
          <cell r="CV1658">
            <v>0</v>
          </cell>
        </row>
        <row r="1659">
          <cell r="C1659"/>
          <cell r="CV1659">
            <v>0</v>
          </cell>
        </row>
        <row r="1660">
          <cell r="C1660"/>
          <cell r="CV1660">
            <v>0</v>
          </cell>
        </row>
        <row r="1661">
          <cell r="C1661"/>
          <cell r="CV1661">
            <v>0</v>
          </cell>
        </row>
        <row r="1662">
          <cell r="C1662"/>
          <cell r="CV1662">
            <v>0</v>
          </cell>
        </row>
        <row r="1663">
          <cell r="C1663"/>
          <cell r="CV1663">
            <v>0</v>
          </cell>
        </row>
        <row r="1664">
          <cell r="C1664"/>
          <cell r="CV1664">
            <v>0</v>
          </cell>
        </row>
        <row r="1665">
          <cell r="C1665"/>
          <cell r="CV1665">
            <v>0</v>
          </cell>
        </row>
        <row r="1666">
          <cell r="C1666"/>
          <cell r="CV1666">
            <v>0</v>
          </cell>
        </row>
        <row r="1667">
          <cell r="C1667"/>
          <cell r="CV1667">
            <v>0</v>
          </cell>
        </row>
        <row r="1668">
          <cell r="C1668"/>
          <cell r="CV1668">
            <v>0</v>
          </cell>
        </row>
        <row r="1669">
          <cell r="C1669"/>
          <cell r="CV1669">
            <v>0</v>
          </cell>
        </row>
        <row r="1670">
          <cell r="C1670"/>
          <cell r="CV1670">
            <v>0</v>
          </cell>
        </row>
        <row r="1671">
          <cell r="C1671"/>
          <cell r="CV1671">
            <v>0</v>
          </cell>
        </row>
        <row r="1672">
          <cell r="C1672"/>
          <cell r="CV1672">
            <v>0</v>
          </cell>
        </row>
        <row r="1673">
          <cell r="C1673"/>
          <cell r="CV1673">
            <v>0</v>
          </cell>
        </row>
        <row r="1674">
          <cell r="C1674"/>
          <cell r="CV1674">
            <v>0</v>
          </cell>
        </row>
        <row r="1675">
          <cell r="C1675"/>
          <cell r="CV1675">
            <v>0</v>
          </cell>
        </row>
        <row r="1676">
          <cell r="C1676"/>
          <cell r="CV1676">
            <v>0</v>
          </cell>
        </row>
        <row r="1677">
          <cell r="C1677"/>
          <cell r="CV1677">
            <v>0</v>
          </cell>
        </row>
        <row r="1678">
          <cell r="C1678"/>
          <cell r="CV1678">
            <v>0</v>
          </cell>
        </row>
        <row r="1679">
          <cell r="C1679"/>
          <cell r="CV1679">
            <v>0</v>
          </cell>
        </row>
        <row r="1680">
          <cell r="C1680"/>
          <cell r="CV1680">
            <v>0</v>
          </cell>
        </row>
        <row r="1681">
          <cell r="C1681"/>
          <cell r="CV1681">
            <v>0</v>
          </cell>
        </row>
        <row r="1682">
          <cell r="C1682"/>
          <cell r="CV1682">
            <v>0</v>
          </cell>
        </row>
        <row r="1683">
          <cell r="C1683"/>
          <cell r="CV1683">
            <v>0</v>
          </cell>
        </row>
        <row r="1684">
          <cell r="C1684"/>
          <cell r="CV1684">
            <v>0</v>
          </cell>
        </row>
        <row r="1685">
          <cell r="C1685"/>
          <cell r="CV1685">
            <v>0</v>
          </cell>
        </row>
        <row r="1686">
          <cell r="C1686"/>
          <cell r="CV1686">
            <v>0</v>
          </cell>
        </row>
        <row r="1687">
          <cell r="C1687"/>
          <cell r="CV1687">
            <v>0</v>
          </cell>
        </row>
        <row r="1688">
          <cell r="C1688"/>
          <cell r="CV1688">
            <v>0</v>
          </cell>
        </row>
        <row r="1689">
          <cell r="C1689"/>
          <cell r="CV1689">
            <v>0</v>
          </cell>
        </row>
        <row r="1690">
          <cell r="C1690"/>
          <cell r="CV1690">
            <v>0</v>
          </cell>
        </row>
        <row r="1691">
          <cell r="C1691"/>
          <cell r="CV1691">
            <v>0</v>
          </cell>
        </row>
        <row r="1692">
          <cell r="C1692"/>
          <cell r="CV1692">
            <v>0</v>
          </cell>
        </row>
        <row r="1693">
          <cell r="C1693"/>
          <cell r="CV1693">
            <v>0</v>
          </cell>
        </row>
        <row r="1694">
          <cell r="C1694"/>
          <cell r="CV1694">
            <v>0</v>
          </cell>
        </row>
        <row r="1695">
          <cell r="C1695"/>
          <cell r="CV1695">
            <v>0</v>
          </cell>
        </row>
        <row r="1696">
          <cell r="C1696"/>
          <cell r="CV1696">
            <v>0</v>
          </cell>
        </row>
        <row r="1697">
          <cell r="C1697"/>
          <cell r="CV1697">
            <v>0</v>
          </cell>
        </row>
        <row r="1698">
          <cell r="C1698"/>
          <cell r="CV1698">
            <v>0</v>
          </cell>
        </row>
        <row r="1699">
          <cell r="C1699"/>
          <cell r="CV1699">
            <v>0</v>
          </cell>
        </row>
        <row r="1700">
          <cell r="C1700"/>
          <cell r="CV1700">
            <v>0</v>
          </cell>
        </row>
        <row r="1701">
          <cell r="C1701"/>
          <cell r="CV1701">
            <v>0</v>
          </cell>
        </row>
        <row r="1702">
          <cell r="C1702"/>
          <cell r="CV1702">
            <v>0</v>
          </cell>
        </row>
        <row r="1703">
          <cell r="C1703"/>
          <cell r="CV1703">
            <v>0</v>
          </cell>
        </row>
        <row r="1704">
          <cell r="C1704"/>
          <cell r="CV1704">
            <v>0</v>
          </cell>
        </row>
        <row r="1705">
          <cell r="C1705"/>
          <cell r="CV1705">
            <v>0</v>
          </cell>
        </row>
        <row r="1706">
          <cell r="C1706"/>
          <cell r="CV1706">
            <v>0</v>
          </cell>
        </row>
        <row r="1707">
          <cell r="C1707"/>
          <cell r="CV1707">
            <v>0</v>
          </cell>
        </row>
        <row r="1708">
          <cell r="C1708"/>
          <cell r="CV1708">
            <v>0</v>
          </cell>
        </row>
        <row r="1709">
          <cell r="C1709"/>
          <cell r="CV1709">
            <v>0</v>
          </cell>
        </row>
        <row r="1710">
          <cell r="C1710"/>
          <cell r="CV1710">
            <v>0</v>
          </cell>
        </row>
        <row r="1711">
          <cell r="C1711"/>
          <cell r="CV1711">
            <v>0</v>
          </cell>
        </row>
        <row r="1712">
          <cell r="C1712"/>
          <cell r="CV1712">
            <v>0</v>
          </cell>
        </row>
        <row r="1713">
          <cell r="C1713"/>
          <cell r="CV1713">
            <v>0</v>
          </cell>
        </row>
        <row r="1714">
          <cell r="C1714"/>
          <cell r="CV1714">
            <v>0</v>
          </cell>
        </row>
        <row r="1715">
          <cell r="C1715"/>
          <cell r="CV1715">
            <v>0</v>
          </cell>
        </row>
        <row r="1716">
          <cell r="C1716"/>
          <cell r="CV1716">
            <v>0</v>
          </cell>
        </row>
        <row r="1717">
          <cell r="C1717"/>
          <cell r="CV1717">
            <v>0</v>
          </cell>
        </row>
        <row r="1718">
          <cell r="C1718"/>
          <cell r="CV1718">
            <v>0</v>
          </cell>
        </row>
        <row r="1719">
          <cell r="C1719"/>
          <cell r="CV1719">
            <v>0</v>
          </cell>
        </row>
        <row r="1720">
          <cell r="C1720"/>
          <cell r="CV1720">
            <v>0</v>
          </cell>
        </row>
        <row r="1721">
          <cell r="C1721"/>
          <cell r="CV1721">
            <v>0</v>
          </cell>
        </row>
        <row r="1722">
          <cell r="C1722"/>
          <cell r="CV1722">
            <v>0</v>
          </cell>
        </row>
        <row r="1723">
          <cell r="C1723"/>
          <cell r="CV1723">
            <v>0</v>
          </cell>
        </row>
        <row r="1724">
          <cell r="C1724"/>
          <cell r="CV1724">
            <v>0</v>
          </cell>
        </row>
        <row r="1725">
          <cell r="C1725"/>
          <cell r="CV1725">
            <v>0</v>
          </cell>
        </row>
        <row r="1726">
          <cell r="C1726"/>
          <cell r="CV1726">
            <v>0</v>
          </cell>
        </row>
        <row r="1727">
          <cell r="C1727"/>
          <cell r="CV1727">
            <v>0</v>
          </cell>
        </row>
        <row r="1728">
          <cell r="C1728"/>
          <cell r="CV1728">
            <v>0</v>
          </cell>
        </row>
        <row r="1729">
          <cell r="C1729"/>
          <cell r="CV1729">
            <v>0</v>
          </cell>
        </row>
        <row r="1730">
          <cell r="C1730"/>
          <cell r="CV1730">
            <v>0</v>
          </cell>
        </row>
        <row r="1731">
          <cell r="C1731"/>
          <cell r="CV1731">
            <v>0</v>
          </cell>
        </row>
        <row r="1732">
          <cell r="C1732"/>
          <cell r="CV1732">
            <v>0</v>
          </cell>
        </row>
        <row r="1733">
          <cell r="C1733"/>
          <cell r="CV1733">
            <v>0</v>
          </cell>
        </row>
        <row r="1734">
          <cell r="C1734"/>
          <cell r="CV1734">
            <v>0</v>
          </cell>
        </row>
        <row r="1735">
          <cell r="C1735"/>
          <cell r="CV1735">
            <v>0</v>
          </cell>
        </row>
        <row r="1736">
          <cell r="C1736"/>
          <cell r="CV1736">
            <v>0</v>
          </cell>
        </row>
        <row r="1737">
          <cell r="C1737"/>
          <cell r="CV1737">
            <v>0</v>
          </cell>
        </row>
        <row r="1738">
          <cell r="C1738"/>
          <cell r="CV1738">
            <v>0</v>
          </cell>
        </row>
        <row r="1739">
          <cell r="C1739"/>
          <cell r="CV1739">
            <v>0</v>
          </cell>
        </row>
        <row r="1740">
          <cell r="C1740"/>
          <cell r="CV1740">
            <v>0</v>
          </cell>
        </row>
        <row r="1741">
          <cell r="C1741"/>
          <cell r="CV1741">
            <v>0</v>
          </cell>
        </row>
        <row r="1742">
          <cell r="C1742"/>
          <cell r="CV1742">
            <v>0</v>
          </cell>
        </row>
        <row r="1743">
          <cell r="C1743"/>
          <cell r="CV1743">
            <v>0</v>
          </cell>
        </row>
        <row r="1744">
          <cell r="C1744"/>
          <cell r="CV1744">
            <v>0</v>
          </cell>
        </row>
        <row r="1745">
          <cell r="C1745"/>
          <cell r="CV1745">
            <v>0</v>
          </cell>
        </row>
        <row r="1746">
          <cell r="C1746"/>
          <cell r="CV1746">
            <v>0</v>
          </cell>
        </row>
        <row r="1747">
          <cell r="C1747"/>
          <cell r="CV1747">
            <v>0</v>
          </cell>
        </row>
        <row r="1748">
          <cell r="C1748"/>
          <cell r="CV1748">
            <v>0</v>
          </cell>
        </row>
        <row r="1749">
          <cell r="C1749"/>
          <cell r="CV1749">
            <v>0</v>
          </cell>
        </row>
        <row r="1750">
          <cell r="C1750"/>
          <cell r="CV1750">
            <v>0</v>
          </cell>
        </row>
        <row r="1751">
          <cell r="C1751"/>
          <cell r="CV1751">
            <v>0</v>
          </cell>
        </row>
        <row r="1752">
          <cell r="C1752"/>
          <cell r="CV1752">
            <v>0</v>
          </cell>
        </row>
        <row r="1753">
          <cell r="C1753"/>
          <cell r="CV1753">
            <v>0</v>
          </cell>
        </row>
        <row r="1754">
          <cell r="C1754"/>
          <cell r="CV1754">
            <v>0</v>
          </cell>
        </row>
        <row r="1755">
          <cell r="C1755"/>
          <cell r="CV1755">
            <v>0</v>
          </cell>
        </row>
        <row r="1756">
          <cell r="C1756"/>
          <cell r="CV1756">
            <v>0</v>
          </cell>
        </row>
        <row r="1757">
          <cell r="C1757"/>
          <cell r="CV1757">
            <v>0</v>
          </cell>
        </row>
        <row r="1758">
          <cell r="C1758"/>
          <cell r="CV1758">
            <v>0</v>
          </cell>
        </row>
        <row r="1759">
          <cell r="C1759"/>
          <cell r="CV1759">
            <v>0</v>
          </cell>
        </row>
        <row r="1760">
          <cell r="C1760"/>
          <cell r="CV1760">
            <v>0</v>
          </cell>
        </row>
        <row r="1761">
          <cell r="C1761"/>
          <cell r="CV1761">
            <v>0</v>
          </cell>
        </row>
        <row r="1762">
          <cell r="C1762"/>
          <cell r="CV1762">
            <v>0</v>
          </cell>
        </row>
        <row r="1763">
          <cell r="C1763"/>
          <cell r="CV1763">
            <v>0</v>
          </cell>
        </row>
        <row r="1764">
          <cell r="C1764"/>
          <cell r="CV1764">
            <v>0</v>
          </cell>
        </row>
        <row r="1765">
          <cell r="C1765"/>
          <cell r="CV1765">
            <v>0</v>
          </cell>
        </row>
        <row r="1766">
          <cell r="C1766"/>
          <cell r="CV1766">
            <v>0</v>
          </cell>
        </row>
        <row r="1767">
          <cell r="C1767"/>
          <cell r="CV1767">
            <v>0</v>
          </cell>
        </row>
        <row r="1768">
          <cell r="C1768"/>
          <cell r="CV1768">
            <v>0</v>
          </cell>
        </row>
        <row r="1769">
          <cell r="C1769"/>
          <cell r="CV1769">
            <v>0</v>
          </cell>
        </row>
        <row r="1770">
          <cell r="C1770"/>
          <cell r="CV1770">
            <v>0</v>
          </cell>
        </row>
        <row r="1771">
          <cell r="C1771"/>
          <cell r="CV1771">
            <v>0</v>
          </cell>
        </row>
        <row r="1772">
          <cell r="C1772"/>
          <cell r="CV1772">
            <v>0</v>
          </cell>
        </row>
        <row r="1773">
          <cell r="C1773"/>
          <cell r="CV1773">
            <v>0</v>
          </cell>
        </row>
        <row r="1774">
          <cell r="C1774"/>
          <cell r="CV1774">
            <v>0</v>
          </cell>
        </row>
        <row r="1775">
          <cell r="C1775"/>
          <cell r="CV1775">
            <v>0</v>
          </cell>
        </row>
        <row r="1776">
          <cell r="C1776"/>
          <cell r="CV1776">
            <v>0</v>
          </cell>
        </row>
        <row r="1777">
          <cell r="C1777"/>
          <cell r="CV1777">
            <v>0</v>
          </cell>
        </row>
        <row r="1778">
          <cell r="C1778"/>
          <cell r="CV1778">
            <v>0</v>
          </cell>
        </row>
        <row r="1779">
          <cell r="C1779"/>
          <cell r="CV1779">
            <v>0</v>
          </cell>
        </row>
        <row r="1780">
          <cell r="C1780"/>
          <cell r="CV1780">
            <v>0</v>
          </cell>
        </row>
        <row r="1781">
          <cell r="C1781"/>
          <cell r="CV1781">
            <v>0</v>
          </cell>
        </row>
        <row r="1782">
          <cell r="C1782"/>
          <cell r="CV1782">
            <v>0</v>
          </cell>
        </row>
        <row r="1783">
          <cell r="C1783"/>
          <cell r="CV1783">
            <v>0</v>
          </cell>
        </row>
        <row r="1784">
          <cell r="C1784"/>
          <cell r="CV1784">
            <v>0</v>
          </cell>
        </row>
        <row r="1785">
          <cell r="C1785"/>
          <cell r="CV1785">
            <v>0</v>
          </cell>
        </row>
        <row r="1786">
          <cell r="C1786"/>
          <cell r="CV1786">
            <v>0</v>
          </cell>
        </row>
        <row r="1787">
          <cell r="C1787"/>
          <cell r="CV1787">
            <v>0</v>
          </cell>
        </row>
        <row r="1788">
          <cell r="C1788"/>
          <cell r="CV1788">
            <v>0</v>
          </cell>
        </row>
        <row r="1789">
          <cell r="C1789"/>
          <cell r="CV1789">
            <v>0</v>
          </cell>
        </row>
        <row r="1790">
          <cell r="C1790"/>
          <cell r="CV1790">
            <v>0</v>
          </cell>
        </row>
        <row r="1791">
          <cell r="C1791"/>
          <cell r="CV1791">
            <v>0</v>
          </cell>
        </row>
        <row r="1792">
          <cell r="C1792"/>
          <cell r="CV1792">
            <v>0</v>
          </cell>
        </row>
        <row r="1793">
          <cell r="C1793"/>
          <cell r="CV1793">
            <v>0</v>
          </cell>
        </row>
        <row r="1794">
          <cell r="C1794"/>
          <cell r="CV1794">
            <v>0</v>
          </cell>
        </row>
        <row r="1795">
          <cell r="C1795"/>
          <cell r="CV1795">
            <v>0</v>
          </cell>
        </row>
        <row r="1796">
          <cell r="C1796"/>
          <cell r="CV1796">
            <v>0</v>
          </cell>
        </row>
        <row r="1797">
          <cell r="C1797"/>
          <cell r="CV1797">
            <v>0</v>
          </cell>
        </row>
        <row r="1798">
          <cell r="C1798"/>
          <cell r="CV1798">
            <v>0</v>
          </cell>
        </row>
        <row r="1799">
          <cell r="C1799"/>
          <cell r="CV1799">
            <v>0</v>
          </cell>
        </row>
        <row r="1800">
          <cell r="C1800"/>
          <cell r="CV1800">
            <v>0</v>
          </cell>
        </row>
        <row r="1801">
          <cell r="C1801"/>
          <cell r="CV1801">
            <v>0</v>
          </cell>
        </row>
        <row r="1802">
          <cell r="C1802"/>
          <cell r="CV1802">
            <v>0</v>
          </cell>
        </row>
        <row r="1803">
          <cell r="C1803"/>
          <cell r="CV1803">
            <v>0</v>
          </cell>
        </row>
        <row r="1804">
          <cell r="C1804"/>
          <cell r="CV1804">
            <v>0</v>
          </cell>
        </row>
        <row r="1805">
          <cell r="C1805"/>
          <cell r="CV1805">
            <v>0</v>
          </cell>
        </row>
        <row r="1806">
          <cell r="C1806"/>
          <cell r="CV1806">
            <v>0</v>
          </cell>
        </row>
        <row r="1807">
          <cell r="C1807"/>
          <cell r="CV1807">
            <v>0</v>
          </cell>
        </row>
        <row r="1808">
          <cell r="C1808"/>
          <cell r="CV1808">
            <v>0</v>
          </cell>
        </row>
        <row r="1809">
          <cell r="C1809"/>
          <cell r="CV1809">
            <v>0</v>
          </cell>
        </row>
        <row r="1810">
          <cell r="C1810"/>
          <cell r="CV1810">
            <v>0</v>
          </cell>
        </row>
        <row r="1811">
          <cell r="C1811"/>
          <cell r="CV1811">
            <v>0</v>
          </cell>
        </row>
        <row r="1812">
          <cell r="C1812"/>
          <cell r="CV1812">
            <v>0</v>
          </cell>
        </row>
        <row r="1813">
          <cell r="C1813"/>
          <cell r="CV1813">
            <v>0</v>
          </cell>
        </row>
        <row r="1814">
          <cell r="C1814"/>
          <cell r="CV1814">
            <v>0</v>
          </cell>
        </row>
        <row r="1815">
          <cell r="C1815"/>
          <cell r="CV1815">
            <v>0</v>
          </cell>
        </row>
        <row r="1816">
          <cell r="C1816"/>
          <cell r="CV1816">
            <v>0</v>
          </cell>
        </row>
        <row r="1817">
          <cell r="C1817"/>
          <cell r="CV1817">
            <v>0</v>
          </cell>
        </row>
        <row r="1818">
          <cell r="C1818"/>
          <cell r="CV1818">
            <v>0</v>
          </cell>
        </row>
        <row r="1819">
          <cell r="C1819"/>
          <cell r="CV1819">
            <v>0</v>
          </cell>
        </row>
        <row r="1820">
          <cell r="C1820"/>
          <cell r="CV1820">
            <v>0</v>
          </cell>
        </row>
        <row r="1821">
          <cell r="C1821"/>
          <cell r="CV1821">
            <v>0</v>
          </cell>
        </row>
        <row r="1822">
          <cell r="C1822"/>
          <cell r="CV1822">
            <v>0</v>
          </cell>
        </row>
        <row r="1823">
          <cell r="C1823"/>
          <cell r="CV1823">
            <v>0</v>
          </cell>
        </row>
        <row r="1824">
          <cell r="C1824"/>
          <cell r="CV1824">
            <v>0</v>
          </cell>
        </row>
        <row r="1825">
          <cell r="C1825"/>
          <cell r="CV1825">
            <v>0</v>
          </cell>
        </row>
        <row r="1826">
          <cell r="C1826"/>
          <cell r="CV1826">
            <v>0</v>
          </cell>
        </row>
        <row r="1827">
          <cell r="C1827"/>
          <cell r="CV1827">
            <v>0</v>
          </cell>
        </row>
        <row r="1828">
          <cell r="C1828"/>
          <cell r="CV1828">
            <v>0</v>
          </cell>
        </row>
        <row r="1829">
          <cell r="C1829"/>
          <cell r="CV1829">
            <v>0</v>
          </cell>
        </row>
        <row r="1830">
          <cell r="C1830"/>
          <cell r="CV1830">
            <v>0</v>
          </cell>
        </row>
        <row r="1831">
          <cell r="C1831"/>
          <cell r="CV1831">
            <v>0</v>
          </cell>
        </row>
        <row r="1832">
          <cell r="C1832"/>
          <cell r="CV1832">
            <v>0</v>
          </cell>
        </row>
        <row r="1833">
          <cell r="C1833"/>
          <cell r="CV1833">
            <v>0</v>
          </cell>
        </row>
        <row r="1834">
          <cell r="C1834"/>
          <cell r="CV1834">
            <v>0</v>
          </cell>
        </row>
        <row r="1835">
          <cell r="C1835"/>
          <cell r="CV1835">
            <v>0</v>
          </cell>
        </row>
        <row r="1836">
          <cell r="C1836"/>
          <cell r="CV1836">
            <v>0</v>
          </cell>
        </row>
        <row r="1837">
          <cell r="C1837"/>
          <cell r="CV1837">
            <v>0</v>
          </cell>
        </row>
        <row r="1838">
          <cell r="C1838"/>
          <cell r="CV1838">
            <v>0</v>
          </cell>
        </row>
        <row r="1839">
          <cell r="C1839"/>
          <cell r="CV1839">
            <v>0</v>
          </cell>
        </row>
        <row r="1840">
          <cell r="C1840"/>
          <cell r="CV1840">
            <v>0</v>
          </cell>
        </row>
        <row r="1841">
          <cell r="C1841"/>
          <cell r="CV1841">
            <v>0</v>
          </cell>
        </row>
        <row r="1842">
          <cell r="C1842"/>
          <cell r="CV1842">
            <v>0</v>
          </cell>
        </row>
        <row r="1843">
          <cell r="C1843"/>
          <cell r="CV1843">
            <v>0</v>
          </cell>
        </row>
        <row r="1844">
          <cell r="C1844"/>
          <cell r="CV1844">
            <v>0</v>
          </cell>
        </row>
        <row r="1845">
          <cell r="C1845"/>
          <cell r="CV1845">
            <v>0</v>
          </cell>
        </row>
        <row r="1846">
          <cell r="C1846"/>
          <cell r="CV1846">
            <v>0</v>
          </cell>
        </row>
        <row r="1847">
          <cell r="C1847"/>
          <cell r="CV1847">
            <v>0</v>
          </cell>
        </row>
        <row r="1848">
          <cell r="C1848"/>
          <cell r="CV1848">
            <v>0</v>
          </cell>
        </row>
        <row r="1849">
          <cell r="C1849"/>
          <cell r="CV1849">
            <v>0</v>
          </cell>
        </row>
        <row r="1850">
          <cell r="C1850"/>
          <cell r="CV1850">
            <v>0</v>
          </cell>
        </row>
        <row r="1851">
          <cell r="C1851"/>
          <cell r="CV1851">
            <v>0</v>
          </cell>
        </row>
        <row r="1852">
          <cell r="C1852"/>
          <cell r="CV1852">
            <v>0</v>
          </cell>
        </row>
        <row r="1853">
          <cell r="C1853"/>
          <cell r="CV1853">
            <v>0</v>
          </cell>
        </row>
        <row r="1854">
          <cell r="C1854"/>
          <cell r="CV1854">
            <v>0</v>
          </cell>
        </row>
        <row r="1855">
          <cell r="C1855"/>
          <cell r="CV1855">
            <v>0</v>
          </cell>
        </row>
        <row r="1856">
          <cell r="C1856"/>
          <cell r="CV1856">
            <v>0</v>
          </cell>
        </row>
        <row r="1857">
          <cell r="C1857"/>
          <cell r="CV1857">
            <v>0</v>
          </cell>
        </row>
        <row r="1858">
          <cell r="C1858"/>
          <cell r="CV1858">
            <v>0</v>
          </cell>
        </row>
        <row r="1859">
          <cell r="C1859"/>
          <cell r="CV1859">
            <v>0</v>
          </cell>
        </row>
        <row r="1860">
          <cell r="C1860"/>
          <cell r="CV1860">
            <v>0</v>
          </cell>
        </row>
        <row r="1861">
          <cell r="C1861"/>
          <cell r="CV1861">
            <v>0</v>
          </cell>
        </row>
        <row r="1862">
          <cell r="C1862"/>
          <cell r="CV1862">
            <v>0</v>
          </cell>
        </row>
        <row r="1863">
          <cell r="C1863"/>
          <cell r="CV1863">
            <v>0</v>
          </cell>
        </row>
        <row r="1864">
          <cell r="C1864"/>
          <cell r="CV1864">
            <v>0</v>
          </cell>
        </row>
        <row r="1865">
          <cell r="C1865"/>
          <cell r="CV1865">
            <v>0</v>
          </cell>
        </row>
        <row r="1866">
          <cell r="C1866"/>
          <cell r="CV1866">
            <v>0</v>
          </cell>
        </row>
        <row r="1867">
          <cell r="C1867"/>
          <cell r="CV1867">
            <v>0</v>
          </cell>
        </row>
        <row r="1868">
          <cell r="C1868"/>
          <cell r="CV1868">
            <v>0</v>
          </cell>
        </row>
        <row r="1869">
          <cell r="C1869"/>
          <cell r="CV1869">
            <v>0</v>
          </cell>
        </row>
        <row r="1870">
          <cell r="C1870"/>
          <cell r="CV1870">
            <v>0</v>
          </cell>
        </row>
        <row r="1871">
          <cell r="C1871"/>
          <cell r="CV1871">
            <v>0</v>
          </cell>
        </row>
        <row r="1872">
          <cell r="C1872"/>
          <cell r="CV1872">
            <v>0</v>
          </cell>
        </row>
        <row r="1873">
          <cell r="C1873"/>
          <cell r="CV1873">
            <v>0</v>
          </cell>
        </row>
        <row r="1874">
          <cell r="C1874"/>
          <cell r="CV1874">
            <v>0</v>
          </cell>
        </row>
        <row r="1875">
          <cell r="C1875"/>
          <cell r="CV1875">
            <v>0</v>
          </cell>
        </row>
        <row r="1876">
          <cell r="C1876"/>
          <cell r="CV1876">
            <v>0</v>
          </cell>
        </row>
        <row r="1877">
          <cell r="C1877"/>
          <cell r="CV1877">
            <v>0</v>
          </cell>
        </row>
        <row r="1878">
          <cell r="C1878"/>
          <cell r="CV1878">
            <v>0</v>
          </cell>
        </row>
        <row r="1879">
          <cell r="C1879"/>
          <cell r="CV1879">
            <v>0</v>
          </cell>
        </row>
        <row r="1880">
          <cell r="C1880"/>
          <cell r="CV1880">
            <v>0</v>
          </cell>
        </row>
        <row r="1881">
          <cell r="C1881"/>
          <cell r="CV1881">
            <v>0</v>
          </cell>
        </row>
        <row r="1882">
          <cell r="C1882"/>
          <cell r="CV1882">
            <v>0</v>
          </cell>
        </row>
        <row r="1883">
          <cell r="C1883"/>
          <cell r="CV1883">
            <v>0</v>
          </cell>
        </row>
        <row r="1884">
          <cell r="C1884"/>
          <cell r="CV1884">
            <v>0</v>
          </cell>
        </row>
        <row r="1885">
          <cell r="C1885"/>
          <cell r="CV1885">
            <v>0</v>
          </cell>
        </row>
        <row r="1886">
          <cell r="C1886"/>
          <cell r="CV1886">
            <v>0</v>
          </cell>
        </row>
        <row r="1887">
          <cell r="C1887"/>
          <cell r="CV1887">
            <v>0</v>
          </cell>
        </row>
        <row r="1888">
          <cell r="C1888"/>
          <cell r="CV1888">
            <v>0</v>
          </cell>
        </row>
        <row r="1889">
          <cell r="C1889"/>
          <cell r="CV1889">
            <v>0</v>
          </cell>
        </row>
        <row r="1890">
          <cell r="C1890"/>
          <cell r="CV1890">
            <v>0</v>
          </cell>
        </row>
        <row r="1891">
          <cell r="C1891"/>
          <cell r="CV1891">
            <v>0</v>
          </cell>
        </row>
        <row r="1892">
          <cell r="C1892"/>
          <cell r="CV1892">
            <v>0</v>
          </cell>
        </row>
        <row r="1893">
          <cell r="C1893"/>
          <cell r="CV1893">
            <v>0</v>
          </cell>
        </row>
        <row r="1894">
          <cell r="C1894"/>
          <cell r="CV1894">
            <v>0</v>
          </cell>
        </row>
        <row r="1895">
          <cell r="C1895"/>
          <cell r="CV1895">
            <v>0</v>
          </cell>
        </row>
        <row r="1896">
          <cell r="C1896"/>
          <cell r="CV1896">
            <v>0</v>
          </cell>
        </row>
        <row r="1897">
          <cell r="C1897"/>
          <cell r="CV1897">
            <v>0</v>
          </cell>
        </row>
        <row r="1898">
          <cell r="C1898"/>
          <cell r="CV1898">
            <v>0</v>
          </cell>
        </row>
        <row r="1899">
          <cell r="C1899"/>
          <cell r="CV1899">
            <v>0</v>
          </cell>
        </row>
        <row r="1900">
          <cell r="C1900"/>
          <cell r="CV1900">
            <v>0</v>
          </cell>
        </row>
        <row r="1901">
          <cell r="C1901"/>
          <cell r="CV1901">
            <v>0</v>
          </cell>
        </row>
        <row r="1902">
          <cell r="C1902"/>
          <cell r="CV1902">
            <v>0</v>
          </cell>
        </row>
        <row r="1903">
          <cell r="C1903"/>
          <cell r="CV1903">
            <v>0</v>
          </cell>
        </row>
        <row r="1904">
          <cell r="C1904"/>
          <cell r="CV1904">
            <v>0</v>
          </cell>
        </row>
        <row r="1905">
          <cell r="C1905"/>
          <cell r="CV1905">
            <v>0</v>
          </cell>
        </row>
        <row r="1906">
          <cell r="C1906"/>
          <cell r="CV1906">
            <v>0</v>
          </cell>
        </row>
        <row r="1907">
          <cell r="C1907"/>
          <cell r="CV1907">
            <v>0</v>
          </cell>
        </row>
        <row r="1908">
          <cell r="C1908"/>
          <cell r="CV1908">
            <v>0</v>
          </cell>
        </row>
        <row r="1909">
          <cell r="C1909"/>
          <cell r="CV1909">
            <v>0</v>
          </cell>
        </row>
        <row r="1910">
          <cell r="C1910"/>
          <cell r="CV1910">
            <v>0</v>
          </cell>
        </row>
        <row r="1911">
          <cell r="C1911"/>
          <cell r="CV1911">
            <v>0</v>
          </cell>
        </row>
        <row r="1912">
          <cell r="C1912"/>
          <cell r="CV1912">
            <v>0</v>
          </cell>
        </row>
        <row r="1913">
          <cell r="C1913"/>
          <cell r="CV1913">
            <v>0</v>
          </cell>
        </row>
        <row r="1914">
          <cell r="C1914"/>
          <cell r="CV1914">
            <v>0</v>
          </cell>
        </row>
        <row r="1915">
          <cell r="C1915"/>
          <cell r="CV1915">
            <v>0</v>
          </cell>
        </row>
        <row r="1916">
          <cell r="C1916"/>
          <cell r="CV1916">
            <v>0</v>
          </cell>
        </row>
        <row r="1917">
          <cell r="C1917"/>
          <cell r="CV1917">
            <v>0</v>
          </cell>
        </row>
        <row r="1918">
          <cell r="C1918"/>
          <cell r="CV1918">
            <v>0</v>
          </cell>
        </row>
        <row r="1919">
          <cell r="C1919"/>
          <cell r="CV1919">
            <v>0</v>
          </cell>
        </row>
        <row r="1920">
          <cell r="C1920"/>
          <cell r="CV1920">
            <v>0</v>
          </cell>
        </row>
        <row r="1921">
          <cell r="C1921"/>
          <cell r="CV1921">
            <v>0</v>
          </cell>
        </row>
        <row r="1922">
          <cell r="C1922"/>
          <cell r="CV1922">
            <v>0</v>
          </cell>
        </row>
        <row r="1923">
          <cell r="C1923"/>
          <cell r="CV1923">
            <v>0</v>
          </cell>
        </row>
        <row r="1924">
          <cell r="C1924"/>
          <cell r="CV1924">
            <v>0</v>
          </cell>
        </row>
        <row r="1925">
          <cell r="C1925"/>
          <cell r="CV1925">
            <v>0</v>
          </cell>
        </row>
        <row r="1926">
          <cell r="C1926"/>
          <cell r="CV1926">
            <v>0</v>
          </cell>
        </row>
        <row r="1927">
          <cell r="C1927"/>
          <cell r="CV1927">
            <v>0</v>
          </cell>
        </row>
        <row r="1928">
          <cell r="C1928"/>
          <cell r="CV1928">
            <v>0</v>
          </cell>
        </row>
        <row r="1929">
          <cell r="C1929"/>
          <cell r="CV1929">
            <v>0</v>
          </cell>
        </row>
        <row r="1930">
          <cell r="C1930"/>
          <cell r="CV1930">
            <v>0</v>
          </cell>
        </row>
        <row r="1931">
          <cell r="C1931"/>
          <cell r="CV1931">
            <v>0</v>
          </cell>
        </row>
        <row r="1932">
          <cell r="C1932"/>
          <cell r="CV1932">
            <v>0</v>
          </cell>
        </row>
        <row r="1933">
          <cell r="C1933"/>
          <cell r="CV1933">
            <v>0</v>
          </cell>
        </row>
        <row r="1934">
          <cell r="C1934"/>
          <cell r="CV1934">
            <v>0</v>
          </cell>
        </row>
        <row r="1935">
          <cell r="C1935"/>
          <cell r="CV1935">
            <v>0</v>
          </cell>
        </row>
        <row r="1936">
          <cell r="C1936"/>
          <cell r="CV1936">
            <v>0</v>
          </cell>
        </row>
        <row r="1937">
          <cell r="C1937"/>
          <cell r="CV1937">
            <v>0</v>
          </cell>
        </row>
        <row r="1938">
          <cell r="C1938"/>
          <cell r="CV1938">
            <v>0</v>
          </cell>
        </row>
        <row r="1939">
          <cell r="C1939"/>
          <cell r="CV1939">
            <v>0</v>
          </cell>
        </row>
        <row r="1940">
          <cell r="C1940"/>
          <cell r="CV1940">
            <v>0</v>
          </cell>
        </row>
        <row r="1941">
          <cell r="C1941"/>
          <cell r="CV1941">
            <v>0</v>
          </cell>
        </row>
        <row r="1942">
          <cell r="C1942"/>
          <cell r="CV1942">
            <v>0</v>
          </cell>
        </row>
        <row r="1943">
          <cell r="C1943"/>
          <cell r="CV1943">
            <v>0</v>
          </cell>
        </row>
        <row r="1944">
          <cell r="C1944"/>
          <cell r="CV1944">
            <v>0</v>
          </cell>
        </row>
        <row r="1945">
          <cell r="C1945"/>
          <cell r="CV1945">
            <v>0</v>
          </cell>
        </row>
        <row r="1946">
          <cell r="C1946"/>
          <cell r="CV1946">
            <v>0</v>
          </cell>
        </row>
        <row r="1947">
          <cell r="C1947"/>
          <cell r="CV1947">
            <v>0</v>
          </cell>
        </row>
        <row r="1948">
          <cell r="C1948"/>
          <cell r="CV1948">
            <v>0</v>
          </cell>
        </row>
        <row r="1949">
          <cell r="C1949"/>
          <cell r="CV1949">
            <v>0</v>
          </cell>
        </row>
        <row r="1950">
          <cell r="C1950"/>
          <cell r="CV1950">
            <v>0</v>
          </cell>
        </row>
        <row r="1951">
          <cell r="C1951"/>
          <cell r="CV1951">
            <v>0</v>
          </cell>
        </row>
        <row r="1952">
          <cell r="C1952"/>
          <cell r="CV1952">
            <v>0</v>
          </cell>
        </row>
        <row r="1953">
          <cell r="C1953"/>
          <cell r="CV1953">
            <v>0</v>
          </cell>
        </row>
        <row r="1954">
          <cell r="C1954"/>
          <cell r="CV1954">
            <v>0</v>
          </cell>
        </row>
        <row r="1955">
          <cell r="C1955"/>
          <cell r="CV1955">
            <v>0</v>
          </cell>
        </row>
        <row r="1956">
          <cell r="C1956"/>
          <cell r="CV1956">
            <v>0</v>
          </cell>
        </row>
        <row r="1957">
          <cell r="C1957"/>
          <cell r="CV1957">
            <v>0</v>
          </cell>
        </row>
        <row r="1958">
          <cell r="C1958"/>
          <cell r="CV1958">
            <v>0</v>
          </cell>
        </row>
        <row r="1959">
          <cell r="C1959"/>
          <cell r="CV1959">
            <v>0</v>
          </cell>
        </row>
        <row r="1960">
          <cell r="C1960"/>
          <cell r="CV1960">
            <v>0</v>
          </cell>
        </row>
        <row r="1961">
          <cell r="C1961"/>
          <cell r="CV1961">
            <v>0</v>
          </cell>
        </row>
        <row r="1962">
          <cell r="C1962"/>
          <cell r="CV1962">
            <v>0</v>
          </cell>
        </row>
        <row r="1963">
          <cell r="C1963"/>
          <cell r="CV1963">
            <v>0</v>
          </cell>
        </row>
        <row r="1964">
          <cell r="C1964"/>
          <cell r="CV1964">
            <v>0</v>
          </cell>
        </row>
        <row r="1965">
          <cell r="C1965"/>
          <cell r="CV1965">
            <v>0</v>
          </cell>
        </row>
        <row r="1966">
          <cell r="C1966"/>
          <cell r="CV1966">
            <v>0</v>
          </cell>
        </row>
        <row r="1967">
          <cell r="C1967"/>
          <cell r="CV1967">
            <v>0</v>
          </cell>
        </row>
        <row r="1968">
          <cell r="C1968"/>
          <cell r="CV1968">
            <v>0</v>
          </cell>
        </row>
        <row r="1969">
          <cell r="C1969"/>
          <cell r="CV1969">
            <v>0</v>
          </cell>
        </row>
        <row r="1970">
          <cell r="C1970"/>
          <cell r="CV1970">
            <v>0</v>
          </cell>
        </row>
        <row r="1971">
          <cell r="C1971"/>
          <cell r="CV1971">
            <v>0</v>
          </cell>
        </row>
        <row r="1972">
          <cell r="C1972"/>
          <cell r="CV1972">
            <v>0</v>
          </cell>
        </row>
        <row r="1973">
          <cell r="C1973"/>
          <cell r="CV1973">
            <v>0</v>
          </cell>
        </row>
        <row r="1974">
          <cell r="C1974"/>
          <cell r="CV1974">
            <v>0</v>
          </cell>
        </row>
        <row r="1975">
          <cell r="C1975"/>
          <cell r="CV1975">
            <v>0</v>
          </cell>
        </row>
        <row r="1976">
          <cell r="C1976"/>
          <cell r="CV1976">
            <v>0</v>
          </cell>
        </row>
        <row r="1977">
          <cell r="C1977"/>
          <cell r="CV1977">
            <v>0</v>
          </cell>
        </row>
        <row r="1978">
          <cell r="C1978"/>
          <cell r="CV1978">
            <v>0</v>
          </cell>
        </row>
        <row r="1979">
          <cell r="C1979"/>
          <cell r="CV1979">
            <v>0</v>
          </cell>
        </row>
        <row r="1980">
          <cell r="C1980"/>
          <cell r="CV1980">
            <v>0</v>
          </cell>
        </row>
        <row r="1981">
          <cell r="C1981"/>
          <cell r="CV1981">
            <v>0</v>
          </cell>
        </row>
        <row r="1982">
          <cell r="C1982"/>
          <cell r="CV1982">
            <v>0</v>
          </cell>
        </row>
        <row r="1983">
          <cell r="C1983"/>
          <cell r="CV1983">
            <v>0</v>
          </cell>
        </row>
        <row r="1984">
          <cell r="C1984"/>
          <cell r="CV1984">
            <v>0</v>
          </cell>
        </row>
        <row r="1985">
          <cell r="C1985"/>
          <cell r="CV1985">
            <v>0</v>
          </cell>
        </row>
        <row r="1986">
          <cell r="C1986"/>
          <cell r="CV1986">
            <v>0</v>
          </cell>
        </row>
        <row r="1987">
          <cell r="C1987"/>
          <cell r="CV1987">
            <v>0</v>
          </cell>
        </row>
        <row r="1988">
          <cell r="C1988"/>
          <cell r="CV1988">
            <v>0</v>
          </cell>
        </row>
        <row r="1989">
          <cell r="C1989"/>
          <cell r="CV1989">
            <v>0</v>
          </cell>
        </row>
        <row r="1990">
          <cell r="C1990"/>
          <cell r="CV1990">
            <v>0</v>
          </cell>
        </row>
        <row r="1991">
          <cell r="C1991"/>
          <cell r="CV1991">
            <v>0</v>
          </cell>
        </row>
        <row r="1992">
          <cell r="C1992"/>
          <cell r="CV1992">
            <v>0</v>
          </cell>
        </row>
        <row r="1993">
          <cell r="C1993"/>
          <cell r="CV1993">
            <v>0</v>
          </cell>
        </row>
        <row r="1994">
          <cell r="C1994"/>
          <cell r="CV1994">
            <v>0</v>
          </cell>
        </row>
        <row r="1995">
          <cell r="C1995"/>
          <cell r="CV1995">
            <v>0</v>
          </cell>
        </row>
        <row r="1996">
          <cell r="C1996"/>
          <cell r="CV1996">
            <v>0</v>
          </cell>
        </row>
        <row r="1997">
          <cell r="C1997"/>
          <cell r="CV1997">
            <v>0</v>
          </cell>
        </row>
        <row r="1998">
          <cell r="C1998"/>
          <cell r="CV1998">
            <v>0</v>
          </cell>
        </row>
        <row r="1999">
          <cell r="C1999"/>
          <cell r="CV1999">
            <v>0</v>
          </cell>
        </row>
        <row r="2000">
          <cell r="C2000"/>
          <cell r="CV2000">
            <v>0</v>
          </cell>
        </row>
        <row r="2001">
          <cell r="C2001"/>
          <cell r="CV2001">
            <v>0</v>
          </cell>
        </row>
        <row r="2002">
          <cell r="C2002"/>
          <cell r="CV2002">
            <v>0</v>
          </cell>
        </row>
        <row r="2003">
          <cell r="C2003"/>
          <cell r="CV2003">
            <v>0</v>
          </cell>
        </row>
        <row r="2004">
          <cell r="C2004"/>
          <cell r="CV2004">
            <v>0</v>
          </cell>
        </row>
        <row r="2005">
          <cell r="C2005"/>
          <cell r="CV2005">
            <v>0</v>
          </cell>
        </row>
        <row r="2006">
          <cell r="C2006"/>
          <cell r="CV2006">
            <v>0</v>
          </cell>
        </row>
        <row r="2007">
          <cell r="C2007"/>
          <cell r="CV2007">
            <v>0</v>
          </cell>
        </row>
        <row r="2008">
          <cell r="C2008"/>
          <cell r="CV2008">
            <v>0</v>
          </cell>
        </row>
        <row r="2009">
          <cell r="C2009"/>
          <cell r="CV2009">
            <v>0</v>
          </cell>
        </row>
        <row r="2010">
          <cell r="C2010"/>
          <cell r="CV2010">
            <v>0</v>
          </cell>
        </row>
        <row r="2011">
          <cell r="C2011"/>
          <cell r="CV2011">
            <v>0</v>
          </cell>
        </row>
        <row r="2012">
          <cell r="C2012"/>
          <cell r="CV2012">
            <v>0</v>
          </cell>
        </row>
        <row r="2013">
          <cell r="C2013"/>
          <cell r="CV2013">
            <v>0</v>
          </cell>
        </row>
        <row r="2014">
          <cell r="C2014"/>
          <cell r="CV2014">
            <v>0</v>
          </cell>
        </row>
        <row r="2015">
          <cell r="C2015"/>
          <cell r="CV2015">
            <v>0</v>
          </cell>
        </row>
        <row r="2016">
          <cell r="C2016"/>
          <cell r="CV2016">
            <v>0</v>
          </cell>
        </row>
        <row r="2017">
          <cell r="C2017"/>
          <cell r="CV2017">
            <v>0</v>
          </cell>
        </row>
        <row r="2018">
          <cell r="C2018"/>
          <cell r="CV2018">
            <v>0</v>
          </cell>
        </row>
        <row r="2019">
          <cell r="C2019"/>
          <cell r="CV2019">
            <v>0</v>
          </cell>
        </row>
        <row r="2020">
          <cell r="C2020"/>
          <cell r="CV2020">
            <v>0</v>
          </cell>
        </row>
        <row r="2021">
          <cell r="C2021"/>
          <cell r="CV2021">
            <v>0</v>
          </cell>
        </row>
        <row r="2022">
          <cell r="C2022"/>
          <cell r="CV2022">
            <v>0</v>
          </cell>
        </row>
        <row r="2023">
          <cell r="C2023"/>
          <cell r="CV2023">
            <v>0</v>
          </cell>
        </row>
        <row r="2024">
          <cell r="C2024"/>
          <cell r="CV2024">
            <v>0</v>
          </cell>
        </row>
        <row r="2025">
          <cell r="C2025"/>
          <cell r="CV2025">
            <v>0</v>
          </cell>
        </row>
        <row r="2026">
          <cell r="C2026"/>
          <cell r="CV2026">
            <v>0</v>
          </cell>
        </row>
        <row r="2027">
          <cell r="C2027"/>
          <cell r="CV2027">
            <v>0</v>
          </cell>
        </row>
        <row r="2028">
          <cell r="C2028"/>
          <cell r="CV2028">
            <v>0</v>
          </cell>
        </row>
        <row r="2029">
          <cell r="C2029"/>
          <cell r="CV2029">
            <v>0</v>
          </cell>
        </row>
        <row r="2030">
          <cell r="C2030"/>
          <cell r="CV2030">
            <v>0</v>
          </cell>
        </row>
        <row r="2031">
          <cell r="C2031"/>
          <cell r="CV2031">
            <v>0</v>
          </cell>
        </row>
        <row r="2032">
          <cell r="C2032"/>
          <cell r="CV2032">
            <v>0</v>
          </cell>
        </row>
        <row r="2033">
          <cell r="C2033"/>
          <cell r="CV2033">
            <v>0</v>
          </cell>
        </row>
        <row r="2034">
          <cell r="C2034"/>
          <cell r="CV2034">
            <v>0</v>
          </cell>
        </row>
        <row r="2035">
          <cell r="C2035"/>
          <cell r="CV2035">
            <v>0</v>
          </cell>
        </row>
        <row r="2036">
          <cell r="C2036"/>
          <cell r="CV2036">
            <v>0</v>
          </cell>
        </row>
        <row r="2037">
          <cell r="C2037"/>
          <cell r="CV2037">
            <v>0</v>
          </cell>
        </row>
        <row r="2038">
          <cell r="C2038"/>
          <cell r="CV2038">
            <v>0</v>
          </cell>
        </row>
        <row r="2039">
          <cell r="C2039"/>
          <cell r="CV2039">
            <v>0</v>
          </cell>
        </row>
        <row r="2040">
          <cell r="C2040"/>
          <cell r="CV2040">
            <v>0</v>
          </cell>
        </row>
        <row r="2041">
          <cell r="C2041"/>
          <cell r="CV2041">
            <v>0</v>
          </cell>
        </row>
        <row r="2042">
          <cell r="C2042"/>
          <cell r="CV2042">
            <v>0</v>
          </cell>
        </row>
        <row r="2043">
          <cell r="C2043"/>
          <cell r="CV2043">
            <v>0</v>
          </cell>
        </row>
        <row r="2044">
          <cell r="C2044"/>
          <cell r="CV2044">
            <v>0</v>
          </cell>
        </row>
        <row r="2045">
          <cell r="C2045"/>
          <cell r="CV2045">
            <v>0</v>
          </cell>
        </row>
        <row r="2046">
          <cell r="C2046"/>
          <cell r="CV2046">
            <v>0</v>
          </cell>
        </row>
        <row r="2047">
          <cell r="C2047"/>
          <cell r="CV2047">
            <v>0</v>
          </cell>
        </row>
        <row r="2048">
          <cell r="C2048"/>
          <cell r="CV2048">
            <v>0</v>
          </cell>
        </row>
        <row r="2049">
          <cell r="C2049"/>
          <cell r="CV2049">
            <v>0</v>
          </cell>
        </row>
        <row r="2050">
          <cell r="C2050"/>
          <cell r="CV2050">
            <v>0</v>
          </cell>
        </row>
        <row r="2051">
          <cell r="C2051"/>
          <cell r="CV2051">
            <v>0</v>
          </cell>
        </row>
        <row r="2052">
          <cell r="C2052"/>
          <cell r="CV2052">
            <v>0</v>
          </cell>
        </row>
        <row r="2053">
          <cell r="C2053"/>
          <cell r="CV2053">
            <v>0</v>
          </cell>
        </row>
        <row r="2054">
          <cell r="C2054"/>
          <cell r="CV2054">
            <v>0</v>
          </cell>
        </row>
        <row r="2055">
          <cell r="C2055"/>
          <cell r="CV2055">
            <v>0</v>
          </cell>
        </row>
        <row r="2056">
          <cell r="C2056"/>
          <cell r="CV2056">
            <v>0</v>
          </cell>
        </row>
        <row r="2057">
          <cell r="C2057"/>
          <cell r="CV2057">
            <v>0</v>
          </cell>
        </row>
        <row r="2058">
          <cell r="C2058"/>
          <cell r="CV2058">
            <v>0</v>
          </cell>
        </row>
        <row r="2059">
          <cell r="C2059"/>
          <cell r="CV2059">
            <v>0</v>
          </cell>
        </row>
        <row r="2060">
          <cell r="C2060"/>
          <cell r="CV2060">
            <v>0</v>
          </cell>
        </row>
        <row r="2061">
          <cell r="C2061"/>
          <cell r="CV2061">
            <v>0</v>
          </cell>
        </row>
        <row r="2062">
          <cell r="C2062"/>
          <cell r="CV2062">
            <v>0</v>
          </cell>
        </row>
        <row r="2063">
          <cell r="C2063"/>
          <cell r="CV2063">
            <v>0</v>
          </cell>
        </row>
        <row r="2064">
          <cell r="C2064"/>
          <cell r="CV2064">
            <v>0</v>
          </cell>
        </row>
        <row r="2065">
          <cell r="C2065"/>
          <cell r="CV2065">
            <v>0</v>
          </cell>
        </row>
        <row r="2066">
          <cell r="C2066"/>
          <cell r="CV2066">
            <v>0</v>
          </cell>
        </row>
        <row r="2067">
          <cell r="C2067"/>
          <cell r="CV2067">
            <v>0</v>
          </cell>
        </row>
        <row r="2068">
          <cell r="C2068"/>
          <cell r="CV2068">
            <v>0</v>
          </cell>
        </row>
        <row r="2069">
          <cell r="C2069"/>
          <cell r="CV2069">
            <v>0</v>
          </cell>
        </row>
        <row r="2070">
          <cell r="C2070"/>
          <cell r="CV2070">
            <v>0</v>
          </cell>
        </row>
        <row r="2071">
          <cell r="C2071"/>
          <cell r="CV2071">
            <v>0</v>
          </cell>
        </row>
        <row r="2072">
          <cell r="C2072"/>
          <cell r="CV2072">
            <v>0</v>
          </cell>
        </row>
        <row r="2073">
          <cell r="C2073"/>
          <cell r="CV2073">
            <v>0</v>
          </cell>
        </row>
        <row r="2074">
          <cell r="C2074"/>
          <cell r="CV2074">
            <v>0</v>
          </cell>
        </row>
        <row r="2075">
          <cell r="C2075"/>
          <cell r="CV2075">
            <v>0</v>
          </cell>
        </row>
        <row r="2076">
          <cell r="C2076"/>
          <cell r="CV2076">
            <v>0</v>
          </cell>
        </row>
        <row r="2077">
          <cell r="C2077"/>
          <cell r="CV2077">
            <v>0</v>
          </cell>
        </row>
        <row r="2078">
          <cell r="C2078"/>
          <cell r="CV2078">
            <v>0</v>
          </cell>
        </row>
        <row r="2079">
          <cell r="C2079"/>
          <cell r="CV2079">
            <v>0</v>
          </cell>
        </row>
        <row r="2080">
          <cell r="C2080"/>
          <cell r="CV2080">
            <v>0</v>
          </cell>
        </row>
        <row r="2081">
          <cell r="C2081"/>
          <cell r="CV2081">
            <v>0</v>
          </cell>
        </row>
        <row r="2082">
          <cell r="C2082"/>
          <cell r="CV2082">
            <v>0</v>
          </cell>
        </row>
        <row r="2083">
          <cell r="C2083"/>
          <cell r="CV2083">
            <v>0</v>
          </cell>
        </row>
        <row r="2084">
          <cell r="C2084"/>
          <cell r="CV2084">
            <v>0</v>
          </cell>
        </row>
        <row r="2085">
          <cell r="C2085"/>
          <cell r="CV2085">
            <v>0</v>
          </cell>
        </row>
        <row r="2086">
          <cell r="C2086"/>
          <cell r="CV2086">
            <v>0</v>
          </cell>
        </row>
        <row r="2087">
          <cell r="C2087"/>
          <cell r="CV2087">
            <v>0</v>
          </cell>
        </row>
        <row r="2088">
          <cell r="C2088"/>
          <cell r="CV2088">
            <v>0</v>
          </cell>
        </row>
        <row r="2089">
          <cell r="C2089"/>
          <cell r="CV2089">
            <v>0</v>
          </cell>
        </row>
        <row r="2090">
          <cell r="C2090"/>
          <cell r="CV2090">
            <v>0</v>
          </cell>
        </row>
        <row r="2091">
          <cell r="C2091"/>
          <cell r="CV2091">
            <v>0</v>
          </cell>
        </row>
        <row r="2092">
          <cell r="C2092"/>
          <cell r="CV2092">
            <v>0</v>
          </cell>
        </row>
        <row r="2093">
          <cell r="C2093"/>
          <cell r="CV2093">
            <v>0</v>
          </cell>
        </row>
        <row r="2094">
          <cell r="C2094"/>
          <cell r="CV2094">
            <v>0</v>
          </cell>
        </row>
        <row r="2095">
          <cell r="C2095"/>
          <cell r="CV2095">
            <v>0</v>
          </cell>
        </row>
        <row r="2096">
          <cell r="C2096"/>
          <cell r="CV2096">
            <v>0</v>
          </cell>
        </row>
        <row r="2097">
          <cell r="C2097"/>
          <cell r="CV2097">
            <v>0</v>
          </cell>
        </row>
        <row r="2098">
          <cell r="C2098"/>
          <cell r="CV2098">
            <v>0</v>
          </cell>
        </row>
        <row r="2099">
          <cell r="C2099"/>
          <cell r="CV2099">
            <v>0</v>
          </cell>
        </row>
        <row r="2100">
          <cell r="C2100"/>
          <cell r="CV2100">
            <v>0</v>
          </cell>
        </row>
        <row r="2101">
          <cell r="C2101"/>
          <cell r="CV2101">
            <v>0</v>
          </cell>
        </row>
        <row r="2102">
          <cell r="C2102"/>
          <cell r="CV2102">
            <v>0</v>
          </cell>
        </row>
        <row r="2103">
          <cell r="C2103"/>
          <cell r="CV2103">
            <v>0</v>
          </cell>
        </row>
        <row r="2104">
          <cell r="C2104"/>
          <cell r="CV2104">
            <v>0</v>
          </cell>
        </row>
        <row r="2105">
          <cell r="C2105"/>
          <cell r="CV2105">
            <v>0</v>
          </cell>
        </row>
        <row r="2106">
          <cell r="C2106"/>
          <cell r="CV2106">
            <v>0</v>
          </cell>
        </row>
        <row r="2107">
          <cell r="C2107"/>
          <cell r="CV2107">
            <v>0</v>
          </cell>
        </row>
        <row r="2108">
          <cell r="C2108"/>
          <cell r="CV2108">
            <v>0</v>
          </cell>
        </row>
        <row r="2109">
          <cell r="C2109"/>
          <cell r="CV2109">
            <v>0</v>
          </cell>
        </row>
        <row r="2110">
          <cell r="C2110"/>
          <cell r="CV2110">
            <v>0</v>
          </cell>
        </row>
        <row r="2111">
          <cell r="C2111"/>
          <cell r="CV2111">
            <v>0</v>
          </cell>
        </row>
        <row r="2112">
          <cell r="C2112"/>
          <cell r="CV2112">
            <v>0</v>
          </cell>
        </row>
        <row r="2113">
          <cell r="C2113"/>
          <cell r="CV2113">
            <v>0</v>
          </cell>
        </row>
        <row r="2114">
          <cell r="C2114"/>
          <cell r="CV2114">
            <v>0</v>
          </cell>
        </row>
        <row r="2115">
          <cell r="C2115"/>
          <cell r="CV2115">
            <v>0</v>
          </cell>
        </row>
        <row r="2116">
          <cell r="C2116"/>
          <cell r="CV2116">
            <v>0</v>
          </cell>
        </row>
        <row r="2117">
          <cell r="C2117"/>
          <cell r="CV2117">
            <v>0</v>
          </cell>
        </row>
        <row r="2118">
          <cell r="C2118"/>
          <cell r="CV2118">
            <v>0</v>
          </cell>
        </row>
        <row r="2119">
          <cell r="C2119"/>
          <cell r="CV2119">
            <v>0</v>
          </cell>
        </row>
        <row r="2120">
          <cell r="C2120"/>
          <cell r="CV2120">
            <v>0</v>
          </cell>
        </row>
        <row r="2121">
          <cell r="C2121"/>
          <cell r="CV2121">
            <v>0</v>
          </cell>
        </row>
        <row r="2122">
          <cell r="C2122"/>
          <cell r="CV2122">
            <v>0</v>
          </cell>
        </row>
        <row r="2123">
          <cell r="C2123"/>
          <cell r="CV2123">
            <v>0</v>
          </cell>
        </row>
        <row r="2124">
          <cell r="C2124"/>
          <cell r="CV2124">
            <v>0</v>
          </cell>
        </row>
        <row r="2125">
          <cell r="C2125"/>
          <cell r="CV2125">
            <v>0</v>
          </cell>
        </row>
        <row r="2126">
          <cell r="C2126"/>
          <cell r="CV2126">
            <v>0</v>
          </cell>
        </row>
        <row r="2127">
          <cell r="C2127"/>
          <cell r="CV2127">
            <v>0</v>
          </cell>
        </row>
        <row r="2128">
          <cell r="C2128"/>
          <cell r="CV2128">
            <v>0</v>
          </cell>
        </row>
        <row r="2129">
          <cell r="C2129"/>
          <cell r="CV2129">
            <v>0</v>
          </cell>
        </row>
        <row r="2130">
          <cell r="C2130"/>
          <cell r="CV2130">
            <v>0</v>
          </cell>
        </row>
        <row r="2131">
          <cell r="C2131"/>
          <cell r="CV2131">
            <v>0</v>
          </cell>
        </row>
        <row r="2132">
          <cell r="C2132"/>
          <cell r="CV2132">
            <v>0</v>
          </cell>
        </row>
        <row r="2133">
          <cell r="C2133"/>
          <cell r="CV2133">
            <v>0</v>
          </cell>
        </row>
        <row r="2134">
          <cell r="C2134"/>
          <cell r="CV2134">
            <v>0</v>
          </cell>
        </row>
        <row r="2135">
          <cell r="C2135"/>
          <cell r="CV2135">
            <v>0</v>
          </cell>
        </row>
        <row r="2136">
          <cell r="C2136"/>
          <cell r="CV2136">
            <v>0</v>
          </cell>
        </row>
        <row r="2137">
          <cell r="C2137"/>
          <cell r="CV2137">
            <v>0</v>
          </cell>
        </row>
        <row r="2138">
          <cell r="C2138"/>
          <cell r="CV2138">
            <v>0</v>
          </cell>
        </row>
        <row r="2139">
          <cell r="C2139"/>
          <cell r="CV2139">
            <v>0</v>
          </cell>
        </row>
        <row r="2140">
          <cell r="C2140"/>
          <cell r="CV2140">
            <v>0</v>
          </cell>
        </row>
        <row r="2141">
          <cell r="C2141"/>
          <cell r="CV2141">
            <v>0</v>
          </cell>
        </row>
        <row r="2142">
          <cell r="C2142"/>
          <cell r="CV2142">
            <v>0</v>
          </cell>
        </row>
        <row r="2143">
          <cell r="C2143"/>
          <cell r="CV2143">
            <v>0</v>
          </cell>
        </row>
        <row r="2144">
          <cell r="C2144"/>
          <cell r="CV2144">
            <v>0</v>
          </cell>
        </row>
        <row r="2145">
          <cell r="C2145"/>
          <cell r="CV2145">
            <v>0</v>
          </cell>
        </row>
        <row r="2146">
          <cell r="C2146"/>
          <cell r="CV2146">
            <v>0</v>
          </cell>
        </row>
        <row r="2147">
          <cell r="C2147"/>
          <cell r="CV2147">
            <v>0</v>
          </cell>
        </row>
        <row r="2148">
          <cell r="C2148"/>
          <cell r="CV2148">
            <v>0</v>
          </cell>
        </row>
        <row r="2149">
          <cell r="C2149"/>
          <cell r="CV2149">
            <v>0</v>
          </cell>
        </row>
        <row r="2150">
          <cell r="C2150"/>
          <cell r="CV2150">
            <v>0</v>
          </cell>
        </row>
        <row r="2151">
          <cell r="C2151"/>
          <cell r="CV2151">
            <v>0</v>
          </cell>
        </row>
        <row r="2152">
          <cell r="C2152"/>
          <cell r="CV2152">
            <v>0</v>
          </cell>
        </row>
        <row r="2153">
          <cell r="C2153"/>
          <cell r="CV2153">
            <v>0</v>
          </cell>
        </row>
        <row r="2154">
          <cell r="C2154"/>
          <cell r="CV2154">
            <v>0</v>
          </cell>
        </row>
        <row r="2155">
          <cell r="C2155"/>
          <cell r="CV2155">
            <v>0</v>
          </cell>
        </row>
        <row r="2156">
          <cell r="C2156"/>
          <cell r="CV2156">
            <v>0</v>
          </cell>
        </row>
        <row r="2157">
          <cell r="C2157"/>
          <cell r="CV2157">
            <v>0</v>
          </cell>
        </row>
        <row r="2158">
          <cell r="C2158"/>
          <cell r="CV2158">
            <v>0</v>
          </cell>
        </row>
        <row r="2159">
          <cell r="C2159"/>
          <cell r="CV2159">
            <v>0</v>
          </cell>
        </row>
        <row r="2160">
          <cell r="C2160"/>
          <cell r="CV2160">
            <v>0</v>
          </cell>
        </row>
        <row r="2161">
          <cell r="C2161"/>
          <cell r="CV2161">
            <v>0</v>
          </cell>
        </row>
        <row r="2162">
          <cell r="C2162"/>
          <cell r="CV2162">
            <v>0</v>
          </cell>
        </row>
        <row r="2163">
          <cell r="C2163"/>
          <cell r="CV2163">
            <v>0</v>
          </cell>
        </row>
        <row r="2164">
          <cell r="C2164"/>
          <cell r="CV2164">
            <v>0</v>
          </cell>
        </row>
        <row r="2165">
          <cell r="C2165"/>
          <cell r="CV2165">
            <v>0</v>
          </cell>
        </row>
        <row r="2166">
          <cell r="C2166"/>
          <cell r="CV2166">
            <v>0</v>
          </cell>
        </row>
        <row r="2167">
          <cell r="C2167"/>
          <cell r="CV2167">
            <v>0</v>
          </cell>
        </row>
        <row r="2168">
          <cell r="C2168"/>
          <cell r="CV2168">
            <v>0</v>
          </cell>
        </row>
        <row r="2169">
          <cell r="C2169"/>
          <cell r="CV2169">
            <v>0</v>
          </cell>
        </row>
        <row r="2170">
          <cell r="C2170"/>
          <cell r="CV2170">
            <v>0</v>
          </cell>
        </row>
        <row r="2171">
          <cell r="C2171"/>
          <cell r="CV2171">
            <v>0</v>
          </cell>
        </row>
        <row r="2172">
          <cell r="C2172"/>
          <cell r="CV2172">
            <v>0</v>
          </cell>
        </row>
        <row r="2173">
          <cell r="C2173"/>
          <cell r="CV2173">
            <v>0</v>
          </cell>
        </row>
        <row r="2174">
          <cell r="C2174"/>
          <cell r="CV2174">
            <v>0</v>
          </cell>
        </row>
        <row r="2175">
          <cell r="C2175"/>
          <cell r="CV2175">
            <v>0</v>
          </cell>
        </row>
        <row r="2176">
          <cell r="C2176"/>
          <cell r="CV2176">
            <v>0</v>
          </cell>
        </row>
        <row r="2177">
          <cell r="C2177"/>
          <cell r="CV2177">
            <v>0</v>
          </cell>
        </row>
        <row r="2178">
          <cell r="C2178"/>
          <cell r="CV2178">
            <v>0</v>
          </cell>
        </row>
        <row r="2179">
          <cell r="C2179"/>
          <cell r="CV2179">
            <v>0</v>
          </cell>
        </row>
        <row r="2180">
          <cell r="C2180"/>
          <cell r="CV2180">
            <v>0</v>
          </cell>
        </row>
        <row r="2181">
          <cell r="C2181"/>
          <cell r="CV2181">
            <v>0</v>
          </cell>
        </row>
        <row r="2182">
          <cell r="C2182"/>
          <cell r="CV2182">
            <v>0</v>
          </cell>
        </row>
        <row r="2183">
          <cell r="C2183"/>
          <cell r="CV2183">
            <v>0</v>
          </cell>
        </row>
        <row r="2184">
          <cell r="C2184"/>
          <cell r="CV2184">
            <v>0</v>
          </cell>
        </row>
        <row r="2185">
          <cell r="C2185"/>
          <cell r="CV2185">
            <v>0</v>
          </cell>
        </row>
        <row r="2186">
          <cell r="C2186"/>
          <cell r="CV2186">
            <v>0</v>
          </cell>
        </row>
        <row r="2187">
          <cell r="C2187"/>
          <cell r="CV2187">
            <v>0</v>
          </cell>
        </row>
        <row r="2188">
          <cell r="C2188"/>
          <cell r="CV2188">
            <v>0</v>
          </cell>
        </row>
        <row r="2189">
          <cell r="C2189"/>
          <cell r="CV2189">
            <v>0</v>
          </cell>
        </row>
        <row r="2190">
          <cell r="C2190"/>
          <cell r="CV2190">
            <v>0</v>
          </cell>
        </row>
        <row r="2191">
          <cell r="C2191"/>
          <cell r="CV2191">
            <v>0</v>
          </cell>
        </row>
        <row r="2192">
          <cell r="C2192"/>
          <cell r="CV2192">
            <v>0</v>
          </cell>
        </row>
        <row r="2193">
          <cell r="C2193"/>
          <cell r="CV2193">
            <v>0</v>
          </cell>
        </row>
        <row r="2194">
          <cell r="C2194"/>
          <cell r="CV2194">
            <v>0</v>
          </cell>
        </row>
        <row r="2195">
          <cell r="C2195"/>
          <cell r="CV2195">
            <v>0</v>
          </cell>
        </row>
        <row r="2196">
          <cell r="C2196"/>
          <cell r="CV2196">
            <v>0</v>
          </cell>
        </row>
        <row r="2197">
          <cell r="C2197"/>
          <cell r="CV2197">
            <v>0</v>
          </cell>
        </row>
        <row r="2198">
          <cell r="C2198"/>
          <cell r="CV2198">
            <v>0</v>
          </cell>
        </row>
        <row r="2199">
          <cell r="C2199"/>
          <cell r="CV2199">
            <v>0</v>
          </cell>
        </row>
        <row r="2200">
          <cell r="C2200"/>
          <cell r="CV2200">
            <v>0</v>
          </cell>
        </row>
        <row r="2201">
          <cell r="C2201"/>
          <cell r="CV2201">
            <v>0</v>
          </cell>
        </row>
        <row r="2202">
          <cell r="C2202"/>
          <cell r="CV2202">
            <v>0</v>
          </cell>
        </row>
        <row r="2203">
          <cell r="C2203"/>
          <cell r="CV2203">
            <v>0</v>
          </cell>
        </row>
        <row r="2204">
          <cell r="C2204"/>
          <cell r="CV2204">
            <v>0</v>
          </cell>
        </row>
        <row r="2205">
          <cell r="C2205"/>
          <cell r="CV2205">
            <v>0</v>
          </cell>
        </row>
        <row r="2206">
          <cell r="C2206"/>
          <cell r="CV2206">
            <v>0</v>
          </cell>
        </row>
        <row r="2207">
          <cell r="C2207"/>
          <cell r="CV2207">
            <v>0</v>
          </cell>
        </row>
        <row r="2208">
          <cell r="C2208"/>
          <cell r="CV2208">
            <v>0</v>
          </cell>
        </row>
        <row r="2209">
          <cell r="C2209"/>
          <cell r="CV2209">
            <v>0</v>
          </cell>
        </row>
        <row r="2210">
          <cell r="C2210"/>
          <cell r="CV2210">
            <v>0</v>
          </cell>
        </row>
        <row r="2211">
          <cell r="C2211"/>
          <cell r="CV2211">
            <v>0</v>
          </cell>
        </row>
        <row r="2212">
          <cell r="C2212"/>
          <cell r="CV2212">
            <v>0</v>
          </cell>
        </row>
        <row r="2213">
          <cell r="C2213"/>
          <cell r="CV2213">
            <v>0</v>
          </cell>
        </row>
        <row r="2214">
          <cell r="C2214"/>
          <cell r="CV2214">
            <v>0</v>
          </cell>
        </row>
        <row r="2215">
          <cell r="C2215"/>
          <cell r="CV2215">
            <v>0</v>
          </cell>
        </row>
        <row r="2216">
          <cell r="C2216"/>
          <cell r="CV2216">
            <v>0</v>
          </cell>
        </row>
        <row r="2217">
          <cell r="C2217"/>
          <cell r="CV2217">
            <v>0</v>
          </cell>
        </row>
        <row r="2218">
          <cell r="C2218"/>
          <cell r="CV2218">
            <v>0</v>
          </cell>
        </row>
        <row r="2219">
          <cell r="C2219"/>
          <cell r="CV2219">
            <v>0</v>
          </cell>
        </row>
        <row r="2220">
          <cell r="C2220"/>
          <cell r="CV2220">
            <v>0</v>
          </cell>
        </row>
        <row r="2221">
          <cell r="C2221"/>
          <cell r="CV2221">
            <v>0</v>
          </cell>
        </row>
        <row r="2222">
          <cell r="C2222"/>
          <cell r="CV2222">
            <v>0</v>
          </cell>
        </row>
        <row r="2223">
          <cell r="C2223"/>
          <cell r="CV2223">
            <v>0</v>
          </cell>
        </row>
        <row r="2224">
          <cell r="C2224"/>
          <cell r="CV2224">
            <v>0</v>
          </cell>
        </row>
        <row r="2225">
          <cell r="C2225"/>
          <cell r="CV2225">
            <v>0</v>
          </cell>
        </row>
        <row r="2226">
          <cell r="C2226"/>
          <cell r="CV2226">
            <v>0</v>
          </cell>
        </row>
        <row r="2227">
          <cell r="C2227"/>
          <cell r="CV2227">
            <v>0</v>
          </cell>
        </row>
        <row r="2228">
          <cell r="C2228"/>
          <cell r="CV2228">
            <v>0</v>
          </cell>
        </row>
        <row r="2229">
          <cell r="C2229"/>
          <cell r="CV2229">
            <v>0</v>
          </cell>
        </row>
        <row r="2230">
          <cell r="C2230"/>
          <cell r="CV2230">
            <v>0</v>
          </cell>
        </row>
        <row r="2231">
          <cell r="C2231"/>
          <cell r="CV2231">
            <v>0</v>
          </cell>
        </row>
        <row r="2232">
          <cell r="C2232"/>
          <cell r="CV2232">
            <v>0</v>
          </cell>
        </row>
        <row r="2233">
          <cell r="C2233"/>
          <cell r="CV2233">
            <v>0</v>
          </cell>
        </row>
        <row r="2234">
          <cell r="C2234"/>
          <cell r="CV2234">
            <v>0</v>
          </cell>
        </row>
        <row r="2235">
          <cell r="C2235"/>
          <cell r="CV2235">
            <v>0</v>
          </cell>
        </row>
        <row r="2236">
          <cell r="C2236"/>
          <cell r="CV2236">
            <v>0</v>
          </cell>
        </row>
        <row r="2237">
          <cell r="C2237"/>
          <cell r="CV2237">
            <v>0</v>
          </cell>
        </row>
        <row r="2238">
          <cell r="C2238"/>
          <cell r="CV2238">
            <v>0</v>
          </cell>
        </row>
        <row r="2239">
          <cell r="C2239"/>
          <cell r="CV2239">
            <v>0</v>
          </cell>
        </row>
        <row r="2240">
          <cell r="C2240"/>
          <cell r="CV2240">
            <v>0</v>
          </cell>
        </row>
        <row r="2241">
          <cell r="C2241"/>
          <cell r="CV2241">
            <v>0</v>
          </cell>
        </row>
        <row r="2242">
          <cell r="C2242"/>
          <cell r="CV2242">
            <v>0</v>
          </cell>
        </row>
        <row r="2243">
          <cell r="C2243"/>
          <cell r="CV2243">
            <v>0</v>
          </cell>
        </row>
        <row r="2244">
          <cell r="C2244"/>
          <cell r="CV2244">
            <v>0</v>
          </cell>
        </row>
        <row r="2245">
          <cell r="C2245"/>
          <cell r="CV2245">
            <v>0</v>
          </cell>
        </row>
        <row r="2246">
          <cell r="C2246"/>
          <cell r="CV2246">
            <v>0</v>
          </cell>
        </row>
        <row r="2247">
          <cell r="C2247"/>
          <cell r="CV2247">
            <v>0</v>
          </cell>
        </row>
        <row r="2248">
          <cell r="C2248"/>
          <cell r="CV2248">
            <v>0</v>
          </cell>
        </row>
        <row r="2249">
          <cell r="C2249"/>
          <cell r="CV2249">
            <v>0</v>
          </cell>
        </row>
        <row r="2250">
          <cell r="C2250"/>
          <cell r="CV2250">
            <v>0</v>
          </cell>
        </row>
        <row r="2251">
          <cell r="C2251"/>
          <cell r="CV2251">
            <v>0</v>
          </cell>
        </row>
        <row r="2252">
          <cell r="C2252"/>
          <cell r="CV2252">
            <v>0</v>
          </cell>
        </row>
        <row r="2253">
          <cell r="C2253"/>
          <cell r="CV2253">
            <v>0</v>
          </cell>
        </row>
        <row r="2254">
          <cell r="C2254"/>
          <cell r="CV2254">
            <v>0</v>
          </cell>
        </row>
        <row r="2255">
          <cell r="C2255"/>
          <cell r="CV2255">
            <v>0</v>
          </cell>
        </row>
        <row r="2256">
          <cell r="C2256"/>
          <cell r="CV2256">
            <v>0</v>
          </cell>
        </row>
        <row r="2257">
          <cell r="C2257"/>
          <cell r="CV2257">
            <v>0</v>
          </cell>
        </row>
        <row r="2258">
          <cell r="C2258"/>
          <cell r="CV2258">
            <v>0</v>
          </cell>
        </row>
        <row r="2259">
          <cell r="C2259"/>
          <cell r="CV2259">
            <v>0</v>
          </cell>
        </row>
        <row r="2260">
          <cell r="C2260"/>
          <cell r="CV2260">
            <v>0</v>
          </cell>
        </row>
        <row r="2261">
          <cell r="C2261"/>
          <cell r="CV2261">
            <v>0</v>
          </cell>
        </row>
        <row r="2262">
          <cell r="C2262"/>
          <cell r="CV2262">
            <v>0</v>
          </cell>
        </row>
        <row r="2263">
          <cell r="C2263"/>
          <cell r="CV2263">
            <v>0</v>
          </cell>
        </row>
        <row r="2264">
          <cell r="C2264"/>
          <cell r="CV2264">
            <v>0</v>
          </cell>
        </row>
        <row r="2265">
          <cell r="C2265"/>
          <cell r="CV2265">
            <v>0</v>
          </cell>
        </row>
        <row r="2266">
          <cell r="C2266"/>
          <cell r="CV2266">
            <v>0</v>
          </cell>
        </row>
        <row r="2267">
          <cell r="C2267"/>
          <cell r="CV2267">
            <v>0</v>
          </cell>
        </row>
        <row r="2268">
          <cell r="C2268"/>
          <cell r="CV2268">
            <v>0</v>
          </cell>
        </row>
        <row r="2269">
          <cell r="C2269"/>
          <cell r="CV2269">
            <v>0</v>
          </cell>
        </row>
        <row r="2270">
          <cell r="C2270"/>
          <cell r="CV2270">
            <v>0</v>
          </cell>
        </row>
        <row r="2271">
          <cell r="C2271"/>
          <cell r="CV2271">
            <v>0</v>
          </cell>
        </row>
        <row r="2272">
          <cell r="C2272"/>
          <cell r="CV2272">
            <v>0</v>
          </cell>
        </row>
        <row r="2273">
          <cell r="C2273"/>
          <cell r="CV2273">
            <v>0</v>
          </cell>
        </row>
        <row r="2274">
          <cell r="C2274"/>
          <cell r="CV2274">
            <v>0</v>
          </cell>
        </row>
        <row r="2275">
          <cell r="C2275"/>
          <cell r="CV2275">
            <v>0</v>
          </cell>
        </row>
        <row r="2276">
          <cell r="C2276"/>
          <cell r="CV2276">
            <v>0</v>
          </cell>
        </row>
        <row r="2277">
          <cell r="C2277"/>
          <cell r="CV2277">
            <v>0</v>
          </cell>
        </row>
        <row r="2278">
          <cell r="C2278"/>
          <cell r="CV2278">
            <v>0</v>
          </cell>
        </row>
        <row r="2279">
          <cell r="C2279"/>
          <cell r="CV2279">
            <v>0</v>
          </cell>
        </row>
        <row r="2280">
          <cell r="C2280"/>
          <cell r="CV2280">
            <v>0</v>
          </cell>
        </row>
        <row r="2281">
          <cell r="C2281"/>
          <cell r="CV2281">
            <v>0</v>
          </cell>
        </row>
        <row r="2282">
          <cell r="C2282"/>
          <cell r="CV2282">
            <v>0</v>
          </cell>
        </row>
        <row r="2283">
          <cell r="C2283"/>
          <cell r="CV2283">
            <v>0</v>
          </cell>
        </row>
        <row r="2284">
          <cell r="C2284"/>
          <cell r="CV2284">
            <v>0</v>
          </cell>
        </row>
        <row r="2285">
          <cell r="C2285"/>
          <cell r="CV2285">
            <v>0</v>
          </cell>
        </row>
        <row r="2286">
          <cell r="C2286"/>
          <cell r="CV2286">
            <v>0</v>
          </cell>
        </row>
        <row r="2287">
          <cell r="C2287"/>
          <cell r="CV2287">
            <v>0</v>
          </cell>
        </row>
        <row r="2288">
          <cell r="C2288"/>
          <cell r="CV2288">
            <v>0</v>
          </cell>
        </row>
        <row r="2289">
          <cell r="C2289"/>
          <cell r="CV2289">
            <v>0</v>
          </cell>
        </row>
        <row r="2290">
          <cell r="C2290"/>
          <cell r="CV2290">
            <v>0</v>
          </cell>
        </row>
        <row r="2291">
          <cell r="C2291"/>
          <cell r="CV2291">
            <v>0</v>
          </cell>
        </row>
        <row r="2292">
          <cell r="C2292"/>
          <cell r="CV2292">
            <v>0</v>
          </cell>
        </row>
        <row r="2293">
          <cell r="C2293"/>
          <cell r="CV2293">
            <v>0</v>
          </cell>
        </row>
        <row r="2294">
          <cell r="C2294"/>
          <cell r="CV2294">
            <v>0</v>
          </cell>
        </row>
        <row r="2295">
          <cell r="C2295"/>
          <cell r="CV2295">
            <v>0</v>
          </cell>
        </row>
        <row r="2296">
          <cell r="C2296"/>
          <cell r="CV2296">
            <v>0</v>
          </cell>
        </row>
        <row r="2297">
          <cell r="C2297"/>
          <cell r="CV2297">
            <v>0</v>
          </cell>
        </row>
        <row r="2298">
          <cell r="C2298"/>
          <cell r="CV2298">
            <v>0</v>
          </cell>
        </row>
        <row r="2299">
          <cell r="C2299"/>
          <cell r="CV2299">
            <v>0</v>
          </cell>
        </row>
        <row r="2300">
          <cell r="C2300"/>
          <cell r="CV2300">
            <v>0</v>
          </cell>
        </row>
        <row r="2301">
          <cell r="C2301"/>
          <cell r="CV2301">
            <v>0</v>
          </cell>
        </row>
        <row r="2302">
          <cell r="C2302"/>
          <cell r="CV2302">
            <v>0</v>
          </cell>
        </row>
        <row r="2303">
          <cell r="C2303"/>
          <cell r="CV2303">
            <v>0</v>
          </cell>
        </row>
        <row r="2304">
          <cell r="C2304"/>
          <cell r="CV2304">
            <v>0</v>
          </cell>
        </row>
        <row r="2305">
          <cell r="C2305"/>
          <cell r="CV2305">
            <v>0</v>
          </cell>
        </row>
        <row r="2306">
          <cell r="C2306"/>
          <cell r="CV2306">
            <v>0</v>
          </cell>
        </row>
        <row r="2307">
          <cell r="C2307"/>
          <cell r="CV2307">
            <v>0</v>
          </cell>
        </row>
        <row r="2308">
          <cell r="C2308"/>
          <cell r="CV2308">
            <v>0</v>
          </cell>
        </row>
        <row r="2309">
          <cell r="C2309"/>
          <cell r="CV2309">
            <v>0</v>
          </cell>
        </row>
        <row r="2310">
          <cell r="C2310"/>
          <cell r="CV2310">
            <v>0</v>
          </cell>
        </row>
        <row r="2311">
          <cell r="C2311"/>
          <cell r="CV2311">
            <v>0</v>
          </cell>
        </row>
        <row r="2312">
          <cell r="C2312"/>
          <cell r="CV2312">
            <v>0</v>
          </cell>
        </row>
        <row r="2313">
          <cell r="C2313"/>
          <cell r="CV2313">
            <v>0</v>
          </cell>
        </row>
        <row r="2314">
          <cell r="C2314"/>
          <cell r="CV2314">
            <v>0</v>
          </cell>
        </row>
        <row r="2315">
          <cell r="C2315"/>
          <cell r="CV2315">
            <v>0</v>
          </cell>
        </row>
        <row r="2316">
          <cell r="C2316"/>
          <cell r="CV2316">
            <v>0</v>
          </cell>
        </row>
        <row r="2317">
          <cell r="C2317"/>
          <cell r="CV2317">
            <v>0</v>
          </cell>
        </row>
        <row r="2318">
          <cell r="C2318"/>
          <cell r="CV2318">
            <v>0</v>
          </cell>
        </row>
        <row r="2319">
          <cell r="C2319"/>
          <cell r="CV2319">
            <v>0</v>
          </cell>
        </row>
        <row r="2320">
          <cell r="C2320"/>
          <cell r="CV2320">
            <v>0</v>
          </cell>
        </row>
        <row r="2321">
          <cell r="C2321"/>
          <cell r="CV2321">
            <v>0</v>
          </cell>
        </row>
        <row r="2322">
          <cell r="C2322"/>
          <cell r="CV2322">
            <v>0</v>
          </cell>
        </row>
        <row r="2323">
          <cell r="C2323"/>
          <cell r="CV2323">
            <v>0</v>
          </cell>
        </row>
        <row r="2324">
          <cell r="C2324"/>
          <cell r="CV2324">
            <v>0</v>
          </cell>
        </row>
        <row r="2325">
          <cell r="C2325"/>
          <cell r="CV2325">
            <v>0</v>
          </cell>
        </row>
        <row r="2326">
          <cell r="C2326"/>
          <cell r="CV2326">
            <v>0</v>
          </cell>
        </row>
        <row r="2327">
          <cell r="C2327"/>
          <cell r="CV2327">
            <v>0</v>
          </cell>
        </row>
        <row r="2328">
          <cell r="C2328"/>
          <cell r="CV2328">
            <v>0</v>
          </cell>
        </row>
        <row r="2329">
          <cell r="C2329"/>
          <cell r="CV2329">
            <v>0</v>
          </cell>
        </row>
        <row r="2330">
          <cell r="C2330"/>
          <cell r="CV2330">
            <v>0</v>
          </cell>
        </row>
        <row r="2331">
          <cell r="C2331"/>
          <cell r="CV2331">
            <v>0</v>
          </cell>
        </row>
        <row r="2332">
          <cell r="C2332"/>
          <cell r="CV2332">
            <v>0</v>
          </cell>
        </row>
        <row r="2333">
          <cell r="C2333"/>
          <cell r="CV2333">
            <v>0</v>
          </cell>
        </row>
        <row r="2334">
          <cell r="C2334"/>
          <cell r="CV2334">
            <v>0</v>
          </cell>
        </row>
        <row r="2335">
          <cell r="C2335"/>
          <cell r="CV2335">
            <v>0</v>
          </cell>
        </row>
        <row r="2336">
          <cell r="C2336"/>
          <cell r="CV2336">
            <v>0</v>
          </cell>
        </row>
        <row r="2337">
          <cell r="C2337"/>
          <cell r="CV2337">
            <v>0</v>
          </cell>
        </row>
        <row r="2338">
          <cell r="C2338"/>
          <cell r="CV2338">
            <v>0</v>
          </cell>
        </row>
        <row r="2339">
          <cell r="C2339"/>
          <cell r="CV2339">
            <v>0</v>
          </cell>
        </row>
        <row r="2340">
          <cell r="C2340"/>
          <cell r="CV2340">
            <v>0</v>
          </cell>
        </row>
        <row r="2341">
          <cell r="C2341"/>
          <cell r="CV2341">
            <v>0</v>
          </cell>
        </row>
        <row r="2342">
          <cell r="C2342"/>
          <cell r="CV2342">
            <v>0</v>
          </cell>
        </row>
        <row r="2343">
          <cell r="C2343"/>
          <cell r="CV2343">
            <v>0</v>
          </cell>
        </row>
        <row r="2344">
          <cell r="C2344"/>
          <cell r="CV2344">
            <v>0</v>
          </cell>
        </row>
        <row r="2345">
          <cell r="C2345"/>
          <cell r="CV2345">
            <v>0</v>
          </cell>
        </row>
        <row r="2346">
          <cell r="C2346"/>
          <cell r="CV2346">
            <v>0</v>
          </cell>
        </row>
        <row r="2347">
          <cell r="C2347"/>
          <cell r="CV2347">
            <v>0</v>
          </cell>
        </row>
        <row r="2348">
          <cell r="C2348"/>
          <cell r="CV2348">
            <v>0</v>
          </cell>
        </row>
        <row r="2349">
          <cell r="C2349"/>
          <cell r="CV2349">
            <v>0</v>
          </cell>
        </row>
        <row r="2350">
          <cell r="C2350"/>
          <cell r="CV2350">
            <v>0</v>
          </cell>
        </row>
        <row r="2351">
          <cell r="C2351"/>
          <cell r="CV2351">
            <v>0</v>
          </cell>
        </row>
        <row r="2352">
          <cell r="C2352"/>
          <cell r="CV2352">
            <v>0</v>
          </cell>
        </row>
        <row r="2353">
          <cell r="C2353"/>
          <cell r="CV2353">
            <v>0</v>
          </cell>
        </row>
        <row r="2354">
          <cell r="C2354"/>
          <cell r="CV2354">
            <v>0</v>
          </cell>
        </row>
        <row r="2355">
          <cell r="C2355"/>
          <cell r="CV2355">
            <v>0</v>
          </cell>
        </row>
        <row r="2356">
          <cell r="C2356"/>
          <cell r="CV2356">
            <v>0</v>
          </cell>
        </row>
        <row r="2357">
          <cell r="C2357"/>
          <cell r="CV2357">
            <v>0</v>
          </cell>
        </row>
        <row r="2358">
          <cell r="C2358"/>
          <cell r="CV2358">
            <v>0</v>
          </cell>
        </row>
        <row r="2359">
          <cell r="C2359"/>
          <cell r="CV2359">
            <v>0</v>
          </cell>
        </row>
        <row r="2360">
          <cell r="C2360"/>
          <cell r="CV2360">
            <v>0</v>
          </cell>
        </row>
        <row r="2361">
          <cell r="C2361"/>
          <cell r="CV2361">
            <v>0</v>
          </cell>
        </row>
        <row r="2362">
          <cell r="C2362"/>
          <cell r="CV2362">
            <v>0</v>
          </cell>
        </row>
        <row r="2363">
          <cell r="C2363"/>
          <cell r="CV2363">
            <v>0</v>
          </cell>
        </row>
        <row r="2364">
          <cell r="C2364"/>
          <cell r="CV2364">
            <v>0</v>
          </cell>
        </row>
        <row r="2365">
          <cell r="C2365"/>
          <cell r="CV2365">
            <v>0</v>
          </cell>
        </row>
        <row r="2366">
          <cell r="C2366"/>
          <cell r="CV2366">
            <v>0</v>
          </cell>
        </row>
        <row r="2367">
          <cell r="C2367"/>
          <cell r="CV2367">
            <v>0</v>
          </cell>
        </row>
        <row r="2368">
          <cell r="C2368"/>
          <cell r="CV2368">
            <v>0</v>
          </cell>
        </row>
        <row r="2369">
          <cell r="C2369"/>
          <cell r="CV2369">
            <v>0</v>
          </cell>
        </row>
        <row r="2370">
          <cell r="C2370"/>
          <cell r="CV2370">
            <v>0</v>
          </cell>
        </row>
        <row r="2371">
          <cell r="C2371"/>
          <cell r="CV2371">
            <v>0</v>
          </cell>
        </row>
        <row r="2372">
          <cell r="C2372"/>
          <cell r="CV2372">
            <v>0</v>
          </cell>
        </row>
        <row r="2373">
          <cell r="C2373"/>
          <cell r="CV2373">
            <v>0</v>
          </cell>
        </row>
        <row r="2374">
          <cell r="C2374"/>
          <cell r="CV2374">
            <v>0</v>
          </cell>
        </row>
        <row r="2375">
          <cell r="C2375"/>
          <cell r="CV2375">
            <v>0</v>
          </cell>
        </row>
        <row r="2376">
          <cell r="C2376"/>
          <cell r="CV2376">
            <v>0</v>
          </cell>
        </row>
        <row r="2377">
          <cell r="C2377"/>
          <cell r="CV2377">
            <v>0</v>
          </cell>
        </row>
        <row r="2378">
          <cell r="C2378"/>
          <cell r="CV2378">
            <v>0</v>
          </cell>
        </row>
        <row r="2379">
          <cell r="C2379"/>
          <cell r="CV2379">
            <v>0</v>
          </cell>
        </row>
        <row r="2380">
          <cell r="C2380"/>
          <cell r="CV2380">
            <v>0</v>
          </cell>
        </row>
        <row r="2381">
          <cell r="C2381"/>
          <cell r="CV2381">
            <v>0</v>
          </cell>
        </row>
        <row r="2382">
          <cell r="C2382"/>
          <cell r="CV2382">
            <v>0</v>
          </cell>
        </row>
        <row r="2383">
          <cell r="C2383"/>
          <cell r="CV2383">
            <v>0</v>
          </cell>
        </row>
        <row r="2384">
          <cell r="C2384"/>
          <cell r="CV2384">
            <v>0</v>
          </cell>
        </row>
        <row r="2385">
          <cell r="C2385"/>
          <cell r="CV2385">
            <v>0</v>
          </cell>
        </row>
        <row r="2386">
          <cell r="C2386"/>
          <cell r="CV2386">
            <v>0</v>
          </cell>
        </row>
        <row r="2387">
          <cell r="C2387"/>
          <cell r="CV2387">
            <v>0</v>
          </cell>
        </row>
        <row r="2388">
          <cell r="C2388"/>
          <cell r="CV2388">
            <v>0</v>
          </cell>
        </row>
        <row r="2389">
          <cell r="C2389"/>
          <cell r="CV2389">
            <v>0</v>
          </cell>
        </row>
        <row r="2390">
          <cell r="C2390"/>
          <cell r="CV2390">
            <v>0</v>
          </cell>
        </row>
        <row r="2391">
          <cell r="C2391"/>
          <cell r="CV2391">
            <v>0</v>
          </cell>
        </row>
        <row r="2392">
          <cell r="C2392"/>
          <cell r="CV2392">
            <v>0</v>
          </cell>
        </row>
        <row r="2393">
          <cell r="C2393"/>
          <cell r="CV2393">
            <v>0</v>
          </cell>
        </row>
        <row r="2394">
          <cell r="C2394"/>
          <cell r="CV2394">
            <v>0</v>
          </cell>
        </row>
        <row r="2395">
          <cell r="C2395"/>
          <cell r="CV2395">
            <v>0</v>
          </cell>
        </row>
        <row r="2396">
          <cell r="C2396"/>
          <cell r="CV2396">
            <v>0</v>
          </cell>
        </row>
        <row r="2397">
          <cell r="C2397"/>
          <cell r="CV2397">
            <v>0</v>
          </cell>
        </row>
        <row r="2398">
          <cell r="C2398"/>
          <cell r="CV2398">
            <v>0</v>
          </cell>
        </row>
        <row r="2399">
          <cell r="C2399"/>
          <cell r="CV2399">
            <v>0</v>
          </cell>
        </row>
        <row r="2400">
          <cell r="C2400"/>
          <cell r="CV2400">
            <v>0</v>
          </cell>
        </row>
        <row r="2401">
          <cell r="C2401"/>
          <cell r="CV2401">
            <v>0</v>
          </cell>
        </row>
        <row r="2402">
          <cell r="C2402"/>
          <cell r="CV2402">
            <v>0</v>
          </cell>
        </row>
        <row r="2403">
          <cell r="C2403"/>
          <cell r="CV2403">
            <v>0</v>
          </cell>
        </row>
        <row r="2404">
          <cell r="C2404"/>
          <cell r="CV2404">
            <v>0</v>
          </cell>
        </row>
        <row r="2405">
          <cell r="C2405"/>
          <cell r="CV2405">
            <v>0</v>
          </cell>
        </row>
        <row r="2406">
          <cell r="C2406"/>
          <cell r="CV2406">
            <v>0</v>
          </cell>
        </row>
        <row r="2407">
          <cell r="C2407"/>
          <cell r="CV2407">
            <v>0</v>
          </cell>
        </row>
        <row r="2408">
          <cell r="C2408"/>
          <cell r="CV2408">
            <v>0</v>
          </cell>
        </row>
        <row r="2409">
          <cell r="C2409"/>
          <cell r="CV2409">
            <v>0</v>
          </cell>
        </row>
        <row r="2410">
          <cell r="C2410"/>
          <cell r="CV2410">
            <v>0</v>
          </cell>
        </row>
        <row r="2411">
          <cell r="C2411"/>
          <cell r="CV2411">
            <v>0</v>
          </cell>
        </row>
        <row r="2412">
          <cell r="C2412"/>
          <cell r="CV2412">
            <v>0</v>
          </cell>
        </row>
        <row r="2413">
          <cell r="C2413"/>
          <cell r="CV2413">
            <v>0</v>
          </cell>
        </row>
        <row r="2414">
          <cell r="C2414"/>
          <cell r="CV2414">
            <v>0</v>
          </cell>
        </row>
        <row r="2415">
          <cell r="C2415"/>
          <cell r="CV2415">
            <v>0</v>
          </cell>
        </row>
        <row r="2416">
          <cell r="C2416"/>
          <cell r="CV2416">
            <v>0</v>
          </cell>
        </row>
        <row r="2417">
          <cell r="C2417"/>
          <cell r="CV2417">
            <v>0</v>
          </cell>
        </row>
        <row r="2418">
          <cell r="C2418"/>
          <cell r="CV2418">
            <v>0</v>
          </cell>
        </row>
        <row r="2419">
          <cell r="C2419"/>
          <cell r="CV2419">
            <v>0</v>
          </cell>
        </row>
        <row r="2420">
          <cell r="C2420"/>
          <cell r="CV2420">
            <v>0</v>
          </cell>
        </row>
        <row r="2421">
          <cell r="C2421"/>
          <cell r="CV2421">
            <v>0</v>
          </cell>
        </row>
        <row r="2422">
          <cell r="C2422"/>
          <cell r="CV2422">
            <v>0</v>
          </cell>
        </row>
        <row r="2423">
          <cell r="C2423"/>
          <cell r="CV2423">
            <v>0</v>
          </cell>
        </row>
        <row r="2424">
          <cell r="C2424"/>
          <cell r="CV2424">
            <v>0</v>
          </cell>
        </row>
        <row r="2425">
          <cell r="C2425"/>
          <cell r="CV2425">
            <v>0</v>
          </cell>
        </row>
        <row r="2426">
          <cell r="C2426"/>
          <cell r="CV2426">
            <v>0</v>
          </cell>
        </row>
        <row r="2427">
          <cell r="C2427"/>
          <cell r="CV2427">
            <v>0</v>
          </cell>
        </row>
        <row r="2428">
          <cell r="C2428"/>
          <cell r="CV2428">
            <v>0</v>
          </cell>
        </row>
        <row r="2429">
          <cell r="C2429"/>
          <cell r="CV2429">
            <v>0</v>
          </cell>
        </row>
        <row r="2430">
          <cell r="C2430"/>
          <cell r="CV2430">
            <v>0</v>
          </cell>
        </row>
        <row r="2431">
          <cell r="C2431"/>
          <cell r="CV2431">
            <v>0</v>
          </cell>
        </row>
        <row r="2432">
          <cell r="C2432"/>
          <cell r="CV2432">
            <v>0</v>
          </cell>
        </row>
        <row r="2433">
          <cell r="C2433"/>
          <cell r="CV2433">
            <v>0</v>
          </cell>
        </row>
        <row r="2434">
          <cell r="C2434"/>
          <cell r="CV2434">
            <v>0</v>
          </cell>
        </row>
        <row r="2435">
          <cell r="C2435"/>
          <cell r="CV2435">
            <v>0</v>
          </cell>
        </row>
        <row r="2436">
          <cell r="C2436"/>
          <cell r="CV2436">
            <v>0</v>
          </cell>
        </row>
        <row r="2437">
          <cell r="C2437"/>
          <cell r="CV2437">
            <v>0</v>
          </cell>
        </row>
        <row r="2438">
          <cell r="C2438"/>
          <cell r="CV2438">
            <v>0</v>
          </cell>
        </row>
        <row r="2439">
          <cell r="C2439"/>
          <cell r="CV2439">
            <v>0</v>
          </cell>
        </row>
        <row r="2440">
          <cell r="C2440"/>
          <cell r="CV2440">
            <v>0</v>
          </cell>
        </row>
        <row r="2441">
          <cell r="C2441"/>
          <cell r="CV2441">
            <v>0</v>
          </cell>
        </row>
        <row r="2442">
          <cell r="C2442"/>
          <cell r="CV2442">
            <v>0</v>
          </cell>
        </row>
        <row r="2443">
          <cell r="C2443"/>
          <cell r="CV2443">
            <v>0</v>
          </cell>
        </row>
        <row r="2444">
          <cell r="C2444"/>
          <cell r="CV2444">
            <v>0</v>
          </cell>
        </row>
        <row r="2445">
          <cell r="C2445"/>
          <cell r="CV2445">
            <v>0</v>
          </cell>
        </row>
        <row r="2446">
          <cell r="C2446"/>
          <cell r="CV2446">
            <v>0</v>
          </cell>
        </row>
        <row r="2447">
          <cell r="C2447"/>
          <cell r="CV2447">
            <v>0</v>
          </cell>
        </row>
        <row r="2448">
          <cell r="C2448"/>
          <cell r="CV2448">
            <v>0</v>
          </cell>
        </row>
        <row r="2449">
          <cell r="C2449"/>
          <cell r="CV2449">
            <v>0</v>
          </cell>
        </row>
        <row r="2450">
          <cell r="C2450"/>
          <cell r="CV2450">
            <v>0</v>
          </cell>
        </row>
        <row r="2451">
          <cell r="C2451"/>
          <cell r="CV2451">
            <v>0</v>
          </cell>
        </row>
        <row r="2452">
          <cell r="C2452"/>
          <cell r="CV2452">
            <v>0</v>
          </cell>
        </row>
        <row r="2453">
          <cell r="C2453"/>
          <cell r="CV2453">
            <v>0</v>
          </cell>
        </row>
        <row r="2454">
          <cell r="C2454"/>
          <cell r="CV2454">
            <v>0</v>
          </cell>
        </row>
        <row r="2455">
          <cell r="C2455"/>
          <cell r="CV2455">
            <v>0</v>
          </cell>
        </row>
        <row r="2456">
          <cell r="C2456"/>
          <cell r="CV2456">
            <v>0</v>
          </cell>
        </row>
        <row r="2457">
          <cell r="C2457"/>
          <cell r="CV2457">
            <v>0</v>
          </cell>
        </row>
        <row r="2458">
          <cell r="C2458"/>
          <cell r="CV2458">
            <v>0</v>
          </cell>
        </row>
        <row r="2459">
          <cell r="C2459"/>
          <cell r="CV2459">
            <v>0</v>
          </cell>
        </row>
        <row r="2460">
          <cell r="C2460"/>
          <cell r="CV2460">
            <v>0</v>
          </cell>
        </row>
        <row r="2461">
          <cell r="C2461"/>
          <cell r="CV2461">
            <v>0</v>
          </cell>
        </row>
        <row r="2462">
          <cell r="C2462"/>
          <cell r="CV2462">
            <v>0</v>
          </cell>
        </row>
        <row r="2463">
          <cell r="C2463"/>
          <cell r="CV2463">
            <v>0</v>
          </cell>
        </row>
        <row r="2464">
          <cell r="C2464"/>
          <cell r="CV2464">
            <v>0</v>
          </cell>
        </row>
        <row r="2465">
          <cell r="C2465"/>
          <cell r="CV2465">
            <v>0</v>
          </cell>
        </row>
        <row r="2466">
          <cell r="C2466"/>
          <cell r="CV2466">
            <v>0</v>
          </cell>
        </row>
        <row r="2467">
          <cell r="C2467"/>
          <cell r="CV2467">
            <v>0</v>
          </cell>
        </row>
        <row r="2468">
          <cell r="C2468"/>
          <cell r="CV2468">
            <v>0</v>
          </cell>
        </row>
        <row r="2469">
          <cell r="C2469"/>
          <cell r="CV2469">
            <v>0</v>
          </cell>
        </row>
        <row r="2470">
          <cell r="C2470"/>
          <cell r="CV2470">
            <v>0</v>
          </cell>
        </row>
        <row r="2471">
          <cell r="C2471"/>
          <cell r="CV2471">
            <v>0</v>
          </cell>
        </row>
        <row r="2472">
          <cell r="C2472"/>
          <cell r="CV2472">
            <v>0</v>
          </cell>
        </row>
        <row r="2473">
          <cell r="C2473"/>
          <cell r="CV2473">
            <v>0</v>
          </cell>
        </row>
        <row r="2474">
          <cell r="C2474"/>
          <cell r="CV2474">
            <v>0</v>
          </cell>
        </row>
        <row r="2475">
          <cell r="C2475"/>
          <cell r="CV2475">
            <v>0</v>
          </cell>
        </row>
        <row r="2476">
          <cell r="C2476"/>
          <cell r="CV2476">
            <v>0</v>
          </cell>
        </row>
        <row r="2477">
          <cell r="C2477"/>
          <cell r="CV2477">
            <v>0</v>
          </cell>
        </row>
        <row r="2478">
          <cell r="C2478"/>
          <cell r="CV2478">
            <v>0</v>
          </cell>
        </row>
        <row r="2479">
          <cell r="C2479"/>
          <cell r="CV2479">
            <v>0</v>
          </cell>
        </row>
        <row r="2480">
          <cell r="C2480"/>
          <cell r="CV2480">
            <v>0</v>
          </cell>
        </row>
        <row r="2481">
          <cell r="C2481"/>
          <cell r="CV2481">
            <v>0</v>
          </cell>
        </row>
        <row r="2482">
          <cell r="C2482"/>
          <cell r="CV2482">
            <v>0</v>
          </cell>
        </row>
        <row r="2483">
          <cell r="C2483"/>
          <cell r="CV2483">
            <v>0</v>
          </cell>
        </row>
        <row r="2484">
          <cell r="C2484"/>
          <cell r="CV2484">
            <v>0</v>
          </cell>
        </row>
        <row r="2485">
          <cell r="C2485"/>
          <cell r="CV2485">
            <v>0</v>
          </cell>
        </row>
        <row r="2486">
          <cell r="C2486"/>
          <cell r="CV2486">
            <v>0</v>
          </cell>
        </row>
        <row r="2487">
          <cell r="C2487"/>
          <cell r="CV2487">
            <v>0</v>
          </cell>
        </row>
        <row r="2488">
          <cell r="C2488"/>
          <cell r="CV2488">
            <v>0</v>
          </cell>
        </row>
        <row r="2489">
          <cell r="C2489"/>
          <cell r="CV2489">
            <v>0</v>
          </cell>
        </row>
        <row r="2490">
          <cell r="C2490"/>
          <cell r="CV2490">
            <v>0</v>
          </cell>
        </row>
        <row r="2491">
          <cell r="C2491"/>
          <cell r="CV2491">
            <v>0</v>
          </cell>
        </row>
        <row r="2492">
          <cell r="C2492"/>
          <cell r="CV2492">
            <v>0</v>
          </cell>
        </row>
        <row r="2493">
          <cell r="C2493"/>
          <cell r="CV2493">
            <v>0</v>
          </cell>
        </row>
        <row r="2494">
          <cell r="C2494"/>
          <cell r="CV2494">
            <v>0</v>
          </cell>
        </row>
        <row r="2495">
          <cell r="C2495"/>
          <cell r="CV2495">
            <v>0</v>
          </cell>
        </row>
        <row r="2496">
          <cell r="C2496"/>
          <cell r="CV2496">
            <v>0</v>
          </cell>
        </row>
        <row r="2497">
          <cell r="C2497"/>
          <cell r="CV2497">
            <v>0</v>
          </cell>
        </row>
        <row r="2498">
          <cell r="C2498"/>
          <cell r="CV2498">
            <v>0</v>
          </cell>
        </row>
        <row r="2499">
          <cell r="C2499"/>
          <cell r="CV2499">
            <v>0</v>
          </cell>
        </row>
        <row r="2500">
          <cell r="C2500"/>
          <cell r="CV2500">
            <v>0</v>
          </cell>
        </row>
        <row r="2501">
          <cell r="C2501"/>
          <cell r="CV2501">
            <v>0</v>
          </cell>
        </row>
        <row r="2502">
          <cell r="C2502"/>
          <cell r="CV2502">
            <v>0</v>
          </cell>
        </row>
        <row r="2503">
          <cell r="C2503"/>
          <cell r="CV2503">
            <v>0</v>
          </cell>
        </row>
        <row r="2504">
          <cell r="C2504"/>
          <cell r="CV2504">
            <v>0</v>
          </cell>
        </row>
        <row r="2505">
          <cell r="C2505"/>
          <cell r="CV2505">
            <v>0</v>
          </cell>
        </row>
        <row r="2506">
          <cell r="C2506"/>
          <cell r="CV2506">
            <v>0</v>
          </cell>
        </row>
        <row r="2507">
          <cell r="C2507"/>
          <cell r="CV2507">
            <v>0</v>
          </cell>
        </row>
        <row r="2508">
          <cell r="C2508"/>
          <cell r="CV2508">
            <v>0</v>
          </cell>
        </row>
        <row r="2509">
          <cell r="C2509"/>
          <cell r="CV2509">
            <v>0</v>
          </cell>
        </row>
        <row r="2510">
          <cell r="C2510"/>
          <cell r="CV2510">
            <v>0</v>
          </cell>
        </row>
        <row r="2511">
          <cell r="C2511"/>
          <cell r="CV2511">
            <v>0</v>
          </cell>
        </row>
        <row r="2512">
          <cell r="C2512"/>
          <cell r="CV2512">
            <v>0</v>
          </cell>
        </row>
        <row r="2513">
          <cell r="C2513"/>
          <cell r="CV2513">
            <v>0</v>
          </cell>
        </row>
        <row r="2514">
          <cell r="C2514"/>
          <cell r="CV2514">
            <v>0</v>
          </cell>
        </row>
        <row r="2515">
          <cell r="C2515"/>
          <cell r="CV2515">
            <v>0</v>
          </cell>
        </row>
        <row r="2516">
          <cell r="C2516"/>
          <cell r="CV2516">
            <v>0</v>
          </cell>
        </row>
        <row r="2517">
          <cell r="C2517"/>
          <cell r="CV2517">
            <v>0</v>
          </cell>
        </row>
        <row r="2518">
          <cell r="C2518"/>
          <cell r="CV2518">
            <v>0</v>
          </cell>
        </row>
        <row r="2519">
          <cell r="C2519"/>
          <cell r="CV2519">
            <v>0</v>
          </cell>
        </row>
        <row r="2520">
          <cell r="C2520"/>
          <cell r="CV2520">
            <v>0</v>
          </cell>
        </row>
        <row r="2521">
          <cell r="C2521"/>
          <cell r="CV2521">
            <v>0</v>
          </cell>
        </row>
        <row r="2522">
          <cell r="C2522"/>
          <cell r="CV2522">
            <v>0</v>
          </cell>
        </row>
        <row r="2523">
          <cell r="C2523"/>
          <cell r="CV2523">
            <v>0</v>
          </cell>
        </row>
        <row r="2524">
          <cell r="C2524"/>
          <cell r="CV2524">
            <v>0</v>
          </cell>
        </row>
        <row r="2525">
          <cell r="C2525"/>
          <cell r="CV2525">
            <v>0</v>
          </cell>
        </row>
        <row r="2526">
          <cell r="C2526"/>
          <cell r="CV2526">
            <v>0</v>
          </cell>
        </row>
        <row r="2527">
          <cell r="C2527"/>
          <cell r="CV2527">
            <v>0</v>
          </cell>
        </row>
        <row r="2528">
          <cell r="C2528"/>
          <cell r="CV2528">
            <v>0</v>
          </cell>
        </row>
        <row r="2529">
          <cell r="C2529"/>
          <cell r="CV2529">
            <v>0</v>
          </cell>
        </row>
        <row r="2530">
          <cell r="C2530"/>
          <cell r="CV2530">
            <v>0</v>
          </cell>
        </row>
        <row r="2531">
          <cell r="C2531"/>
          <cell r="CV2531">
            <v>0</v>
          </cell>
        </row>
        <row r="2532">
          <cell r="C2532"/>
          <cell r="CV2532">
            <v>0</v>
          </cell>
        </row>
        <row r="2533">
          <cell r="C2533"/>
          <cell r="CV2533">
            <v>0</v>
          </cell>
        </row>
        <row r="2534">
          <cell r="C2534"/>
          <cell r="CV2534">
            <v>0</v>
          </cell>
        </row>
        <row r="2535">
          <cell r="C2535"/>
          <cell r="CV2535">
            <v>0</v>
          </cell>
        </row>
        <row r="2536">
          <cell r="C2536"/>
          <cell r="CV2536">
            <v>0</v>
          </cell>
        </row>
        <row r="2537">
          <cell r="C2537"/>
          <cell r="CV2537">
            <v>0</v>
          </cell>
        </row>
        <row r="2538">
          <cell r="C2538"/>
          <cell r="CV2538">
            <v>0</v>
          </cell>
        </row>
        <row r="2539">
          <cell r="C2539"/>
          <cell r="CV2539">
            <v>0</v>
          </cell>
        </row>
        <row r="2540">
          <cell r="C2540"/>
          <cell r="CV2540">
            <v>0</v>
          </cell>
        </row>
        <row r="2541">
          <cell r="C2541"/>
          <cell r="CV2541">
            <v>0</v>
          </cell>
        </row>
        <row r="2542">
          <cell r="C2542"/>
          <cell r="CV2542">
            <v>0</v>
          </cell>
        </row>
        <row r="2543">
          <cell r="C2543"/>
          <cell r="CV2543">
            <v>0</v>
          </cell>
        </row>
        <row r="2544">
          <cell r="C2544"/>
          <cell r="CV2544">
            <v>0</v>
          </cell>
        </row>
        <row r="2545">
          <cell r="C2545"/>
          <cell r="CV2545">
            <v>0</v>
          </cell>
        </row>
        <row r="2546">
          <cell r="C2546"/>
          <cell r="CV2546">
            <v>0</v>
          </cell>
        </row>
        <row r="2547">
          <cell r="C2547"/>
          <cell r="CV2547">
            <v>0</v>
          </cell>
        </row>
        <row r="2548">
          <cell r="C2548"/>
          <cell r="CV2548">
            <v>0</v>
          </cell>
        </row>
        <row r="2549">
          <cell r="C2549"/>
          <cell r="CV2549">
            <v>0</v>
          </cell>
        </row>
        <row r="2550">
          <cell r="C2550"/>
          <cell r="CV2550">
            <v>0</v>
          </cell>
        </row>
        <row r="2551">
          <cell r="C2551"/>
          <cell r="CV2551">
            <v>0</v>
          </cell>
        </row>
        <row r="2552">
          <cell r="C2552"/>
          <cell r="CV2552">
            <v>0</v>
          </cell>
        </row>
        <row r="2553">
          <cell r="C2553"/>
          <cell r="CV2553">
            <v>0</v>
          </cell>
        </row>
        <row r="2554">
          <cell r="C2554"/>
          <cell r="CV2554">
            <v>0</v>
          </cell>
        </row>
        <row r="2555">
          <cell r="C2555"/>
          <cell r="CV2555">
            <v>0</v>
          </cell>
        </row>
        <row r="2556">
          <cell r="C2556"/>
          <cell r="CV2556">
            <v>0</v>
          </cell>
        </row>
        <row r="2557">
          <cell r="C2557"/>
          <cell r="CV2557">
            <v>0</v>
          </cell>
        </row>
        <row r="2558">
          <cell r="C2558"/>
          <cell r="CV2558">
            <v>0</v>
          </cell>
        </row>
        <row r="2559">
          <cell r="C2559"/>
          <cell r="CV2559">
            <v>0</v>
          </cell>
        </row>
        <row r="2560">
          <cell r="C2560"/>
          <cell r="CV2560">
            <v>0</v>
          </cell>
        </row>
        <row r="2561">
          <cell r="C2561"/>
          <cell r="CV2561">
            <v>0</v>
          </cell>
        </row>
        <row r="2562">
          <cell r="C2562"/>
          <cell r="CV2562">
            <v>0</v>
          </cell>
        </row>
        <row r="2563">
          <cell r="C2563"/>
          <cell r="CV2563">
            <v>0</v>
          </cell>
        </row>
        <row r="2564">
          <cell r="C2564"/>
          <cell r="CV2564">
            <v>0</v>
          </cell>
        </row>
        <row r="2565">
          <cell r="C2565"/>
          <cell r="CV2565">
            <v>0</v>
          </cell>
        </row>
        <row r="2566">
          <cell r="C2566"/>
          <cell r="CV2566">
            <v>0</v>
          </cell>
        </row>
        <row r="2567">
          <cell r="C2567"/>
          <cell r="CV2567">
            <v>0</v>
          </cell>
        </row>
        <row r="2568">
          <cell r="C2568"/>
          <cell r="CV2568">
            <v>0</v>
          </cell>
        </row>
        <row r="2569">
          <cell r="C2569"/>
          <cell r="CV2569">
            <v>0</v>
          </cell>
        </row>
        <row r="2570">
          <cell r="C2570"/>
          <cell r="CV2570">
            <v>0</v>
          </cell>
        </row>
        <row r="2571">
          <cell r="C2571"/>
          <cell r="CV2571">
            <v>0</v>
          </cell>
        </row>
        <row r="2572">
          <cell r="C2572"/>
          <cell r="CV2572">
            <v>0</v>
          </cell>
        </row>
        <row r="2573">
          <cell r="C2573"/>
          <cell r="CV2573">
            <v>0</v>
          </cell>
        </row>
        <row r="2574">
          <cell r="C2574"/>
          <cell r="CV2574">
            <v>0</v>
          </cell>
        </row>
        <row r="2575">
          <cell r="C2575"/>
          <cell r="CV2575">
            <v>0</v>
          </cell>
        </row>
        <row r="2576">
          <cell r="C2576"/>
          <cell r="CV2576">
            <v>0</v>
          </cell>
        </row>
        <row r="2577">
          <cell r="C2577"/>
          <cell r="CV2577">
            <v>0</v>
          </cell>
        </row>
        <row r="2578">
          <cell r="C2578"/>
          <cell r="CV2578">
            <v>0</v>
          </cell>
        </row>
        <row r="2579">
          <cell r="C2579"/>
          <cell r="CV2579">
            <v>0</v>
          </cell>
        </row>
        <row r="2580">
          <cell r="C2580"/>
          <cell r="CV2580">
            <v>0</v>
          </cell>
        </row>
        <row r="2581">
          <cell r="C2581"/>
          <cell r="CV2581">
            <v>0</v>
          </cell>
        </row>
        <row r="2582">
          <cell r="C2582"/>
          <cell r="CV2582">
            <v>0</v>
          </cell>
        </row>
        <row r="2583">
          <cell r="C2583"/>
          <cell r="CV2583">
            <v>0</v>
          </cell>
        </row>
        <row r="2584">
          <cell r="C2584"/>
          <cell r="CV2584">
            <v>0</v>
          </cell>
        </row>
        <row r="2585">
          <cell r="C2585"/>
          <cell r="CV2585">
            <v>0</v>
          </cell>
        </row>
        <row r="2586">
          <cell r="C2586"/>
          <cell r="CV2586">
            <v>0</v>
          </cell>
        </row>
        <row r="2587">
          <cell r="C2587"/>
          <cell r="CV2587">
            <v>0</v>
          </cell>
        </row>
        <row r="2588">
          <cell r="C2588"/>
          <cell r="CV2588">
            <v>0</v>
          </cell>
        </row>
        <row r="2589">
          <cell r="C2589"/>
          <cell r="CV2589">
            <v>0</v>
          </cell>
        </row>
        <row r="2590">
          <cell r="C2590"/>
          <cell r="CV2590">
            <v>0</v>
          </cell>
        </row>
        <row r="2591">
          <cell r="C2591"/>
          <cell r="CV2591">
            <v>0</v>
          </cell>
        </row>
        <row r="2592">
          <cell r="C2592"/>
          <cell r="CV2592">
            <v>0</v>
          </cell>
        </row>
        <row r="2593">
          <cell r="C2593"/>
          <cell r="CV2593">
            <v>0</v>
          </cell>
        </row>
        <row r="2594">
          <cell r="C2594"/>
          <cell r="CV2594">
            <v>0</v>
          </cell>
        </row>
        <row r="2595">
          <cell r="C2595"/>
          <cell r="CV2595">
            <v>0</v>
          </cell>
        </row>
        <row r="2596">
          <cell r="C2596"/>
          <cell r="CV2596">
            <v>0</v>
          </cell>
        </row>
        <row r="2597">
          <cell r="C2597"/>
          <cell r="CV2597">
            <v>0</v>
          </cell>
        </row>
        <row r="2598">
          <cell r="C2598"/>
          <cell r="CV2598">
            <v>0</v>
          </cell>
        </row>
        <row r="2599">
          <cell r="C2599"/>
          <cell r="CV2599">
            <v>0</v>
          </cell>
        </row>
        <row r="2600">
          <cell r="C2600"/>
          <cell r="CV2600">
            <v>0</v>
          </cell>
        </row>
        <row r="2601">
          <cell r="C2601"/>
          <cell r="CV2601">
            <v>0</v>
          </cell>
        </row>
        <row r="2602">
          <cell r="C2602"/>
          <cell r="CV2602">
            <v>0</v>
          </cell>
        </row>
        <row r="2603">
          <cell r="C2603"/>
          <cell r="CV2603">
            <v>0</v>
          </cell>
        </row>
        <row r="2604">
          <cell r="C2604"/>
          <cell r="CV2604">
            <v>0</v>
          </cell>
        </row>
        <row r="2605">
          <cell r="C2605"/>
          <cell r="CV2605">
            <v>0</v>
          </cell>
        </row>
        <row r="2606">
          <cell r="C2606"/>
          <cell r="CV2606">
            <v>0</v>
          </cell>
        </row>
        <row r="2607">
          <cell r="C2607"/>
          <cell r="CV2607">
            <v>0</v>
          </cell>
        </row>
        <row r="2608">
          <cell r="C2608"/>
          <cell r="CV2608">
            <v>0</v>
          </cell>
        </row>
        <row r="2609">
          <cell r="C2609"/>
          <cell r="CV2609">
            <v>0</v>
          </cell>
        </row>
        <row r="2610">
          <cell r="C2610"/>
          <cell r="CV2610">
            <v>0</v>
          </cell>
        </row>
        <row r="2611">
          <cell r="C2611"/>
          <cell r="CV2611">
            <v>0</v>
          </cell>
        </row>
        <row r="2612">
          <cell r="C2612"/>
          <cell r="CV2612">
            <v>0</v>
          </cell>
        </row>
        <row r="2613">
          <cell r="C2613"/>
          <cell r="CV2613">
            <v>0</v>
          </cell>
        </row>
        <row r="2614">
          <cell r="C2614"/>
          <cell r="CV2614">
            <v>0</v>
          </cell>
        </row>
        <row r="2615">
          <cell r="C2615"/>
          <cell r="CV2615">
            <v>0</v>
          </cell>
        </row>
        <row r="2616">
          <cell r="C2616"/>
          <cell r="CV2616">
            <v>0</v>
          </cell>
        </row>
        <row r="2617">
          <cell r="C2617"/>
          <cell r="CV2617">
            <v>0</v>
          </cell>
        </row>
        <row r="2618">
          <cell r="C2618"/>
          <cell r="CV2618">
            <v>0</v>
          </cell>
        </row>
        <row r="2619">
          <cell r="C2619"/>
          <cell r="CV2619">
            <v>0</v>
          </cell>
        </row>
        <row r="2620">
          <cell r="C2620"/>
          <cell r="CV2620">
            <v>0</v>
          </cell>
        </row>
        <row r="2621">
          <cell r="C2621"/>
          <cell r="CV2621">
            <v>0</v>
          </cell>
        </row>
        <row r="2622">
          <cell r="C2622"/>
          <cell r="CV2622">
            <v>0</v>
          </cell>
        </row>
        <row r="2623">
          <cell r="C2623"/>
          <cell r="CV2623">
            <v>0</v>
          </cell>
        </row>
        <row r="2624">
          <cell r="C2624"/>
          <cell r="CV2624">
            <v>0</v>
          </cell>
        </row>
        <row r="2625">
          <cell r="C2625"/>
          <cell r="CV2625">
            <v>0</v>
          </cell>
        </row>
        <row r="2626">
          <cell r="C2626"/>
          <cell r="CV2626">
            <v>0</v>
          </cell>
        </row>
        <row r="2627">
          <cell r="C2627"/>
          <cell r="CV2627">
            <v>0</v>
          </cell>
        </row>
        <row r="2628">
          <cell r="C2628"/>
          <cell r="CV2628">
            <v>0</v>
          </cell>
        </row>
        <row r="2629">
          <cell r="C2629"/>
          <cell r="CV2629">
            <v>0</v>
          </cell>
        </row>
        <row r="2630">
          <cell r="C2630"/>
          <cell r="CV2630">
            <v>0</v>
          </cell>
        </row>
        <row r="2631">
          <cell r="C2631"/>
          <cell r="CV2631">
            <v>0</v>
          </cell>
        </row>
        <row r="2632">
          <cell r="C2632"/>
          <cell r="CV2632">
            <v>0</v>
          </cell>
        </row>
        <row r="2633">
          <cell r="C2633"/>
          <cell r="CV2633">
            <v>0</v>
          </cell>
        </row>
        <row r="2634">
          <cell r="C2634"/>
          <cell r="CV2634">
            <v>0</v>
          </cell>
        </row>
        <row r="2635">
          <cell r="C2635"/>
          <cell r="CV2635">
            <v>0</v>
          </cell>
        </row>
        <row r="2636">
          <cell r="C2636"/>
          <cell r="CV2636">
            <v>0</v>
          </cell>
        </row>
        <row r="2637">
          <cell r="C2637"/>
          <cell r="CV2637">
            <v>0</v>
          </cell>
        </row>
        <row r="2638">
          <cell r="C2638"/>
          <cell r="CV2638">
            <v>0</v>
          </cell>
        </row>
        <row r="2639">
          <cell r="C2639"/>
          <cell r="CV2639">
            <v>0</v>
          </cell>
        </row>
        <row r="2640">
          <cell r="C2640"/>
          <cell r="CV2640">
            <v>0</v>
          </cell>
        </row>
        <row r="2641">
          <cell r="C2641"/>
          <cell r="CV2641">
            <v>0</v>
          </cell>
        </row>
        <row r="2642">
          <cell r="C2642"/>
          <cell r="CV2642">
            <v>0</v>
          </cell>
        </row>
        <row r="2643">
          <cell r="C2643"/>
          <cell r="CV2643">
            <v>0</v>
          </cell>
        </row>
        <row r="2644">
          <cell r="C2644"/>
          <cell r="CV2644">
            <v>0</v>
          </cell>
        </row>
        <row r="2645">
          <cell r="C2645"/>
          <cell r="CV2645">
            <v>0</v>
          </cell>
        </row>
        <row r="2646">
          <cell r="C2646"/>
          <cell r="CV2646">
            <v>0</v>
          </cell>
        </row>
        <row r="2647">
          <cell r="C2647"/>
          <cell r="CV2647">
            <v>0</v>
          </cell>
        </row>
        <row r="2648">
          <cell r="C2648"/>
          <cell r="CV2648">
            <v>0</v>
          </cell>
        </row>
        <row r="2649">
          <cell r="C2649"/>
          <cell r="CV2649">
            <v>0</v>
          </cell>
        </row>
        <row r="2650">
          <cell r="C2650"/>
          <cell r="CV2650">
            <v>0</v>
          </cell>
        </row>
        <row r="2651">
          <cell r="C2651"/>
          <cell r="CV2651">
            <v>0</v>
          </cell>
        </row>
        <row r="2652">
          <cell r="C2652"/>
          <cell r="CV2652">
            <v>0</v>
          </cell>
        </row>
        <row r="2653">
          <cell r="C2653"/>
          <cell r="CV2653">
            <v>0</v>
          </cell>
        </row>
        <row r="2654">
          <cell r="C2654"/>
          <cell r="CV2654">
            <v>0</v>
          </cell>
        </row>
        <row r="2655">
          <cell r="C2655"/>
          <cell r="CV2655">
            <v>0</v>
          </cell>
        </row>
        <row r="2656">
          <cell r="C2656"/>
          <cell r="CV2656">
            <v>0</v>
          </cell>
        </row>
        <row r="2657">
          <cell r="C2657"/>
          <cell r="CV2657">
            <v>0</v>
          </cell>
        </row>
        <row r="2658">
          <cell r="C2658"/>
          <cell r="CV2658">
            <v>0</v>
          </cell>
        </row>
        <row r="2659">
          <cell r="C2659"/>
          <cell r="CV2659">
            <v>0</v>
          </cell>
        </row>
        <row r="2660">
          <cell r="C2660"/>
          <cell r="CV2660">
            <v>0</v>
          </cell>
        </row>
        <row r="2661">
          <cell r="C2661"/>
          <cell r="CV2661">
            <v>0</v>
          </cell>
        </row>
        <row r="2662">
          <cell r="C2662"/>
          <cell r="CV2662">
            <v>0</v>
          </cell>
        </row>
        <row r="2663">
          <cell r="C2663"/>
          <cell r="CV2663">
            <v>0</v>
          </cell>
        </row>
        <row r="2664">
          <cell r="C2664"/>
          <cell r="CV2664">
            <v>0</v>
          </cell>
        </row>
        <row r="2665">
          <cell r="C2665"/>
          <cell r="CV2665">
            <v>0</v>
          </cell>
        </row>
        <row r="2666">
          <cell r="C2666"/>
          <cell r="CV2666">
            <v>0</v>
          </cell>
        </row>
        <row r="2667">
          <cell r="C2667"/>
          <cell r="CV2667">
            <v>0</v>
          </cell>
        </row>
        <row r="2668">
          <cell r="C2668"/>
          <cell r="CV2668">
            <v>0</v>
          </cell>
        </row>
        <row r="2669">
          <cell r="C2669"/>
          <cell r="CV2669">
            <v>0</v>
          </cell>
        </row>
        <row r="2670">
          <cell r="C2670"/>
          <cell r="CV2670">
            <v>0</v>
          </cell>
        </row>
        <row r="2671">
          <cell r="C2671"/>
          <cell r="CV2671">
            <v>0</v>
          </cell>
        </row>
        <row r="2672">
          <cell r="C2672"/>
          <cell r="CV2672">
            <v>0</v>
          </cell>
        </row>
        <row r="2673">
          <cell r="C2673"/>
          <cell r="CV2673">
            <v>0</v>
          </cell>
        </row>
        <row r="2674">
          <cell r="C2674"/>
          <cell r="CV2674">
            <v>0</v>
          </cell>
        </row>
        <row r="2675">
          <cell r="C2675"/>
          <cell r="CV2675">
            <v>0</v>
          </cell>
        </row>
        <row r="2676">
          <cell r="C2676"/>
          <cell r="CV2676">
            <v>0</v>
          </cell>
        </row>
        <row r="2677">
          <cell r="C2677"/>
          <cell r="CV2677">
            <v>0</v>
          </cell>
        </row>
        <row r="2678">
          <cell r="C2678"/>
          <cell r="CV2678">
            <v>0</v>
          </cell>
        </row>
        <row r="2679">
          <cell r="C2679"/>
          <cell r="CV2679">
            <v>0</v>
          </cell>
        </row>
        <row r="2680">
          <cell r="C2680"/>
          <cell r="CV2680">
            <v>0</v>
          </cell>
        </row>
        <row r="2681">
          <cell r="C2681"/>
          <cell r="CV2681">
            <v>0</v>
          </cell>
        </row>
        <row r="2682">
          <cell r="C2682"/>
          <cell r="CV2682">
            <v>0</v>
          </cell>
        </row>
        <row r="2683">
          <cell r="C2683"/>
          <cell r="CV2683">
            <v>0</v>
          </cell>
        </row>
        <row r="2684">
          <cell r="C2684"/>
          <cell r="CV2684">
            <v>0</v>
          </cell>
        </row>
        <row r="2685">
          <cell r="C2685"/>
          <cell r="CV2685">
            <v>0</v>
          </cell>
        </row>
        <row r="2686">
          <cell r="C2686"/>
          <cell r="CV2686">
            <v>0</v>
          </cell>
        </row>
        <row r="2687">
          <cell r="C2687"/>
          <cell r="CV2687">
            <v>0</v>
          </cell>
        </row>
        <row r="2688">
          <cell r="C2688"/>
          <cell r="CV2688">
            <v>0</v>
          </cell>
        </row>
        <row r="2689">
          <cell r="C2689"/>
          <cell r="CV2689">
            <v>0</v>
          </cell>
        </row>
        <row r="2690">
          <cell r="C2690"/>
          <cell r="CV2690">
            <v>0</v>
          </cell>
        </row>
        <row r="2691">
          <cell r="C2691"/>
          <cell r="CV2691">
            <v>0</v>
          </cell>
        </row>
        <row r="2692">
          <cell r="C2692"/>
          <cell r="CV2692">
            <v>0</v>
          </cell>
        </row>
        <row r="2693">
          <cell r="C2693"/>
          <cell r="CV2693">
            <v>0</v>
          </cell>
        </row>
        <row r="2694">
          <cell r="C2694"/>
          <cell r="CV2694">
            <v>0</v>
          </cell>
        </row>
        <row r="2695">
          <cell r="C2695"/>
          <cell r="CV2695">
            <v>0</v>
          </cell>
        </row>
        <row r="2696">
          <cell r="C2696"/>
          <cell r="CV2696">
            <v>0</v>
          </cell>
        </row>
        <row r="2697">
          <cell r="C2697"/>
          <cell r="CV2697">
            <v>0</v>
          </cell>
        </row>
        <row r="2698">
          <cell r="C2698"/>
          <cell r="CV2698">
            <v>0</v>
          </cell>
        </row>
        <row r="2699">
          <cell r="C2699"/>
          <cell r="CV2699">
            <v>0</v>
          </cell>
        </row>
        <row r="2700">
          <cell r="C2700"/>
          <cell r="CV2700">
            <v>0</v>
          </cell>
        </row>
        <row r="2701">
          <cell r="C2701"/>
          <cell r="CV2701">
            <v>0</v>
          </cell>
        </row>
        <row r="2702">
          <cell r="C2702"/>
          <cell r="CV2702">
            <v>0</v>
          </cell>
        </row>
        <row r="2703">
          <cell r="C2703"/>
          <cell r="CV2703">
            <v>0</v>
          </cell>
        </row>
        <row r="2704">
          <cell r="C2704"/>
          <cell r="CV2704">
            <v>0</v>
          </cell>
        </row>
        <row r="2705">
          <cell r="C2705"/>
          <cell r="CV2705">
            <v>0</v>
          </cell>
        </row>
        <row r="2706">
          <cell r="C2706"/>
          <cell r="CV2706">
            <v>0</v>
          </cell>
        </row>
        <row r="2707">
          <cell r="C2707"/>
          <cell r="CV2707">
            <v>0</v>
          </cell>
        </row>
        <row r="2708">
          <cell r="C2708"/>
          <cell r="CV2708">
            <v>0</v>
          </cell>
        </row>
        <row r="2709">
          <cell r="C2709"/>
          <cell r="CV2709">
            <v>0</v>
          </cell>
        </row>
        <row r="2710">
          <cell r="C2710"/>
          <cell r="CV2710">
            <v>0</v>
          </cell>
        </row>
        <row r="2711">
          <cell r="C2711"/>
          <cell r="CV2711">
            <v>0</v>
          </cell>
        </row>
        <row r="2712">
          <cell r="C2712"/>
          <cell r="CV2712">
            <v>0</v>
          </cell>
        </row>
        <row r="2713">
          <cell r="C2713"/>
          <cell r="CV2713">
            <v>0</v>
          </cell>
        </row>
        <row r="2714">
          <cell r="C2714"/>
          <cell r="CV2714">
            <v>0</v>
          </cell>
        </row>
        <row r="2715">
          <cell r="C2715"/>
          <cell r="CV2715">
            <v>0</v>
          </cell>
        </row>
        <row r="2716">
          <cell r="C2716"/>
          <cell r="CV2716">
            <v>0</v>
          </cell>
        </row>
        <row r="2717">
          <cell r="C2717"/>
          <cell r="CV2717">
            <v>0</v>
          </cell>
        </row>
        <row r="2718">
          <cell r="C2718"/>
          <cell r="CV2718">
            <v>0</v>
          </cell>
        </row>
        <row r="2719">
          <cell r="C2719"/>
          <cell r="CV2719">
            <v>0</v>
          </cell>
        </row>
        <row r="2720">
          <cell r="C2720"/>
          <cell r="CV2720">
            <v>0</v>
          </cell>
        </row>
        <row r="2721">
          <cell r="C2721"/>
          <cell r="CV2721">
            <v>0</v>
          </cell>
        </row>
        <row r="2722">
          <cell r="C2722"/>
          <cell r="CV2722">
            <v>0</v>
          </cell>
        </row>
        <row r="2723">
          <cell r="C2723"/>
          <cell r="CV2723">
            <v>0</v>
          </cell>
        </row>
        <row r="2724">
          <cell r="C2724"/>
          <cell r="CV2724">
            <v>0</v>
          </cell>
        </row>
        <row r="2725">
          <cell r="C2725"/>
          <cell r="CV2725">
            <v>0</v>
          </cell>
        </row>
        <row r="2726">
          <cell r="C2726"/>
          <cell r="CV2726">
            <v>0</v>
          </cell>
        </row>
        <row r="2727">
          <cell r="C2727"/>
          <cell r="CV2727">
            <v>0</v>
          </cell>
        </row>
        <row r="2728">
          <cell r="C2728"/>
          <cell r="CV2728">
            <v>0</v>
          </cell>
        </row>
        <row r="2729">
          <cell r="C2729"/>
          <cell r="CV2729">
            <v>0</v>
          </cell>
        </row>
        <row r="2730">
          <cell r="C2730"/>
          <cell r="CV2730">
            <v>0</v>
          </cell>
        </row>
        <row r="2731">
          <cell r="C2731"/>
          <cell r="CV2731">
            <v>0</v>
          </cell>
        </row>
        <row r="2732">
          <cell r="C2732"/>
          <cell r="CV2732">
            <v>0</v>
          </cell>
        </row>
        <row r="2733">
          <cell r="C2733"/>
          <cell r="CV2733">
            <v>0</v>
          </cell>
        </row>
        <row r="2734">
          <cell r="C2734"/>
          <cell r="CV2734">
            <v>0</v>
          </cell>
        </row>
        <row r="2735">
          <cell r="C2735"/>
          <cell r="CV2735">
            <v>0</v>
          </cell>
        </row>
        <row r="2736">
          <cell r="C2736"/>
          <cell r="CV2736">
            <v>0</v>
          </cell>
        </row>
        <row r="2737">
          <cell r="C2737"/>
          <cell r="CV2737">
            <v>0</v>
          </cell>
        </row>
        <row r="2738">
          <cell r="C2738"/>
          <cell r="CV2738">
            <v>0</v>
          </cell>
        </row>
        <row r="2739">
          <cell r="C2739"/>
          <cell r="CV2739">
            <v>0</v>
          </cell>
        </row>
        <row r="2740">
          <cell r="C2740"/>
          <cell r="CV2740">
            <v>0</v>
          </cell>
        </row>
        <row r="2741">
          <cell r="C2741"/>
          <cell r="CV2741">
            <v>0</v>
          </cell>
        </row>
        <row r="2742">
          <cell r="C2742"/>
          <cell r="CV2742">
            <v>0</v>
          </cell>
        </row>
        <row r="2743">
          <cell r="C2743"/>
          <cell r="CV2743">
            <v>0</v>
          </cell>
        </row>
        <row r="2744">
          <cell r="C2744"/>
          <cell r="CV2744">
            <v>0</v>
          </cell>
        </row>
        <row r="2745">
          <cell r="C2745"/>
          <cell r="CV2745">
            <v>0</v>
          </cell>
        </row>
        <row r="2746">
          <cell r="C2746"/>
          <cell r="CV2746">
            <v>0</v>
          </cell>
        </row>
        <row r="2747">
          <cell r="C2747"/>
          <cell r="CV2747">
            <v>0</v>
          </cell>
        </row>
        <row r="2748">
          <cell r="C2748"/>
          <cell r="CV2748">
            <v>0</v>
          </cell>
        </row>
        <row r="2749">
          <cell r="C2749"/>
          <cell r="CV2749">
            <v>0</v>
          </cell>
        </row>
        <row r="2750">
          <cell r="C2750"/>
          <cell r="CV2750">
            <v>0</v>
          </cell>
        </row>
        <row r="2751">
          <cell r="C2751"/>
          <cell r="CV2751">
            <v>0</v>
          </cell>
        </row>
        <row r="2752">
          <cell r="C2752"/>
          <cell r="CV2752">
            <v>0</v>
          </cell>
        </row>
        <row r="2753">
          <cell r="C2753"/>
          <cell r="CV2753">
            <v>0</v>
          </cell>
        </row>
        <row r="2754">
          <cell r="C2754"/>
          <cell r="CV2754">
            <v>0</v>
          </cell>
        </row>
        <row r="2755">
          <cell r="C2755"/>
          <cell r="CV2755">
            <v>0</v>
          </cell>
        </row>
        <row r="2756">
          <cell r="C2756"/>
          <cell r="CV2756">
            <v>0</v>
          </cell>
        </row>
        <row r="2757">
          <cell r="C2757"/>
          <cell r="CV2757">
            <v>0</v>
          </cell>
        </row>
        <row r="2758">
          <cell r="C2758"/>
          <cell r="CV2758">
            <v>0</v>
          </cell>
        </row>
        <row r="2759">
          <cell r="C2759"/>
          <cell r="CV2759">
            <v>0</v>
          </cell>
        </row>
        <row r="2760">
          <cell r="C2760"/>
          <cell r="CV2760">
            <v>0</v>
          </cell>
        </row>
        <row r="2761">
          <cell r="C2761"/>
          <cell r="CV2761">
            <v>0</v>
          </cell>
        </row>
        <row r="2762">
          <cell r="C2762"/>
          <cell r="CV2762">
            <v>0</v>
          </cell>
        </row>
        <row r="2763">
          <cell r="C2763"/>
          <cell r="CV2763">
            <v>0</v>
          </cell>
        </row>
        <row r="2764">
          <cell r="C2764"/>
          <cell r="CV2764">
            <v>0</v>
          </cell>
        </row>
        <row r="2765">
          <cell r="C2765"/>
          <cell r="CV2765">
            <v>0</v>
          </cell>
        </row>
        <row r="2766">
          <cell r="C2766"/>
          <cell r="CV2766">
            <v>0</v>
          </cell>
        </row>
        <row r="2767">
          <cell r="C2767"/>
          <cell r="CV2767">
            <v>0</v>
          </cell>
        </row>
        <row r="2768">
          <cell r="C2768"/>
          <cell r="CV2768">
            <v>0</v>
          </cell>
        </row>
        <row r="2769">
          <cell r="C2769"/>
          <cell r="CV2769">
            <v>0</v>
          </cell>
        </row>
        <row r="2770">
          <cell r="C2770"/>
          <cell r="CV2770">
            <v>0</v>
          </cell>
        </row>
        <row r="2771">
          <cell r="C2771"/>
          <cell r="CV2771">
            <v>0</v>
          </cell>
        </row>
        <row r="2772">
          <cell r="C2772"/>
          <cell r="CV2772">
            <v>0</v>
          </cell>
        </row>
        <row r="2773">
          <cell r="C2773"/>
          <cell r="CV2773">
            <v>0</v>
          </cell>
        </row>
        <row r="2774">
          <cell r="C2774"/>
          <cell r="CV2774">
            <v>0</v>
          </cell>
        </row>
        <row r="2775">
          <cell r="C2775"/>
          <cell r="CV2775">
            <v>0</v>
          </cell>
        </row>
        <row r="2776">
          <cell r="C2776"/>
          <cell r="CV2776">
            <v>0</v>
          </cell>
        </row>
        <row r="2777">
          <cell r="C2777"/>
          <cell r="CV2777">
            <v>0</v>
          </cell>
        </row>
        <row r="2778">
          <cell r="C2778"/>
          <cell r="CV2778">
            <v>0</v>
          </cell>
        </row>
        <row r="2779">
          <cell r="C2779"/>
          <cell r="CV2779">
            <v>0</v>
          </cell>
        </row>
        <row r="2780">
          <cell r="C2780"/>
          <cell r="CV2780">
            <v>0</v>
          </cell>
        </row>
        <row r="2781">
          <cell r="C2781"/>
          <cell r="CV2781">
            <v>0</v>
          </cell>
        </row>
        <row r="2782">
          <cell r="C2782"/>
          <cell r="CV2782">
            <v>0</v>
          </cell>
        </row>
        <row r="2783">
          <cell r="C2783"/>
          <cell r="CV2783">
            <v>0</v>
          </cell>
        </row>
        <row r="2784">
          <cell r="C2784"/>
          <cell r="CV2784">
            <v>0</v>
          </cell>
        </row>
        <row r="2785">
          <cell r="C2785"/>
          <cell r="CV2785">
            <v>0</v>
          </cell>
        </row>
        <row r="2786">
          <cell r="C2786"/>
          <cell r="CV2786">
            <v>0</v>
          </cell>
        </row>
        <row r="2787">
          <cell r="C2787"/>
          <cell r="CV2787">
            <v>0</v>
          </cell>
        </row>
        <row r="2788">
          <cell r="C2788"/>
          <cell r="CV2788">
            <v>0</v>
          </cell>
        </row>
        <row r="2789">
          <cell r="C2789"/>
          <cell r="CV2789">
            <v>0</v>
          </cell>
        </row>
        <row r="2790">
          <cell r="C2790"/>
          <cell r="CV2790">
            <v>0</v>
          </cell>
        </row>
        <row r="2791">
          <cell r="C2791"/>
          <cell r="CV2791">
            <v>0</v>
          </cell>
        </row>
        <row r="2792">
          <cell r="C2792"/>
          <cell r="CV2792">
            <v>0</v>
          </cell>
        </row>
        <row r="2793">
          <cell r="C2793"/>
          <cell r="CV2793">
            <v>0</v>
          </cell>
        </row>
        <row r="2794">
          <cell r="C2794"/>
          <cell r="CV2794">
            <v>0</v>
          </cell>
        </row>
        <row r="2795">
          <cell r="C2795"/>
          <cell r="CV2795">
            <v>0</v>
          </cell>
        </row>
        <row r="2796">
          <cell r="C2796"/>
          <cell r="CV2796">
            <v>0</v>
          </cell>
        </row>
        <row r="2797">
          <cell r="C2797"/>
          <cell r="CV2797">
            <v>0</v>
          </cell>
        </row>
        <row r="2798">
          <cell r="C2798"/>
          <cell r="CV2798">
            <v>0</v>
          </cell>
        </row>
        <row r="2799">
          <cell r="C2799"/>
          <cell r="CV2799">
            <v>0</v>
          </cell>
        </row>
        <row r="2800">
          <cell r="C2800"/>
          <cell r="CV2800">
            <v>0</v>
          </cell>
        </row>
        <row r="2801">
          <cell r="C2801"/>
          <cell r="CV2801">
            <v>0</v>
          </cell>
        </row>
        <row r="2802">
          <cell r="C2802"/>
          <cell r="CV2802">
            <v>0</v>
          </cell>
        </row>
        <row r="2803">
          <cell r="C2803"/>
          <cell r="CV2803">
            <v>0</v>
          </cell>
        </row>
        <row r="2804">
          <cell r="C2804"/>
          <cell r="CV2804">
            <v>0</v>
          </cell>
        </row>
        <row r="2805">
          <cell r="C2805"/>
          <cell r="CV2805">
            <v>0</v>
          </cell>
        </row>
        <row r="2806">
          <cell r="C2806"/>
          <cell r="CV2806">
            <v>0</v>
          </cell>
        </row>
        <row r="2807">
          <cell r="C2807"/>
          <cell r="CV2807">
            <v>0</v>
          </cell>
        </row>
        <row r="2808">
          <cell r="C2808"/>
          <cell r="CV2808">
            <v>0</v>
          </cell>
        </row>
        <row r="2809">
          <cell r="C2809"/>
          <cell r="CV2809">
            <v>0</v>
          </cell>
        </row>
        <row r="2810">
          <cell r="C2810"/>
          <cell r="CV2810">
            <v>0</v>
          </cell>
        </row>
        <row r="2811">
          <cell r="C2811"/>
          <cell r="CV2811">
            <v>0</v>
          </cell>
        </row>
        <row r="2812">
          <cell r="C2812"/>
          <cell r="CV2812">
            <v>0</v>
          </cell>
        </row>
        <row r="2813">
          <cell r="C2813"/>
          <cell r="CV2813">
            <v>0</v>
          </cell>
        </row>
        <row r="2814">
          <cell r="C2814"/>
          <cell r="CV2814">
            <v>0</v>
          </cell>
        </row>
        <row r="2815">
          <cell r="C2815"/>
          <cell r="CV2815">
            <v>0</v>
          </cell>
        </row>
        <row r="2816">
          <cell r="C2816"/>
          <cell r="CV2816">
            <v>0</v>
          </cell>
        </row>
        <row r="2817">
          <cell r="C2817"/>
          <cell r="CV2817">
            <v>0</v>
          </cell>
        </row>
        <row r="2818">
          <cell r="C2818"/>
          <cell r="CV2818">
            <v>0</v>
          </cell>
        </row>
        <row r="2819">
          <cell r="C2819"/>
          <cell r="CV2819">
            <v>0</v>
          </cell>
        </row>
        <row r="2820">
          <cell r="C2820"/>
          <cell r="CV2820">
            <v>0</v>
          </cell>
        </row>
        <row r="2821">
          <cell r="C2821"/>
          <cell r="CV2821">
            <v>0</v>
          </cell>
        </row>
        <row r="2822">
          <cell r="C2822"/>
          <cell r="CV2822">
            <v>0</v>
          </cell>
        </row>
        <row r="2823">
          <cell r="C2823"/>
          <cell r="CV2823">
            <v>0</v>
          </cell>
        </row>
        <row r="2824">
          <cell r="C2824"/>
          <cell r="CV2824">
            <v>0</v>
          </cell>
        </row>
        <row r="2825">
          <cell r="C2825"/>
          <cell r="CV2825">
            <v>0</v>
          </cell>
        </row>
        <row r="2826">
          <cell r="C2826"/>
          <cell r="CV2826">
            <v>0</v>
          </cell>
        </row>
        <row r="2827">
          <cell r="C2827"/>
          <cell r="CV2827">
            <v>0</v>
          </cell>
        </row>
        <row r="2828">
          <cell r="C2828"/>
          <cell r="CV2828">
            <v>0</v>
          </cell>
        </row>
        <row r="2829">
          <cell r="C2829"/>
          <cell r="CV2829">
            <v>0</v>
          </cell>
        </row>
        <row r="2830">
          <cell r="C2830"/>
          <cell r="CV2830">
            <v>0</v>
          </cell>
        </row>
        <row r="2831">
          <cell r="C2831"/>
          <cell r="CV2831">
            <v>0</v>
          </cell>
        </row>
        <row r="2832">
          <cell r="C2832"/>
          <cell r="CV2832">
            <v>0</v>
          </cell>
        </row>
        <row r="2833">
          <cell r="C2833"/>
          <cell r="CV2833">
            <v>0</v>
          </cell>
        </row>
        <row r="2834">
          <cell r="C2834"/>
          <cell r="CV2834">
            <v>0</v>
          </cell>
        </row>
        <row r="2835">
          <cell r="C2835"/>
          <cell r="CV2835">
            <v>0</v>
          </cell>
        </row>
        <row r="2836">
          <cell r="C2836"/>
          <cell r="CV2836">
            <v>0</v>
          </cell>
        </row>
        <row r="2837">
          <cell r="C2837"/>
          <cell r="CV2837">
            <v>0</v>
          </cell>
        </row>
        <row r="2838">
          <cell r="C2838"/>
          <cell r="CV2838">
            <v>0</v>
          </cell>
        </row>
        <row r="2839">
          <cell r="C2839"/>
          <cell r="CV2839">
            <v>0</v>
          </cell>
        </row>
        <row r="2840">
          <cell r="C2840"/>
          <cell r="CV2840">
            <v>0</v>
          </cell>
        </row>
        <row r="2841">
          <cell r="C2841"/>
          <cell r="CV2841">
            <v>0</v>
          </cell>
        </row>
        <row r="2842">
          <cell r="C2842"/>
          <cell r="CV2842">
            <v>0</v>
          </cell>
        </row>
        <row r="2843">
          <cell r="C2843"/>
          <cell r="CV2843">
            <v>0</v>
          </cell>
        </row>
        <row r="2844">
          <cell r="C2844"/>
          <cell r="CV2844">
            <v>0</v>
          </cell>
        </row>
        <row r="2845">
          <cell r="C2845"/>
          <cell r="CV2845">
            <v>0</v>
          </cell>
        </row>
        <row r="2846">
          <cell r="C2846"/>
          <cell r="CV2846">
            <v>0</v>
          </cell>
        </row>
        <row r="2847">
          <cell r="C2847"/>
          <cell r="CV2847">
            <v>0</v>
          </cell>
        </row>
        <row r="2848">
          <cell r="C2848"/>
          <cell r="CV2848">
            <v>0</v>
          </cell>
        </row>
        <row r="2849">
          <cell r="C2849"/>
          <cell r="CV2849">
            <v>0</v>
          </cell>
        </row>
        <row r="2850">
          <cell r="C2850"/>
          <cell r="CV2850">
            <v>0</v>
          </cell>
        </row>
        <row r="2851">
          <cell r="C2851"/>
          <cell r="CV2851">
            <v>0</v>
          </cell>
        </row>
        <row r="2852">
          <cell r="C2852"/>
          <cell r="CV2852">
            <v>0</v>
          </cell>
        </row>
        <row r="2853">
          <cell r="C2853"/>
          <cell r="CV2853">
            <v>0</v>
          </cell>
        </row>
        <row r="2854">
          <cell r="C2854"/>
          <cell r="CV2854">
            <v>0</v>
          </cell>
        </row>
        <row r="2855">
          <cell r="C2855"/>
          <cell r="CV2855">
            <v>0</v>
          </cell>
        </row>
        <row r="2856">
          <cell r="C2856"/>
          <cell r="CV2856">
            <v>0</v>
          </cell>
        </row>
        <row r="2857">
          <cell r="C2857"/>
          <cell r="CV2857">
            <v>0</v>
          </cell>
        </row>
        <row r="2858">
          <cell r="C2858"/>
          <cell r="CV2858">
            <v>0</v>
          </cell>
        </row>
        <row r="2859">
          <cell r="C2859"/>
          <cell r="CV2859">
            <v>0</v>
          </cell>
        </row>
        <row r="2860">
          <cell r="C2860"/>
          <cell r="CV2860">
            <v>0</v>
          </cell>
        </row>
        <row r="2861">
          <cell r="C2861"/>
          <cell r="CV2861">
            <v>0</v>
          </cell>
        </row>
        <row r="2862">
          <cell r="C2862"/>
          <cell r="CV2862">
            <v>0</v>
          </cell>
        </row>
        <row r="2863">
          <cell r="C2863"/>
          <cell r="CV2863">
            <v>0</v>
          </cell>
        </row>
        <row r="2864">
          <cell r="C2864"/>
          <cell r="CV2864">
            <v>0</v>
          </cell>
        </row>
        <row r="2865">
          <cell r="C2865"/>
          <cell r="CV2865">
            <v>0</v>
          </cell>
        </row>
        <row r="2866">
          <cell r="C2866"/>
          <cell r="CV2866">
            <v>0</v>
          </cell>
        </row>
        <row r="2867">
          <cell r="C2867"/>
          <cell r="CV2867">
            <v>0</v>
          </cell>
        </row>
        <row r="2868">
          <cell r="C2868"/>
          <cell r="CV2868">
            <v>0</v>
          </cell>
        </row>
        <row r="2869">
          <cell r="C2869"/>
          <cell r="CV2869">
            <v>0</v>
          </cell>
        </row>
        <row r="2870">
          <cell r="C2870"/>
          <cell r="CV2870">
            <v>0</v>
          </cell>
        </row>
        <row r="2871">
          <cell r="C2871"/>
          <cell r="CV2871">
            <v>0</v>
          </cell>
        </row>
        <row r="2872">
          <cell r="C2872"/>
          <cell r="CV2872">
            <v>0</v>
          </cell>
        </row>
        <row r="2873">
          <cell r="C2873"/>
          <cell r="CV2873">
            <v>0</v>
          </cell>
        </row>
        <row r="2874">
          <cell r="C2874"/>
          <cell r="CV2874">
            <v>0</v>
          </cell>
        </row>
        <row r="2875">
          <cell r="C2875"/>
          <cell r="CV2875">
            <v>0</v>
          </cell>
        </row>
        <row r="2876">
          <cell r="C2876"/>
          <cell r="CV2876">
            <v>0</v>
          </cell>
        </row>
        <row r="2877">
          <cell r="C2877"/>
          <cell r="CV2877">
            <v>0</v>
          </cell>
        </row>
        <row r="2878">
          <cell r="C2878"/>
          <cell r="CV2878">
            <v>0</v>
          </cell>
        </row>
        <row r="2879">
          <cell r="C2879"/>
          <cell r="CV2879">
            <v>0</v>
          </cell>
        </row>
        <row r="2880">
          <cell r="C2880"/>
          <cell r="CV2880">
            <v>0</v>
          </cell>
        </row>
        <row r="2881">
          <cell r="C2881"/>
          <cell r="CV2881">
            <v>0</v>
          </cell>
        </row>
        <row r="2882">
          <cell r="C2882"/>
          <cell r="CV2882">
            <v>0</v>
          </cell>
        </row>
        <row r="2883">
          <cell r="C2883"/>
          <cell r="CV2883">
            <v>0</v>
          </cell>
        </row>
        <row r="2884">
          <cell r="C2884"/>
          <cell r="CV2884">
            <v>0</v>
          </cell>
        </row>
        <row r="2885">
          <cell r="C2885"/>
          <cell r="CV2885">
            <v>0</v>
          </cell>
        </row>
        <row r="2886">
          <cell r="C2886"/>
          <cell r="CV2886">
            <v>0</v>
          </cell>
        </row>
        <row r="2887">
          <cell r="C2887"/>
          <cell r="CV2887">
            <v>0</v>
          </cell>
        </row>
        <row r="2888">
          <cell r="C2888"/>
          <cell r="CV2888">
            <v>0</v>
          </cell>
        </row>
        <row r="2889">
          <cell r="C2889"/>
          <cell r="CV2889">
            <v>0</v>
          </cell>
        </row>
        <row r="2890">
          <cell r="C2890"/>
          <cell r="CV2890">
            <v>0</v>
          </cell>
        </row>
        <row r="2891">
          <cell r="C2891"/>
          <cell r="CV2891">
            <v>0</v>
          </cell>
        </row>
        <row r="2892">
          <cell r="C2892"/>
          <cell r="CV2892">
            <v>0</v>
          </cell>
        </row>
        <row r="2893">
          <cell r="C2893"/>
          <cell r="CV2893">
            <v>0</v>
          </cell>
        </row>
        <row r="2894">
          <cell r="C2894"/>
          <cell r="CV2894">
            <v>0</v>
          </cell>
        </row>
        <row r="2895">
          <cell r="C2895"/>
          <cell r="CV2895">
            <v>0</v>
          </cell>
        </row>
        <row r="2896">
          <cell r="C2896"/>
          <cell r="CV2896">
            <v>0</v>
          </cell>
        </row>
        <row r="2897">
          <cell r="C2897"/>
          <cell r="CV2897">
            <v>0</v>
          </cell>
        </row>
        <row r="2898">
          <cell r="C2898"/>
          <cell r="CV2898">
            <v>0</v>
          </cell>
        </row>
        <row r="2899">
          <cell r="C2899"/>
          <cell r="CV2899">
            <v>0</v>
          </cell>
        </row>
        <row r="2900">
          <cell r="C2900"/>
          <cell r="CV2900">
            <v>0</v>
          </cell>
        </row>
        <row r="2901">
          <cell r="C2901"/>
          <cell r="CV2901">
            <v>0</v>
          </cell>
        </row>
        <row r="2902">
          <cell r="C2902"/>
          <cell r="CV2902">
            <v>0</v>
          </cell>
        </row>
        <row r="2903">
          <cell r="C2903"/>
          <cell r="CV2903">
            <v>0</v>
          </cell>
        </row>
        <row r="2904">
          <cell r="C2904"/>
          <cell r="CV2904">
            <v>0</v>
          </cell>
        </row>
        <row r="2905">
          <cell r="C2905"/>
          <cell r="CV2905">
            <v>0</v>
          </cell>
        </row>
        <row r="2906">
          <cell r="C2906"/>
          <cell r="CV2906">
            <v>0</v>
          </cell>
        </row>
        <row r="2907">
          <cell r="C2907"/>
          <cell r="CV2907">
            <v>0</v>
          </cell>
        </row>
        <row r="2908">
          <cell r="C2908"/>
          <cell r="CV2908">
            <v>0</v>
          </cell>
        </row>
        <row r="2909">
          <cell r="C2909"/>
          <cell r="CV2909">
            <v>0</v>
          </cell>
        </row>
        <row r="2910">
          <cell r="C2910"/>
          <cell r="CV2910">
            <v>0</v>
          </cell>
        </row>
        <row r="2911">
          <cell r="C2911"/>
          <cell r="CV2911">
            <v>0</v>
          </cell>
        </row>
        <row r="2912">
          <cell r="C2912"/>
          <cell r="CV2912">
            <v>0</v>
          </cell>
        </row>
        <row r="2913">
          <cell r="C2913"/>
          <cell r="CV2913">
            <v>0</v>
          </cell>
        </row>
        <row r="2914">
          <cell r="C2914"/>
          <cell r="CV2914">
            <v>0</v>
          </cell>
        </row>
        <row r="2915">
          <cell r="C2915"/>
          <cell r="CV2915">
            <v>0</v>
          </cell>
        </row>
        <row r="2916">
          <cell r="C2916"/>
          <cell r="CV2916">
            <v>0</v>
          </cell>
        </row>
        <row r="2917">
          <cell r="C2917"/>
          <cell r="CV2917">
            <v>0</v>
          </cell>
        </row>
        <row r="2918">
          <cell r="C2918"/>
          <cell r="CV2918">
            <v>0</v>
          </cell>
        </row>
        <row r="2919">
          <cell r="C2919"/>
          <cell r="CV2919">
            <v>0</v>
          </cell>
        </row>
        <row r="2920">
          <cell r="C2920"/>
          <cell r="CV2920">
            <v>0</v>
          </cell>
        </row>
        <row r="2921">
          <cell r="C2921"/>
          <cell r="CV2921">
            <v>0</v>
          </cell>
        </row>
        <row r="2922">
          <cell r="C2922"/>
          <cell r="CV2922">
            <v>0</v>
          </cell>
        </row>
        <row r="2923">
          <cell r="C2923"/>
          <cell r="CV2923">
            <v>0</v>
          </cell>
        </row>
        <row r="2924">
          <cell r="C2924"/>
          <cell r="CV2924">
            <v>0</v>
          </cell>
        </row>
        <row r="2925">
          <cell r="C2925"/>
          <cell r="CV2925">
            <v>0</v>
          </cell>
        </row>
        <row r="2926">
          <cell r="C2926"/>
          <cell r="CV2926">
            <v>0</v>
          </cell>
        </row>
        <row r="2927">
          <cell r="C2927"/>
          <cell r="CV2927">
            <v>0</v>
          </cell>
        </row>
        <row r="2928">
          <cell r="C2928"/>
          <cell r="CV2928">
            <v>0</v>
          </cell>
        </row>
        <row r="2929">
          <cell r="C2929"/>
          <cell r="CV2929">
            <v>0</v>
          </cell>
        </row>
        <row r="2930">
          <cell r="C2930"/>
          <cell r="CV2930">
            <v>0</v>
          </cell>
        </row>
        <row r="2931">
          <cell r="C2931"/>
          <cell r="CV2931">
            <v>0</v>
          </cell>
        </row>
        <row r="2932">
          <cell r="C2932"/>
          <cell r="CV2932">
            <v>0</v>
          </cell>
        </row>
        <row r="2933">
          <cell r="C2933"/>
          <cell r="CV2933">
            <v>0</v>
          </cell>
        </row>
        <row r="2934">
          <cell r="C2934"/>
          <cell r="CV2934">
            <v>0</v>
          </cell>
        </row>
        <row r="2935">
          <cell r="C2935"/>
          <cell r="CV2935">
            <v>0</v>
          </cell>
        </row>
        <row r="2936">
          <cell r="C2936"/>
          <cell r="CV2936">
            <v>0</v>
          </cell>
        </row>
        <row r="2937">
          <cell r="C2937"/>
          <cell r="CV2937">
            <v>0</v>
          </cell>
        </row>
        <row r="2938">
          <cell r="C2938"/>
          <cell r="CV2938">
            <v>0</v>
          </cell>
        </row>
        <row r="2939">
          <cell r="C2939"/>
          <cell r="CV2939">
            <v>0</v>
          </cell>
        </row>
        <row r="2940">
          <cell r="C2940"/>
          <cell r="CV2940">
            <v>0</v>
          </cell>
        </row>
        <row r="2941">
          <cell r="C2941"/>
          <cell r="CV2941">
            <v>0</v>
          </cell>
        </row>
        <row r="2942">
          <cell r="C2942"/>
          <cell r="CV2942">
            <v>0</v>
          </cell>
        </row>
        <row r="2943">
          <cell r="C2943"/>
          <cell r="CV2943">
            <v>0</v>
          </cell>
        </row>
        <row r="2944">
          <cell r="C2944"/>
          <cell r="CV2944">
            <v>0</v>
          </cell>
        </row>
        <row r="2945">
          <cell r="C2945"/>
          <cell r="CV2945">
            <v>0</v>
          </cell>
        </row>
        <row r="2946">
          <cell r="C2946"/>
          <cell r="CV2946">
            <v>0</v>
          </cell>
        </row>
        <row r="2947">
          <cell r="C2947"/>
          <cell r="CV2947">
            <v>0</v>
          </cell>
        </row>
        <row r="2948">
          <cell r="C2948"/>
          <cell r="CV2948">
            <v>0</v>
          </cell>
        </row>
        <row r="2949">
          <cell r="C2949"/>
          <cell r="CV2949">
            <v>0</v>
          </cell>
        </row>
        <row r="2950">
          <cell r="C2950"/>
          <cell r="CV2950">
            <v>0</v>
          </cell>
        </row>
        <row r="2951">
          <cell r="C2951"/>
          <cell r="CV2951">
            <v>0</v>
          </cell>
        </row>
        <row r="2952">
          <cell r="C2952"/>
          <cell r="CV2952">
            <v>0</v>
          </cell>
        </row>
        <row r="2953">
          <cell r="C2953"/>
          <cell r="CV2953">
            <v>0</v>
          </cell>
        </row>
        <row r="2954">
          <cell r="C2954"/>
          <cell r="CV2954">
            <v>0</v>
          </cell>
        </row>
        <row r="2955">
          <cell r="C2955"/>
          <cell r="CV2955">
            <v>0</v>
          </cell>
        </row>
        <row r="2956">
          <cell r="C2956"/>
          <cell r="CV2956">
            <v>0</v>
          </cell>
        </row>
        <row r="2957">
          <cell r="C2957"/>
          <cell r="CV2957">
            <v>0</v>
          </cell>
        </row>
        <row r="2958">
          <cell r="C2958"/>
          <cell r="CV2958">
            <v>0</v>
          </cell>
        </row>
        <row r="2959">
          <cell r="C2959"/>
          <cell r="CV2959">
            <v>0</v>
          </cell>
        </row>
        <row r="2960">
          <cell r="C2960"/>
          <cell r="CV2960">
            <v>0</v>
          </cell>
        </row>
        <row r="2961">
          <cell r="C2961"/>
          <cell r="CV2961">
            <v>0</v>
          </cell>
        </row>
        <row r="2962">
          <cell r="C2962"/>
          <cell r="CV2962">
            <v>0</v>
          </cell>
        </row>
        <row r="2963">
          <cell r="C2963"/>
          <cell r="CV2963">
            <v>0</v>
          </cell>
        </row>
        <row r="2964">
          <cell r="C2964"/>
          <cell r="CV2964">
            <v>0</v>
          </cell>
        </row>
        <row r="2965">
          <cell r="C2965"/>
          <cell r="CV2965">
            <v>0</v>
          </cell>
        </row>
        <row r="2966">
          <cell r="C2966"/>
          <cell r="CV2966">
            <v>0</v>
          </cell>
        </row>
        <row r="2967">
          <cell r="C2967"/>
          <cell r="CV2967">
            <v>0</v>
          </cell>
        </row>
        <row r="2968">
          <cell r="C2968"/>
          <cell r="CV2968">
            <v>0</v>
          </cell>
        </row>
        <row r="2969">
          <cell r="C2969"/>
          <cell r="CV2969">
            <v>0</v>
          </cell>
        </row>
        <row r="2970">
          <cell r="C2970"/>
          <cell r="CV2970">
            <v>0</v>
          </cell>
        </row>
        <row r="2971">
          <cell r="C2971"/>
          <cell r="CV2971">
            <v>0</v>
          </cell>
        </row>
        <row r="2972">
          <cell r="C2972"/>
          <cell r="CV2972">
            <v>0</v>
          </cell>
        </row>
        <row r="2973">
          <cell r="C2973"/>
          <cell r="CV2973">
            <v>0</v>
          </cell>
        </row>
        <row r="2974">
          <cell r="C2974"/>
          <cell r="CV2974">
            <v>0</v>
          </cell>
        </row>
        <row r="2975">
          <cell r="C2975"/>
          <cell r="CV2975">
            <v>0</v>
          </cell>
        </row>
        <row r="2976">
          <cell r="C2976"/>
          <cell r="CV2976">
            <v>0</v>
          </cell>
        </row>
        <row r="2977">
          <cell r="C2977"/>
          <cell r="CV2977">
            <v>0</v>
          </cell>
        </row>
        <row r="2978">
          <cell r="C2978"/>
          <cell r="CV2978">
            <v>0</v>
          </cell>
        </row>
        <row r="2979">
          <cell r="C2979"/>
          <cell r="CV2979">
            <v>0</v>
          </cell>
        </row>
        <row r="2980">
          <cell r="C2980"/>
          <cell r="CV2980">
            <v>0</v>
          </cell>
        </row>
        <row r="2981">
          <cell r="C2981"/>
          <cell r="CV2981">
            <v>0</v>
          </cell>
        </row>
        <row r="2982">
          <cell r="C2982"/>
          <cell r="CV2982">
            <v>0</v>
          </cell>
        </row>
        <row r="2983">
          <cell r="C2983"/>
          <cell r="CV2983">
            <v>0</v>
          </cell>
        </row>
        <row r="2984">
          <cell r="C2984"/>
          <cell r="CV2984">
            <v>0</v>
          </cell>
        </row>
        <row r="2985">
          <cell r="C2985"/>
          <cell r="CV2985">
            <v>0</v>
          </cell>
        </row>
        <row r="2986">
          <cell r="C2986"/>
          <cell r="CV2986">
            <v>0</v>
          </cell>
        </row>
        <row r="2987">
          <cell r="C2987"/>
          <cell r="CV2987">
            <v>0</v>
          </cell>
        </row>
        <row r="2988">
          <cell r="C2988"/>
          <cell r="CV2988">
            <v>0</v>
          </cell>
        </row>
        <row r="2989">
          <cell r="C2989"/>
          <cell r="CV2989">
            <v>0</v>
          </cell>
        </row>
        <row r="2990">
          <cell r="C2990"/>
          <cell r="CV2990">
            <v>0</v>
          </cell>
        </row>
        <row r="2991">
          <cell r="C2991"/>
          <cell r="CV2991">
            <v>0</v>
          </cell>
        </row>
        <row r="2992">
          <cell r="C2992"/>
          <cell r="CV2992">
            <v>0</v>
          </cell>
        </row>
        <row r="2993">
          <cell r="C2993"/>
          <cell r="CV2993">
            <v>0</v>
          </cell>
        </row>
        <row r="2994">
          <cell r="C2994"/>
          <cell r="CV2994">
            <v>0</v>
          </cell>
        </row>
        <row r="2995">
          <cell r="C2995"/>
          <cell r="CV2995">
            <v>0</v>
          </cell>
        </row>
        <row r="2996">
          <cell r="C2996"/>
          <cell r="CV2996">
            <v>0</v>
          </cell>
        </row>
        <row r="2997">
          <cell r="C2997"/>
          <cell r="CV2997">
            <v>0</v>
          </cell>
        </row>
        <row r="2998">
          <cell r="C2998"/>
          <cell r="CV2998">
            <v>0</v>
          </cell>
        </row>
        <row r="2999">
          <cell r="C2999"/>
          <cell r="CV2999">
            <v>0</v>
          </cell>
        </row>
        <row r="3000">
          <cell r="C3000"/>
          <cell r="CV3000">
            <v>0</v>
          </cell>
        </row>
        <row r="3001">
          <cell r="C3001"/>
          <cell r="CV3001">
            <v>0</v>
          </cell>
        </row>
        <row r="3002">
          <cell r="C3002"/>
          <cell r="CV3002">
            <v>0</v>
          </cell>
        </row>
        <row r="3003">
          <cell r="C3003"/>
          <cell r="CV3003">
            <v>0</v>
          </cell>
        </row>
        <row r="3004">
          <cell r="C3004"/>
          <cell r="CV3004">
            <v>0</v>
          </cell>
        </row>
        <row r="3005">
          <cell r="C3005"/>
          <cell r="CV3005">
            <v>0</v>
          </cell>
        </row>
        <row r="3006">
          <cell r="C3006"/>
          <cell r="CV3006">
            <v>0</v>
          </cell>
        </row>
        <row r="3007">
          <cell r="C3007"/>
          <cell r="CV3007">
            <v>0</v>
          </cell>
        </row>
        <row r="3008">
          <cell r="C3008"/>
          <cell r="CV3008">
            <v>0</v>
          </cell>
        </row>
        <row r="3009">
          <cell r="C3009"/>
          <cell r="CV3009">
            <v>0</v>
          </cell>
        </row>
        <row r="3010">
          <cell r="C3010"/>
          <cell r="CV3010">
            <v>0</v>
          </cell>
        </row>
        <row r="3011">
          <cell r="C3011"/>
          <cell r="CV3011">
            <v>0</v>
          </cell>
        </row>
        <row r="3012">
          <cell r="C3012"/>
          <cell r="CV3012">
            <v>0</v>
          </cell>
        </row>
        <row r="3013">
          <cell r="C3013"/>
          <cell r="CV3013">
            <v>0</v>
          </cell>
        </row>
        <row r="3014">
          <cell r="C3014"/>
          <cell r="CV3014">
            <v>0</v>
          </cell>
        </row>
        <row r="3015">
          <cell r="C3015"/>
          <cell r="CV3015">
            <v>0</v>
          </cell>
        </row>
        <row r="3016">
          <cell r="C3016"/>
          <cell r="CV3016">
            <v>0</v>
          </cell>
        </row>
        <row r="3017">
          <cell r="C3017"/>
          <cell r="CV3017">
            <v>0</v>
          </cell>
        </row>
        <row r="3018">
          <cell r="C3018"/>
          <cell r="CV3018">
            <v>0</v>
          </cell>
        </row>
        <row r="3019">
          <cell r="C3019"/>
          <cell r="CV3019">
            <v>0</v>
          </cell>
        </row>
        <row r="3020">
          <cell r="C3020"/>
          <cell r="CV3020">
            <v>0</v>
          </cell>
        </row>
        <row r="3021">
          <cell r="C3021"/>
          <cell r="CV3021">
            <v>0</v>
          </cell>
        </row>
        <row r="3022">
          <cell r="C3022"/>
          <cell r="CV3022">
            <v>0</v>
          </cell>
        </row>
        <row r="3023">
          <cell r="C3023"/>
          <cell r="CV3023">
            <v>0</v>
          </cell>
        </row>
        <row r="3024">
          <cell r="C3024"/>
          <cell r="CV3024">
            <v>0</v>
          </cell>
        </row>
        <row r="3025">
          <cell r="C3025"/>
          <cell r="CV3025">
            <v>0</v>
          </cell>
        </row>
        <row r="3026">
          <cell r="C3026"/>
          <cell r="CV3026">
            <v>0</v>
          </cell>
        </row>
        <row r="3027">
          <cell r="C3027"/>
          <cell r="CV3027">
            <v>0</v>
          </cell>
        </row>
        <row r="3028">
          <cell r="C3028"/>
          <cell r="CV3028">
            <v>0</v>
          </cell>
        </row>
        <row r="3029">
          <cell r="C3029"/>
          <cell r="CV3029">
            <v>0</v>
          </cell>
        </row>
        <row r="3030">
          <cell r="C3030"/>
          <cell r="CV3030">
            <v>0</v>
          </cell>
        </row>
        <row r="3031">
          <cell r="C3031"/>
          <cell r="CV3031">
            <v>0</v>
          </cell>
        </row>
        <row r="3032">
          <cell r="C3032"/>
          <cell r="CV3032">
            <v>0</v>
          </cell>
        </row>
        <row r="3033">
          <cell r="C3033"/>
          <cell r="CV3033">
            <v>0</v>
          </cell>
        </row>
        <row r="3034">
          <cell r="C3034"/>
          <cell r="CV3034">
            <v>0</v>
          </cell>
        </row>
        <row r="3035">
          <cell r="C3035"/>
          <cell r="CV3035">
            <v>0</v>
          </cell>
        </row>
        <row r="3036">
          <cell r="C3036"/>
          <cell r="CV3036">
            <v>0</v>
          </cell>
        </row>
        <row r="3037">
          <cell r="C3037"/>
          <cell r="CV3037">
            <v>0</v>
          </cell>
        </row>
        <row r="3038">
          <cell r="C3038"/>
          <cell r="CV3038">
            <v>0</v>
          </cell>
        </row>
        <row r="3039">
          <cell r="C3039"/>
          <cell r="CV3039">
            <v>0</v>
          </cell>
        </row>
        <row r="3040">
          <cell r="C3040"/>
          <cell r="CV3040">
            <v>0</v>
          </cell>
        </row>
        <row r="3041">
          <cell r="C3041"/>
          <cell r="CV3041">
            <v>0</v>
          </cell>
        </row>
        <row r="3042">
          <cell r="C3042"/>
          <cell r="CV3042">
            <v>0</v>
          </cell>
        </row>
        <row r="3043">
          <cell r="C3043"/>
          <cell r="CV3043">
            <v>0</v>
          </cell>
        </row>
        <row r="3044">
          <cell r="C3044"/>
          <cell r="CV3044">
            <v>0</v>
          </cell>
        </row>
        <row r="3045">
          <cell r="C3045"/>
          <cell r="CV3045">
            <v>0</v>
          </cell>
        </row>
        <row r="3046">
          <cell r="C3046"/>
          <cell r="CV3046">
            <v>0</v>
          </cell>
        </row>
        <row r="3047">
          <cell r="C3047"/>
          <cell r="CV3047">
            <v>0</v>
          </cell>
        </row>
        <row r="3048">
          <cell r="C3048"/>
          <cell r="CV3048">
            <v>0</v>
          </cell>
        </row>
        <row r="3049">
          <cell r="C3049"/>
          <cell r="CV3049">
            <v>0</v>
          </cell>
        </row>
        <row r="3050">
          <cell r="C3050"/>
          <cell r="CV3050">
            <v>0</v>
          </cell>
        </row>
        <row r="3051">
          <cell r="C3051"/>
          <cell r="CV3051">
            <v>0</v>
          </cell>
        </row>
        <row r="3052">
          <cell r="C3052"/>
          <cell r="CV3052">
            <v>0</v>
          </cell>
        </row>
        <row r="3053">
          <cell r="C3053"/>
          <cell r="CV3053">
            <v>0</v>
          </cell>
        </row>
        <row r="3054">
          <cell r="C3054"/>
          <cell r="CV3054">
            <v>0</v>
          </cell>
        </row>
        <row r="3055">
          <cell r="C3055"/>
          <cell r="CV3055">
            <v>0</v>
          </cell>
        </row>
        <row r="3056">
          <cell r="C3056"/>
          <cell r="CV3056">
            <v>0</v>
          </cell>
        </row>
        <row r="3057">
          <cell r="C3057"/>
          <cell r="CV3057">
            <v>0</v>
          </cell>
        </row>
        <row r="3058">
          <cell r="C3058"/>
          <cell r="CV3058">
            <v>0</v>
          </cell>
        </row>
        <row r="3059">
          <cell r="C3059"/>
          <cell r="CV3059">
            <v>0</v>
          </cell>
        </row>
        <row r="3060">
          <cell r="C3060"/>
          <cell r="CV3060">
            <v>0</v>
          </cell>
        </row>
        <row r="3061">
          <cell r="C3061"/>
          <cell r="CV3061">
            <v>0</v>
          </cell>
        </row>
        <row r="3062">
          <cell r="C3062"/>
          <cell r="CV3062">
            <v>0</v>
          </cell>
        </row>
        <row r="3063">
          <cell r="C3063"/>
          <cell r="CV3063">
            <v>0</v>
          </cell>
        </row>
        <row r="3064">
          <cell r="C3064"/>
          <cell r="CV3064">
            <v>0</v>
          </cell>
        </row>
        <row r="3065">
          <cell r="C3065"/>
          <cell r="CV3065">
            <v>0</v>
          </cell>
        </row>
        <row r="3066">
          <cell r="C3066"/>
          <cell r="CV3066">
            <v>0</v>
          </cell>
        </row>
        <row r="3067">
          <cell r="C3067"/>
          <cell r="CV3067">
            <v>0</v>
          </cell>
        </row>
        <row r="3068">
          <cell r="C3068"/>
          <cell r="CV3068">
            <v>0</v>
          </cell>
        </row>
        <row r="3069">
          <cell r="C3069"/>
          <cell r="CV3069">
            <v>0</v>
          </cell>
        </row>
        <row r="3070">
          <cell r="C3070"/>
          <cell r="CV3070">
            <v>0</v>
          </cell>
        </row>
        <row r="3071">
          <cell r="C3071"/>
          <cell r="CV3071">
            <v>0</v>
          </cell>
        </row>
        <row r="3072">
          <cell r="C3072"/>
          <cell r="CV3072">
            <v>0</v>
          </cell>
        </row>
        <row r="3073">
          <cell r="C3073"/>
          <cell r="CV3073">
            <v>0</v>
          </cell>
        </row>
        <row r="3074">
          <cell r="C3074"/>
          <cell r="CV3074">
            <v>0</v>
          </cell>
        </row>
        <row r="3075">
          <cell r="C3075"/>
          <cell r="CV3075">
            <v>0</v>
          </cell>
        </row>
        <row r="3076">
          <cell r="C3076"/>
          <cell r="CV3076">
            <v>0</v>
          </cell>
        </row>
        <row r="3077">
          <cell r="C3077"/>
          <cell r="CV3077">
            <v>0</v>
          </cell>
        </row>
        <row r="3078">
          <cell r="C3078"/>
          <cell r="CV3078">
            <v>0</v>
          </cell>
        </row>
        <row r="3079">
          <cell r="C3079"/>
          <cell r="CV3079">
            <v>0</v>
          </cell>
        </row>
        <row r="3080">
          <cell r="C3080"/>
          <cell r="CV3080">
            <v>0</v>
          </cell>
        </row>
        <row r="3081">
          <cell r="C3081"/>
          <cell r="CV3081">
            <v>0</v>
          </cell>
        </row>
        <row r="3082">
          <cell r="C3082"/>
          <cell r="CV3082">
            <v>0</v>
          </cell>
        </row>
        <row r="3083">
          <cell r="C3083"/>
          <cell r="CV3083">
            <v>0</v>
          </cell>
        </row>
        <row r="3084">
          <cell r="C3084"/>
          <cell r="CV3084">
            <v>0</v>
          </cell>
        </row>
        <row r="3085">
          <cell r="C3085"/>
          <cell r="CV3085">
            <v>0</v>
          </cell>
        </row>
        <row r="3086">
          <cell r="C3086"/>
          <cell r="CV3086">
            <v>0</v>
          </cell>
        </row>
        <row r="3087">
          <cell r="C3087"/>
          <cell r="CV3087">
            <v>0</v>
          </cell>
        </row>
        <row r="3088">
          <cell r="C3088"/>
          <cell r="CV3088">
            <v>0</v>
          </cell>
        </row>
        <row r="3089">
          <cell r="C3089"/>
          <cell r="CV3089">
            <v>0</v>
          </cell>
        </row>
        <row r="3090">
          <cell r="C3090"/>
          <cell r="CV3090">
            <v>0</v>
          </cell>
        </row>
        <row r="3091">
          <cell r="C3091"/>
          <cell r="CV3091">
            <v>0</v>
          </cell>
        </row>
        <row r="3092">
          <cell r="C3092"/>
          <cell r="CV3092">
            <v>0</v>
          </cell>
        </row>
        <row r="3093">
          <cell r="C3093"/>
          <cell r="CV3093">
            <v>0</v>
          </cell>
        </row>
        <row r="3094">
          <cell r="C3094"/>
          <cell r="CV3094">
            <v>0</v>
          </cell>
        </row>
        <row r="3095">
          <cell r="C3095"/>
          <cell r="CV3095">
            <v>0</v>
          </cell>
        </row>
        <row r="3096">
          <cell r="C3096"/>
          <cell r="CV3096">
            <v>0</v>
          </cell>
        </row>
        <row r="3097">
          <cell r="C3097"/>
          <cell r="CV3097">
            <v>0</v>
          </cell>
        </row>
        <row r="3098">
          <cell r="C3098"/>
          <cell r="CV3098">
            <v>0</v>
          </cell>
        </row>
        <row r="3099">
          <cell r="C3099"/>
          <cell r="CV3099">
            <v>0</v>
          </cell>
        </row>
        <row r="3100">
          <cell r="C3100"/>
          <cell r="CV3100">
            <v>0</v>
          </cell>
        </row>
        <row r="3101">
          <cell r="C3101"/>
          <cell r="CV3101">
            <v>0</v>
          </cell>
        </row>
        <row r="3102">
          <cell r="C3102"/>
          <cell r="CV3102">
            <v>0</v>
          </cell>
        </row>
        <row r="3103">
          <cell r="C3103"/>
          <cell r="CV3103">
            <v>0</v>
          </cell>
        </row>
        <row r="3104">
          <cell r="C3104"/>
          <cell r="CV3104">
            <v>0</v>
          </cell>
        </row>
        <row r="3105">
          <cell r="C3105"/>
          <cell r="CV3105">
            <v>0</v>
          </cell>
        </row>
        <row r="3106">
          <cell r="C3106"/>
          <cell r="CV3106">
            <v>0</v>
          </cell>
        </row>
        <row r="3107">
          <cell r="C3107"/>
          <cell r="CV3107">
            <v>0</v>
          </cell>
        </row>
        <row r="3108">
          <cell r="C3108"/>
          <cell r="CV3108">
            <v>0</v>
          </cell>
        </row>
        <row r="3109">
          <cell r="C3109"/>
          <cell r="CV3109">
            <v>0</v>
          </cell>
        </row>
        <row r="3110">
          <cell r="C3110"/>
          <cell r="CV3110">
            <v>0</v>
          </cell>
        </row>
        <row r="3111">
          <cell r="C3111"/>
          <cell r="CV3111">
            <v>0</v>
          </cell>
        </row>
        <row r="3112">
          <cell r="C3112"/>
          <cell r="CV3112">
            <v>0</v>
          </cell>
        </row>
        <row r="3113">
          <cell r="C3113"/>
          <cell r="CV3113">
            <v>0</v>
          </cell>
        </row>
        <row r="3114">
          <cell r="C3114"/>
          <cell r="CV3114">
            <v>0</v>
          </cell>
        </row>
        <row r="3115">
          <cell r="C3115"/>
          <cell r="CV3115">
            <v>0</v>
          </cell>
        </row>
        <row r="3116">
          <cell r="C3116"/>
          <cell r="CV3116">
            <v>0</v>
          </cell>
        </row>
        <row r="3117">
          <cell r="C3117"/>
          <cell r="CV3117">
            <v>0</v>
          </cell>
        </row>
        <row r="3118">
          <cell r="C3118"/>
          <cell r="CV3118">
            <v>0</v>
          </cell>
        </row>
        <row r="3119">
          <cell r="C3119"/>
          <cell r="CV3119">
            <v>0</v>
          </cell>
        </row>
        <row r="3120">
          <cell r="C3120"/>
          <cell r="CV3120">
            <v>0</v>
          </cell>
        </row>
        <row r="3121">
          <cell r="C3121"/>
          <cell r="CV3121">
            <v>0</v>
          </cell>
        </row>
        <row r="3122">
          <cell r="C3122"/>
          <cell r="CV3122">
            <v>0</v>
          </cell>
        </row>
        <row r="3123">
          <cell r="C3123"/>
          <cell r="CV3123">
            <v>0</v>
          </cell>
        </row>
        <row r="3124">
          <cell r="C3124"/>
          <cell r="CV3124">
            <v>0</v>
          </cell>
        </row>
        <row r="3125">
          <cell r="C3125"/>
          <cell r="CV3125">
            <v>0</v>
          </cell>
        </row>
        <row r="3126">
          <cell r="C3126"/>
          <cell r="CV3126">
            <v>0</v>
          </cell>
        </row>
        <row r="3127">
          <cell r="C3127"/>
          <cell r="CV3127">
            <v>0</v>
          </cell>
        </row>
        <row r="3128">
          <cell r="C3128"/>
          <cell r="CV3128">
            <v>0</v>
          </cell>
        </row>
        <row r="3129">
          <cell r="C3129"/>
          <cell r="CV3129">
            <v>0</v>
          </cell>
        </row>
        <row r="3130">
          <cell r="C3130"/>
          <cell r="CV3130">
            <v>0</v>
          </cell>
        </row>
        <row r="3131">
          <cell r="C3131"/>
          <cell r="CV3131">
            <v>0</v>
          </cell>
        </row>
        <row r="3132">
          <cell r="C3132"/>
          <cell r="CV3132">
            <v>0</v>
          </cell>
        </row>
        <row r="3133">
          <cell r="C3133"/>
          <cell r="CV3133">
            <v>0</v>
          </cell>
        </row>
        <row r="3134">
          <cell r="C3134"/>
          <cell r="CV3134">
            <v>0</v>
          </cell>
        </row>
        <row r="3135">
          <cell r="C3135"/>
          <cell r="CV3135">
            <v>0</v>
          </cell>
        </row>
        <row r="3136">
          <cell r="C3136"/>
          <cell r="CV3136">
            <v>0</v>
          </cell>
        </row>
        <row r="3137">
          <cell r="C3137"/>
          <cell r="CV3137">
            <v>0</v>
          </cell>
        </row>
        <row r="3138">
          <cell r="C3138"/>
          <cell r="CV3138">
            <v>0</v>
          </cell>
        </row>
        <row r="3139">
          <cell r="C3139"/>
          <cell r="CV3139">
            <v>0</v>
          </cell>
        </row>
        <row r="3140">
          <cell r="C3140"/>
          <cell r="CV3140">
            <v>0</v>
          </cell>
        </row>
        <row r="3141">
          <cell r="C3141"/>
          <cell r="CV3141">
            <v>0</v>
          </cell>
        </row>
        <row r="3142">
          <cell r="C3142"/>
          <cell r="CV3142">
            <v>0</v>
          </cell>
        </row>
        <row r="3143">
          <cell r="C3143"/>
          <cell r="CV3143">
            <v>0</v>
          </cell>
        </row>
        <row r="3144">
          <cell r="C3144"/>
          <cell r="CV3144">
            <v>0</v>
          </cell>
        </row>
        <row r="3145">
          <cell r="C3145"/>
          <cell r="CV3145">
            <v>0</v>
          </cell>
        </row>
        <row r="3146">
          <cell r="C3146"/>
          <cell r="CV3146">
            <v>0</v>
          </cell>
        </row>
        <row r="3147">
          <cell r="C3147"/>
          <cell r="CV3147">
            <v>0</v>
          </cell>
        </row>
        <row r="3148">
          <cell r="C3148"/>
          <cell r="CV3148">
            <v>0</v>
          </cell>
        </row>
        <row r="3149">
          <cell r="C3149"/>
          <cell r="CV3149">
            <v>0</v>
          </cell>
        </row>
        <row r="3150">
          <cell r="C3150"/>
          <cell r="CV3150">
            <v>0</v>
          </cell>
        </row>
        <row r="3151">
          <cell r="C3151"/>
          <cell r="CV3151">
            <v>0</v>
          </cell>
        </row>
        <row r="3152">
          <cell r="C3152"/>
          <cell r="CV3152">
            <v>0</v>
          </cell>
        </row>
        <row r="3153">
          <cell r="C3153"/>
          <cell r="CV3153">
            <v>0</v>
          </cell>
        </row>
        <row r="3154">
          <cell r="C3154"/>
          <cell r="CV3154">
            <v>0</v>
          </cell>
        </row>
        <row r="3155">
          <cell r="C3155"/>
          <cell r="CV3155">
            <v>0</v>
          </cell>
        </row>
        <row r="3156">
          <cell r="C3156"/>
          <cell r="CV3156">
            <v>0</v>
          </cell>
        </row>
        <row r="3157">
          <cell r="C3157"/>
          <cell r="CV3157">
            <v>0</v>
          </cell>
        </row>
        <row r="3158">
          <cell r="C3158"/>
          <cell r="CV3158">
            <v>0</v>
          </cell>
        </row>
        <row r="3159">
          <cell r="C3159"/>
          <cell r="CV3159">
            <v>0</v>
          </cell>
        </row>
        <row r="3160">
          <cell r="C3160"/>
          <cell r="CV3160">
            <v>0</v>
          </cell>
        </row>
        <row r="3161">
          <cell r="C3161"/>
          <cell r="CV3161">
            <v>0</v>
          </cell>
        </row>
        <row r="3162">
          <cell r="C3162"/>
          <cell r="CV3162">
            <v>0</v>
          </cell>
        </row>
        <row r="3163">
          <cell r="C3163"/>
          <cell r="CV3163">
            <v>0</v>
          </cell>
        </row>
        <row r="3164">
          <cell r="C3164"/>
          <cell r="CV3164">
            <v>0</v>
          </cell>
        </row>
        <row r="3165">
          <cell r="C3165"/>
          <cell r="CV3165">
            <v>0</v>
          </cell>
        </row>
        <row r="3166">
          <cell r="C3166"/>
          <cell r="CV3166">
            <v>0</v>
          </cell>
        </row>
        <row r="3167">
          <cell r="C3167"/>
          <cell r="CV3167">
            <v>0</v>
          </cell>
        </row>
        <row r="3168">
          <cell r="C3168"/>
          <cell r="CV3168">
            <v>0</v>
          </cell>
        </row>
        <row r="3169">
          <cell r="C3169"/>
          <cell r="CV3169">
            <v>0</v>
          </cell>
        </row>
        <row r="3170">
          <cell r="C3170"/>
          <cell r="CV3170">
            <v>0</v>
          </cell>
        </row>
        <row r="3171">
          <cell r="C3171"/>
          <cell r="CV3171">
            <v>0</v>
          </cell>
        </row>
        <row r="3172">
          <cell r="C3172"/>
          <cell r="CV3172">
            <v>0</v>
          </cell>
        </row>
        <row r="3173">
          <cell r="C3173"/>
          <cell r="CV3173">
            <v>0</v>
          </cell>
        </row>
        <row r="3174">
          <cell r="C3174"/>
          <cell r="CV3174">
            <v>0</v>
          </cell>
        </row>
        <row r="3175">
          <cell r="C3175"/>
          <cell r="CV3175">
            <v>0</v>
          </cell>
        </row>
        <row r="3176">
          <cell r="C3176"/>
          <cell r="CV3176">
            <v>0</v>
          </cell>
        </row>
        <row r="3177">
          <cell r="C3177"/>
          <cell r="CV3177">
            <v>0</v>
          </cell>
        </row>
        <row r="3178">
          <cell r="C3178"/>
          <cell r="CV3178">
            <v>0</v>
          </cell>
        </row>
        <row r="3179">
          <cell r="C3179"/>
          <cell r="CV3179">
            <v>0</v>
          </cell>
        </row>
        <row r="3180">
          <cell r="C3180"/>
          <cell r="CV3180">
            <v>0</v>
          </cell>
        </row>
        <row r="3181">
          <cell r="C3181"/>
          <cell r="CV3181">
            <v>0</v>
          </cell>
        </row>
        <row r="3182">
          <cell r="C3182"/>
          <cell r="CV3182">
            <v>0</v>
          </cell>
        </row>
        <row r="3183">
          <cell r="C3183"/>
          <cell r="CV3183">
            <v>0</v>
          </cell>
        </row>
        <row r="3184">
          <cell r="C3184"/>
          <cell r="CV3184">
            <v>0</v>
          </cell>
        </row>
        <row r="3185">
          <cell r="C3185"/>
          <cell r="CV3185">
            <v>0</v>
          </cell>
        </row>
        <row r="3186">
          <cell r="C3186"/>
          <cell r="CV3186">
            <v>0</v>
          </cell>
        </row>
        <row r="3187">
          <cell r="C3187"/>
          <cell r="CV3187">
            <v>0</v>
          </cell>
        </row>
        <row r="3188">
          <cell r="C3188"/>
          <cell r="CV3188">
            <v>0</v>
          </cell>
        </row>
        <row r="3189">
          <cell r="C3189"/>
          <cell r="CV3189">
            <v>0</v>
          </cell>
        </row>
        <row r="3190">
          <cell r="C3190"/>
          <cell r="CV3190">
            <v>0</v>
          </cell>
        </row>
        <row r="3191">
          <cell r="C3191"/>
          <cell r="CV3191">
            <v>0</v>
          </cell>
        </row>
        <row r="3192">
          <cell r="C3192"/>
          <cell r="CV3192">
            <v>0</v>
          </cell>
        </row>
        <row r="3193">
          <cell r="C3193"/>
          <cell r="CV3193">
            <v>0</v>
          </cell>
        </row>
        <row r="3194">
          <cell r="C3194"/>
          <cell r="CV3194">
            <v>0</v>
          </cell>
        </row>
        <row r="3195">
          <cell r="C3195"/>
          <cell r="CV3195">
            <v>0</v>
          </cell>
        </row>
        <row r="3196">
          <cell r="C3196"/>
          <cell r="CV3196">
            <v>0</v>
          </cell>
        </row>
        <row r="3197">
          <cell r="C3197"/>
          <cell r="CV3197">
            <v>0</v>
          </cell>
        </row>
        <row r="3198">
          <cell r="C3198"/>
          <cell r="CV3198">
            <v>0</v>
          </cell>
        </row>
        <row r="3199">
          <cell r="C3199"/>
          <cell r="CV3199">
            <v>0</v>
          </cell>
        </row>
        <row r="3200">
          <cell r="C3200"/>
          <cell r="CV3200">
            <v>0</v>
          </cell>
        </row>
        <row r="3201">
          <cell r="C3201"/>
          <cell r="CV3201">
            <v>0</v>
          </cell>
        </row>
        <row r="3202">
          <cell r="C3202"/>
          <cell r="CV3202">
            <v>0</v>
          </cell>
        </row>
        <row r="3203">
          <cell r="C3203"/>
          <cell r="CV3203">
            <v>0</v>
          </cell>
        </row>
        <row r="3204">
          <cell r="C3204"/>
          <cell r="CV3204">
            <v>0</v>
          </cell>
        </row>
        <row r="3205">
          <cell r="C3205"/>
          <cell r="CV3205">
            <v>0</v>
          </cell>
        </row>
        <row r="3206">
          <cell r="C3206"/>
          <cell r="CV3206">
            <v>0</v>
          </cell>
        </row>
        <row r="3207">
          <cell r="C3207"/>
          <cell r="CV3207">
            <v>0</v>
          </cell>
        </row>
        <row r="3208">
          <cell r="C3208"/>
          <cell r="CV3208">
            <v>0</v>
          </cell>
        </row>
        <row r="3209">
          <cell r="C3209"/>
          <cell r="CV3209">
            <v>0</v>
          </cell>
        </row>
        <row r="3210">
          <cell r="C3210"/>
          <cell r="CV3210">
            <v>0</v>
          </cell>
        </row>
        <row r="3211">
          <cell r="C3211"/>
          <cell r="CV3211">
            <v>0</v>
          </cell>
        </row>
        <row r="3212">
          <cell r="C3212"/>
          <cell r="CV3212">
            <v>0</v>
          </cell>
        </row>
        <row r="3213">
          <cell r="C3213"/>
          <cell r="CV3213">
            <v>0</v>
          </cell>
        </row>
        <row r="3214">
          <cell r="C3214"/>
          <cell r="CV3214">
            <v>0</v>
          </cell>
        </row>
        <row r="3215">
          <cell r="C3215"/>
          <cell r="CV3215">
            <v>0</v>
          </cell>
        </row>
        <row r="3216">
          <cell r="C3216"/>
          <cell r="CV3216">
            <v>0</v>
          </cell>
        </row>
        <row r="3217">
          <cell r="C3217"/>
          <cell r="CV3217">
            <v>0</v>
          </cell>
        </row>
        <row r="3218">
          <cell r="C3218"/>
          <cell r="CV3218">
            <v>0</v>
          </cell>
        </row>
        <row r="3219">
          <cell r="C3219"/>
          <cell r="CV3219">
            <v>0</v>
          </cell>
        </row>
        <row r="3220">
          <cell r="C3220"/>
          <cell r="CV3220">
            <v>0</v>
          </cell>
        </row>
        <row r="3221">
          <cell r="C3221"/>
          <cell r="CV3221">
            <v>0</v>
          </cell>
        </row>
        <row r="3222">
          <cell r="C3222"/>
          <cell r="CV3222">
            <v>0</v>
          </cell>
        </row>
        <row r="3223">
          <cell r="C3223"/>
          <cell r="CV3223">
            <v>0</v>
          </cell>
        </row>
        <row r="3224">
          <cell r="C3224"/>
          <cell r="CV3224">
            <v>0</v>
          </cell>
        </row>
        <row r="3225">
          <cell r="C3225"/>
          <cell r="CV3225">
            <v>0</v>
          </cell>
        </row>
        <row r="3226">
          <cell r="C3226"/>
          <cell r="CV3226">
            <v>0</v>
          </cell>
        </row>
        <row r="3227">
          <cell r="C3227"/>
          <cell r="CV3227">
            <v>0</v>
          </cell>
        </row>
        <row r="3228">
          <cell r="C3228"/>
          <cell r="CV3228">
            <v>0</v>
          </cell>
        </row>
        <row r="3229">
          <cell r="C3229"/>
          <cell r="CV3229">
            <v>0</v>
          </cell>
        </row>
        <row r="3230">
          <cell r="C3230"/>
          <cell r="CV3230">
            <v>0</v>
          </cell>
        </row>
        <row r="3231">
          <cell r="C3231"/>
          <cell r="CV3231">
            <v>0</v>
          </cell>
        </row>
        <row r="3232">
          <cell r="C3232"/>
          <cell r="CV3232">
            <v>0</v>
          </cell>
        </row>
        <row r="3233">
          <cell r="C3233"/>
          <cell r="CV3233">
            <v>0</v>
          </cell>
        </row>
        <row r="3234">
          <cell r="C3234"/>
          <cell r="CV3234">
            <v>0</v>
          </cell>
        </row>
        <row r="3235">
          <cell r="C3235"/>
          <cell r="CV3235">
            <v>0</v>
          </cell>
        </row>
        <row r="3236">
          <cell r="C3236"/>
          <cell r="CV3236">
            <v>0</v>
          </cell>
        </row>
        <row r="3237">
          <cell r="C3237"/>
          <cell r="CV3237">
            <v>0</v>
          </cell>
        </row>
        <row r="3238">
          <cell r="C3238"/>
          <cell r="CV3238">
            <v>0</v>
          </cell>
        </row>
        <row r="3239">
          <cell r="C3239"/>
          <cell r="CV3239">
            <v>0</v>
          </cell>
        </row>
        <row r="3240">
          <cell r="C3240"/>
          <cell r="CV3240">
            <v>0</v>
          </cell>
        </row>
        <row r="3241">
          <cell r="C3241"/>
          <cell r="CV3241">
            <v>0</v>
          </cell>
        </row>
        <row r="3242">
          <cell r="C3242"/>
          <cell r="CV3242">
            <v>0</v>
          </cell>
        </row>
        <row r="3243">
          <cell r="C3243"/>
          <cell r="CV3243">
            <v>0</v>
          </cell>
        </row>
        <row r="3244">
          <cell r="C3244"/>
          <cell r="CV3244">
            <v>0</v>
          </cell>
        </row>
        <row r="3245">
          <cell r="C3245"/>
          <cell r="CV3245">
            <v>0</v>
          </cell>
        </row>
        <row r="3246">
          <cell r="C3246"/>
          <cell r="CV3246">
            <v>0</v>
          </cell>
        </row>
        <row r="3247">
          <cell r="C3247"/>
          <cell r="CV3247">
            <v>0</v>
          </cell>
        </row>
        <row r="3248">
          <cell r="C3248"/>
          <cell r="CV3248">
            <v>0</v>
          </cell>
        </row>
        <row r="3249">
          <cell r="C3249"/>
          <cell r="CV3249">
            <v>0</v>
          </cell>
        </row>
        <row r="3250">
          <cell r="C3250"/>
          <cell r="CV3250">
            <v>0</v>
          </cell>
        </row>
        <row r="3251">
          <cell r="C3251"/>
          <cell r="CV3251">
            <v>0</v>
          </cell>
        </row>
        <row r="3252">
          <cell r="C3252"/>
          <cell r="CV3252">
            <v>0</v>
          </cell>
        </row>
        <row r="3253">
          <cell r="C3253"/>
          <cell r="CV3253">
            <v>0</v>
          </cell>
        </row>
        <row r="3254">
          <cell r="C3254"/>
          <cell r="CV3254">
            <v>0</v>
          </cell>
        </row>
        <row r="3255">
          <cell r="C3255"/>
          <cell r="CV3255">
            <v>0</v>
          </cell>
        </row>
        <row r="3256">
          <cell r="C3256"/>
          <cell r="CV3256">
            <v>0</v>
          </cell>
        </row>
        <row r="3257">
          <cell r="C3257"/>
          <cell r="CV3257">
            <v>0</v>
          </cell>
        </row>
        <row r="3258">
          <cell r="C3258"/>
          <cell r="CV3258">
            <v>0</v>
          </cell>
        </row>
        <row r="3259">
          <cell r="C3259"/>
          <cell r="CV3259">
            <v>0</v>
          </cell>
        </row>
        <row r="3260">
          <cell r="C3260"/>
          <cell r="CV3260">
            <v>0</v>
          </cell>
        </row>
        <row r="3261">
          <cell r="C3261"/>
          <cell r="CV3261">
            <v>0</v>
          </cell>
        </row>
        <row r="3262">
          <cell r="C3262"/>
          <cell r="CV3262">
            <v>0</v>
          </cell>
        </row>
        <row r="3263">
          <cell r="C3263"/>
          <cell r="CV3263">
            <v>0</v>
          </cell>
        </row>
        <row r="3264">
          <cell r="C3264"/>
          <cell r="CV3264">
            <v>0</v>
          </cell>
        </row>
        <row r="3265">
          <cell r="C3265"/>
          <cell r="CV3265">
            <v>0</v>
          </cell>
        </row>
        <row r="3266">
          <cell r="C3266"/>
          <cell r="CV3266">
            <v>0</v>
          </cell>
        </row>
        <row r="3267">
          <cell r="C3267"/>
          <cell r="CV3267">
            <v>0</v>
          </cell>
        </row>
        <row r="3268">
          <cell r="C3268"/>
          <cell r="CV3268">
            <v>0</v>
          </cell>
        </row>
        <row r="3269">
          <cell r="C3269"/>
          <cell r="CV3269">
            <v>0</v>
          </cell>
        </row>
        <row r="3270">
          <cell r="C3270"/>
          <cell r="CV3270">
            <v>0</v>
          </cell>
        </row>
        <row r="3271">
          <cell r="C3271"/>
          <cell r="CV3271">
            <v>0</v>
          </cell>
        </row>
        <row r="3272">
          <cell r="C3272"/>
          <cell r="CV3272">
            <v>0</v>
          </cell>
        </row>
        <row r="3273">
          <cell r="C3273"/>
          <cell r="CV3273">
            <v>0</v>
          </cell>
        </row>
        <row r="3274">
          <cell r="C3274"/>
          <cell r="CV3274">
            <v>0</v>
          </cell>
        </row>
        <row r="3275">
          <cell r="C3275"/>
          <cell r="CV3275">
            <v>0</v>
          </cell>
        </row>
        <row r="3276">
          <cell r="C3276"/>
          <cell r="CV3276">
            <v>0</v>
          </cell>
        </row>
        <row r="3277">
          <cell r="C3277"/>
          <cell r="CV3277">
            <v>0</v>
          </cell>
        </row>
        <row r="3278">
          <cell r="C3278"/>
          <cell r="CV3278">
            <v>0</v>
          </cell>
        </row>
        <row r="3279">
          <cell r="C3279"/>
          <cell r="CV3279">
            <v>0</v>
          </cell>
        </row>
        <row r="3280">
          <cell r="C3280"/>
          <cell r="CV3280">
            <v>0</v>
          </cell>
        </row>
        <row r="3281">
          <cell r="C3281"/>
          <cell r="CV3281">
            <v>0</v>
          </cell>
        </row>
        <row r="3282">
          <cell r="C3282"/>
          <cell r="CV3282">
            <v>0</v>
          </cell>
        </row>
        <row r="3283">
          <cell r="C3283"/>
          <cell r="CV3283">
            <v>0</v>
          </cell>
        </row>
        <row r="3284">
          <cell r="C3284"/>
          <cell r="CV3284">
            <v>0</v>
          </cell>
        </row>
        <row r="3285">
          <cell r="C3285"/>
          <cell r="CV3285">
            <v>0</v>
          </cell>
        </row>
        <row r="3286">
          <cell r="C3286"/>
          <cell r="CV3286">
            <v>0</v>
          </cell>
        </row>
        <row r="3287">
          <cell r="C3287"/>
          <cell r="CV3287">
            <v>0</v>
          </cell>
        </row>
        <row r="3288">
          <cell r="C3288"/>
          <cell r="CV3288">
            <v>0</v>
          </cell>
        </row>
        <row r="3289">
          <cell r="C3289"/>
          <cell r="CV3289">
            <v>0</v>
          </cell>
        </row>
        <row r="3290">
          <cell r="C3290"/>
          <cell r="CV3290">
            <v>0</v>
          </cell>
        </row>
        <row r="3291">
          <cell r="C3291"/>
          <cell r="CV3291">
            <v>0</v>
          </cell>
        </row>
        <row r="3292">
          <cell r="C3292"/>
          <cell r="CV3292">
            <v>0</v>
          </cell>
        </row>
        <row r="3293">
          <cell r="C3293"/>
          <cell r="CV3293">
            <v>0</v>
          </cell>
        </row>
        <row r="3294">
          <cell r="C3294"/>
          <cell r="CV3294">
            <v>0</v>
          </cell>
        </row>
        <row r="3295">
          <cell r="C3295"/>
          <cell r="CV3295">
            <v>0</v>
          </cell>
        </row>
        <row r="3296">
          <cell r="C3296"/>
          <cell r="CV3296">
            <v>0</v>
          </cell>
        </row>
        <row r="3297">
          <cell r="C3297"/>
          <cell r="CV3297">
            <v>0</v>
          </cell>
        </row>
        <row r="3298">
          <cell r="C3298"/>
          <cell r="CV3298">
            <v>0</v>
          </cell>
        </row>
        <row r="3299">
          <cell r="C3299"/>
          <cell r="CV3299">
            <v>0</v>
          </cell>
        </row>
        <row r="3300">
          <cell r="C3300"/>
          <cell r="CV3300">
            <v>0</v>
          </cell>
        </row>
        <row r="3301">
          <cell r="C3301"/>
          <cell r="CV3301">
            <v>0</v>
          </cell>
        </row>
        <row r="3302">
          <cell r="C3302"/>
          <cell r="CV3302">
            <v>0</v>
          </cell>
        </row>
        <row r="3303">
          <cell r="C3303"/>
          <cell r="CV3303">
            <v>0</v>
          </cell>
        </row>
        <row r="3304">
          <cell r="C3304"/>
          <cell r="CV3304">
            <v>0</v>
          </cell>
        </row>
        <row r="3305">
          <cell r="C3305"/>
          <cell r="CV3305">
            <v>0</v>
          </cell>
        </row>
        <row r="3306">
          <cell r="C3306"/>
          <cell r="CV3306">
            <v>0</v>
          </cell>
        </row>
        <row r="3307">
          <cell r="C3307"/>
          <cell r="CV3307">
            <v>0</v>
          </cell>
        </row>
        <row r="3308">
          <cell r="C3308"/>
          <cell r="CV3308">
            <v>0</v>
          </cell>
        </row>
        <row r="3309">
          <cell r="C3309"/>
          <cell r="CV3309">
            <v>0</v>
          </cell>
        </row>
        <row r="3310">
          <cell r="C3310"/>
          <cell r="CV3310">
            <v>0</v>
          </cell>
        </row>
        <row r="3311">
          <cell r="C3311"/>
          <cell r="CV3311">
            <v>0</v>
          </cell>
        </row>
        <row r="3312">
          <cell r="C3312"/>
          <cell r="CV3312">
            <v>0</v>
          </cell>
        </row>
        <row r="3313">
          <cell r="C3313"/>
          <cell r="CV3313">
            <v>0</v>
          </cell>
        </row>
        <row r="3314">
          <cell r="C3314"/>
          <cell r="CV3314">
            <v>0</v>
          </cell>
        </row>
        <row r="3315">
          <cell r="C3315"/>
          <cell r="CV3315">
            <v>0</v>
          </cell>
        </row>
        <row r="3316">
          <cell r="C3316"/>
          <cell r="CV3316">
            <v>0</v>
          </cell>
        </row>
        <row r="3317">
          <cell r="C3317"/>
          <cell r="CV3317">
            <v>0</v>
          </cell>
        </row>
        <row r="3318">
          <cell r="C3318"/>
          <cell r="CV3318">
            <v>0</v>
          </cell>
        </row>
        <row r="3319">
          <cell r="C3319"/>
          <cell r="CV3319">
            <v>0</v>
          </cell>
        </row>
        <row r="3320">
          <cell r="C3320"/>
          <cell r="CV3320">
            <v>0</v>
          </cell>
        </row>
        <row r="3321">
          <cell r="C3321"/>
          <cell r="CV3321">
            <v>0</v>
          </cell>
        </row>
        <row r="3322">
          <cell r="C3322"/>
          <cell r="CV3322">
            <v>0</v>
          </cell>
        </row>
        <row r="3323">
          <cell r="C3323"/>
          <cell r="CV3323">
            <v>0</v>
          </cell>
        </row>
        <row r="3324">
          <cell r="C3324"/>
          <cell r="CV3324">
            <v>0</v>
          </cell>
        </row>
        <row r="3325">
          <cell r="C3325"/>
          <cell r="CV3325">
            <v>0</v>
          </cell>
        </row>
        <row r="3326">
          <cell r="C3326"/>
          <cell r="CV3326">
            <v>0</v>
          </cell>
        </row>
        <row r="3327">
          <cell r="C3327"/>
          <cell r="CV3327">
            <v>0</v>
          </cell>
        </row>
        <row r="3328">
          <cell r="C3328"/>
          <cell r="CV3328">
            <v>0</v>
          </cell>
        </row>
        <row r="3329">
          <cell r="C3329"/>
          <cell r="CV3329">
            <v>0</v>
          </cell>
        </row>
        <row r="3330">
          <cell r="C3330"/>
          <cell r="CV3330">
            <v>0</v>
          </cell>
        </row>
        <row r="3331">
          <cell r="C3331"/>
          <cell r="CV3331">
            <v>0</v>
          </cell>
        </row>
        <row r="3332">
          <cell r="C3332"/>
          <cell r="CV3332">
            <v>0</v>
          </cell>
        </row>
        <row r="3333">
          <cell r="C3333"/>
          <cell r="CV3333">
            <v>0</v>
          </cell>
        </row>
        <row r="3334">
          <cell r="C3334"/>
          <cell r="CV3334">
            <v>0</v>
          </cell>
        </row>
        <row r="3335">
          <cell r="C3335"/>
          <cell r="CV3335">
            <v>0</v>
          </cell>
        </row>
        <row r="3336">
          <cell r="C3336"/>
          <cell r="CV3336">
            <v>0</v>
          </cell>
        </row>
        <row r="3337">
          <cell r="C3337"/>
          <cell r="CV3337">
            <v>0</v>
          </cell>
        </row>
        <row r="3338">
          <cell r="C3338"/>
          <cell r="CV3338">
            <v>0</v>
          </cell>
        </row>
        <row r="3339">
          <cell r="C3339"/>
          <cell r="CV3339">
            <v>0</v>
          </cell>
        </row>
        <row r="3340">
          <cell r="C3340"/>
          <cell r="CV3340">
            <v>0</v>
          </cell>
        </row>
        <row r="3341">
          <cell r="C3341"/>
          <cell r="CV3341">
            <v>0</v>
          </cell>
        </row>
        <row r="3342">
          <cell r="C3342"/>
          <cell r="CV3342">
            <v>0</v>
          </cell>
        </row>
        <row r="3343">
          <cell r="C3343"/>
          <cell r="CV3343">
            <v>0</v>
          </cell>
        </row>
        <row r="3344">
          <cell r="C3344"/>
          <cell r="CV3344">
            <v>0</v>
          </cell>
        </row>
        <row r="3345">
          <cell r="C3345"/>
          <cell r="CV3345">
            <v>0</v>
          </cell>
        </row>
        <row r="3346">
          <cell r="C3346"/>
          <cell r="CV3346">
            <v>0</v>
          </cell>
        </row>
        <row r="3347">
          <cell r="C3347"/>
          <cell r="CV3347">
            <v>0</v>
          </cell>
        </row>
        <row r="3348">
          <cell r="C3348"/>
          <cell r="CV3348">
            <v>0</v>
          </cell>
        </row>
        <row r="3349">
          <cell r="C3349"/>
          <cell r="CV3349">
            <v>0</v>
          </cell>
        </row>
        <row r="3350">
          <cell r="C3350"/>
          <cell r="CV3350">
            <v>0</v>
          </cell>
        </row>
        <row r="3351">
          <cell r="C3351"/>
          <cell r="CV3351">
            <v>0</v>
          </cell>
        </row>
        <row r="3352">
          <cell r="C3352"/>
          <cell r="CV3352">
            <v>0</v>
          </cell>
        </row>
        <row r="3353">
          <cell r="C3353"/>
          <cell r="CV3353">
            <v>0</v>
          </cell>
        </row>
        <row r="3354">
          <cell r="C3354"/>
          <cell r="CV3354">
            <v>0</v>
          </cell>
        </row>
        <row r="3355">
          <cell r="C3355"/>
          <cell r="CV3355">
            <v>0</v>
          </cell>
        </row>
        <row r="3356">
          <cell r="C3356"/>
          <cell r="CV3356">
            <v>0</v>
          </cell>
        </row>
        <row r="3357">
          <cell r="C3357"/>
          <cell r="CV3357">
            <v>0</v>
          </cell>
        </row>
        <row r="3358">
          <cell r="C3358"/>
          <cell r="CV3358">
            <v>0</v>
          </cell>
        </row>
        <row r="3359">
          <cell r="C3359"/>
          <cell r="CV3359">
            <v>0</v>
          </cell>
        </row>
        <row r="3360">
          <cell r="C3360"/>
          <cell r="CV3360">
            <v>0</v>
          </cell>
        </row>
        <row r="3361">
          <cell r="C3361"/>
          <cell r="CV3361">
            <v>0</v>
          </cell>
        </row>
        <row r="3362">
          <cell r="C3362"/>
          <cell r="CV3362">
            <v>0</v>
          </cell>
        </row>
        <row r="3363">
          <cell r="C3363"/>
          <cell r="CV3363">
            <v>0</v>
          </cell>
        </row>
        <row r="3364">
          <cell r="C3364"/>
          <cell r="CV3364">
            <v>0</v>
          </cell>
        </row>
        <row r="3365">
          <cell r="C3365"/>
          <cell r="CV3365">
            <v>0</v>
          </cell>
        </row>
        <row r="3366">
          <cell r="C3366"/>
          <cell r="CV3366">
            <v>0</v>
          </cell>
        </row>
        <row r="3367">
          <cell r="C3367"/>
          <cell r="CV3367">
            <v>0</v>
          </cell>
        </row>
        <row r="3368">
          <cell r="C3368"/>
          <cell r="CV3368">
            <v>0</v>
          </cell>
        </row>
        <row r="3369">
          <cell r="C3369"/>
          <cell r="CV3369">
            <v>0</v>
          </cell>
        </row>
        <row r="3370">
          <cell r="C3370"/>
          <cell r="CV3370">
            <v>0</v>
          </cell>
        </row>
        <row r="3371">
          <cell r="C3371"/>
          <cell r="CV3371">
            <v>0</v>
          </cell>
        </row>
        <row r="3372">
          <cell r="C3372"/>
          <cell r="CV3372">
            <v>0</v>
          </cell>
        </row>
        <row r="3373">
          <cell r="C3373"/>
          <cell r="CV3373">
            <v>0</v>
          </cell>
        </row>
        <row r="3374">
          <cell r="C3374"/>
          <cell r="CV3374">
            <v>0</v>
          </cell>
        </row>
        <row r="3375">
          <cell r="C3375"/>
          <cell r="CV3375">
            <v>0</v>
          </cell>
        </row>
        <row r="3376">
          <cell r="C3376"/>
          <cell r="CV3376">
            <v>0</v>
          </cell>
        </row>
        <row r="3377">
          <cell r="C3377"/>
          <cell r="CV3377">
            <v>0</v>
          </cell>
        </row>
        <row r="3378">
          <cell r="C3378"/>
          <cell r="CV3378">
            <v>0</v>
          </cell>
        </row>
        <row r="3379">
          <cell r="C3379"/>
          <cell r="CV3379">
            <v>0</v>
          </cell>
        </row>
        <row r="3380">
          <cell r="C3380"/>
          <cell r="CV3380">
            <v>0</v>
          </cell>
        </row>
        <row r="3381">
          <cell r="C3381"/>
          <cell r="CV3381">
            <v>0</v>
          </cell>
        </row>
        <row r="3382">
          <cell r="C3382"/>
          <cell r="CV3382">
            <v>0</v>
          </cell>
        </row>
        <row r="3383">
          <cell r="C3383"/>
          <cell r="CV3383">
            <v>0</v>
          </cell>
        </row>
        <row r="3384">
          <cell r="C3384"/>
          <cell r="CV3384">
            <v>0</v>
          </cell>
        </row>
        <row r="3385">
          <cell r="C3385"/>
          <cell r="CV3385">
            <v>0</v>
          </cell>
        </row>
        <row r="3386">
          <cell r="C3386"/>
          <cell r="CV3386">
            <v>0</v>
          </cell>
        </row>
        <row r="3387">
          <cell r="C3387"/>
          <cell r="CV3387">
            <v>0</v>
          </cell>
        </row>
        <row r="3388">
          <cell r="C3388"/>
          <cell r="CV3388">
            <v>0</v>
          </cell>
        </row>
        <row r="3389">
          <cell r="C3389"/>
          <cell r="CV3389">
            <v>0</v>
          </cell>
        </row>
        <row r="3390">
          <cell r="C3390"/>
          <cell r="CV3390">
            <v>0</v>
          </cell>
        </row>
        <row r="3391">
          <cell r="C3391"/>
          <cell r="CV3391">
            <v>0</v>
          </cell>
        </row>
        <row r="3392">
          <cell r="C3392"/>
          <cell r="CV3392">
            <v>0</v>
          </cell>
        </row>
        <row r="3393">
          <cell r="C3393"/>
          <cell r="CV3393">
            <v>0</v>
          </cell>
        </row>
        <row r="3394">
          <cell r="C3394"/>
          <cell r="CV3394">
            <v>0</v>
          </cell>
        </row>
        <row r="3395">
          <cell r="C3395"/>
          <cell r="CV3395">
            <v>0</v>
          </cell>
        </row>
        <row r="3396">
          <cell r="C3396"/>
          <cell r="CV3396">
            <v>0</v>
          </cell>
        </row>
        <row r="3397">
          <cell r="C3397"/>
          <cell r="CV3397">
            <v>0</v>
          </cell>
        </row>
        <row r="3398">
          <cell r="C3398"/>
          <cell r="CV3398">
            <v>0</v>
          </cell>
        </row>
        <row r="3399">
          <cell r="C3399"/>
          <cell r="CV3399">
            <v>0</v>
          </cell>
        </row>
        <row r="3400">
          <cell r="C3400"/>
          <cell r="CV3400">
            <v>0</v>
          </cell>
        </row>
        <row r="3401">
          <cell r="C3401"/>
          <cell r="CV3401">
            <v>0</v>
          </cell>
        </row>
        <row r="3402">
          <cell r="C3402"/>
          <cell r="CV3402">
            <v>0</v>
          </cell>
        </row>
        <row r="3403">
          <cell r="C3403"/>
          <cell r="CV3403">
            <v>0</v>
          </cell>
        </row>
        <row r="3404">
          <cell r="C3404"/>
          <cell r="CV3404">
            <v>0</v>
          </cell>
        </row>
        <row r="3405">
          <cell r="C3405"/>
          <cell r="CV3405">
            <v>0</v>
          </cell>
        </row>
        <row r="3406">
          <cell r="C3406"/>
          <cell r="CV3406">
            <v>0</v>
          </cell>
        </row>
        <row r="3407">
          <cell r="C3407"/>
          <cell r="CV3407">
            <v>0</v>
          </cell>
        </row>
        <row r="3408">
          <cell r="C3408"/>
          <cell r="CV3408">
            <v>0</v>
          </cell>
        </row>
        <row r="3409">
          <cell r="C3409"/>
          <cell r="CV3409">
            <v>0</v>
          </cell>
        </row>
        <row r="3410">
          <cell r="C3410"/>
          <cell r="CV3410">
            <v>0</v>
          </cell>
        </row>
        <row r="3411">
          <cell r="C3411"/>
          <cell r="CV3411">
            <v>0</v>
          </cell>
        </row>
        <row r="3412">
          <cell r="C3412"/>
          <cell r="CV3412">
            <v>0</v>
          </cell>
        </row>
        <row r="3413">
          <cell r="C3413"/>
          <cell r="CV3413">
            <v>0</v>
          </cell>
        </row>
        <row r="3414">
          <cell r="C3414"/>
          <cell r="CV3414">
            <v>0</v>
          </cell>
        </row>
        <row r="3415">
          <cell r="C3415"/>
          <cell r="CV3415">
            <v>0</v>
          </cell>
        </row>
        <row r="3416">
          <cell r="C3416"/>
          <cell r="CV3416">
            <v>0</v>
          </cell>
        </row>
        <row r="3417">
          <cell r="C3417"/>
          <cell r="CV3417">
            <v>0</v>
          </cell>
        </row>
        <row r="3418">
          <cell r="C3418"/>
          <cell r="CV3418">
            <v>0</v>
          </cell>
        </row>
        <row r="3419">
          <cell r="C3419"/>
          <cell r="CV3419">
            <v>0</v>
          </cell>
        </row>
        <row r="3420">
          <cell r="C3420"/>
          <cell r="CV3420">
            <v>0</v>
          </cell>
        </row>
        <row r="3421">
          <cell r="C3421"/>
          <cell r="CV3421">
            <v>0</v>
          </cell>
        </row>
        <row r="3422">
          <cell r="C3422"/>
          <cell r="CV3422">
            <v>0</v>
          </cell>
        </row>
        <row r="3423">
          <cell r="C3423"/>
          <cell r="CV3423">
            <v>0</v>
          </cell>
        </row>
        <row r="3424">
          <cell r="C3424"/>
          <cell r="CV3424">
            <v>0</v>
          </cell>
        </row>
        <row r="3425">
          <cell r="C3425"/>
          <cell r="CV3425">
            <v>0</v>
          </cell>
        </row>
        <row r="3426">
          <cell r="C3426"/>
          <cell r="CV3426">
            <v>0</v>
          </cell>
        </row>
        <row r="3427">
          <cell r="C3427"/>
          <cell r="CV3427">
            <v>0</v>
          </cell>
        </row>
        <row r="3428">
          <cell r="C3428"/>
          <cell r="CV3428">
            <v>0</v>
          </cell>
        </row>
        <row r="3429">
          <cell r="C3429"/>
          <cell r="CV3429">
            <v>0</v>
          </cell>
        </row>
        <row r="3430">
          <cell r="C3430"/>
          <cell r="CV3430">
            <v>0</v>
          </cell>
        </row>
        <row r="3431">
          <cell r="C3431"/>
          <cell r="CV3431">
            <v>0</v>
          </cell>
        </row>
        <row r="3432">
          <cell r="C3432"/>
          <cell r="CV3432">
            <v>0</v>
          </cell>
        </row>
        <row r="3433">
          <cell r="C3433"/>
          <cell r="CV3433">
            <v>0</v>
          </cell>
        </row>
        <row r="3434">
          <cell r="C3434"/>
          <cell r="CV3434">
            <v>0</v>
          </cell>
        </row>
        <row r="3435">
          <cell r="C3435"/>
          <cell r="CV3435">
            <v>0</v>
          </cell>
        </row>
        <row r="3436">
          <cell r="C3436"/>
          <cell r="CV3436">
            <v>0</v>
          </cell>
        </row>
        <row r="3437">
          <cell r="C3437"/>
          <cell r="CV3437">
            <v>0</v>
          </cell>
        </row>
        <row r="3438">
          <cell r="C3438"/>
          <cell r="CV3438">
            <v>0</v>
          </cell>
        </row>
        <row r="3439">
          <cell r="C3439"/>
          <cell r="CV3439">
            <v>0</v>
          </cell>
        </row>
        <row r="3440">
          <cell r="C3440"/>
          <cell r="CV3440">
            <v>0</v>
          </cell>
        </row>
        <row r="3441">
          <cell r="C3441"/>
          <cell r="CV3441">
            <v>0</v>
          </cell>
        </row>
        <row r="3442">
          <cell r="C3442"/>
          <cell r="CV3442">
            <v>0</v>
          </cell>
        </row>
        <row r="3443">
          <cell r="C3443"/>
          <cell r="CV3443">
            <v>0</v>
          </cell>
        </row>
        <row r="3444">
          <cell r="C3444"/>
          <cell r="CV3444">
            <v>0</v>
          </cell>
        </row>
        <row r="3445">
          <cell r="C3445"/>
          <cell r="CV3445">
            <v>0</v>
          </cell>
        </row>
        <row r="3446">
          <cell r="C3446"/>
          <cell r="CV3446">
            <v>0</v>
          </cell>
        </row>
        <row r="3447">
          <cell r="C3447"/>
          <cell r="CV3447">
            <v>0</v>
          </cell>
        </row>
        <row r="3448">
          <cell r="C3448"/>
          <cell r="CV3448">
            <v>0</v>
          </cell>
        </row>
        <row r="3449">
          <cell r="C3449"/>
          <cell r="CV3449">
            <v>0</v>
          </cell>
        </row>
        <row r="3450">
          <cell r="C3450"/>
          <cell r="CV3450">
            <v>0</v>
          </cell>
        </row>
        <row r="3451">
          <cell r="C3451"/>
          <cell r="CV3451">
            <v>0</v>
          </cell>
        </row>
        <row r="3452">
          <cell r="C3452"/>
          <cell r="CV3452">
            <v>0</v>
          </cell>
        </row>
        <row r="3453">
          <cell r="C3453"/>
          <cell r="CV3453">
            <v>0</v>
          </cell>
        </row>
        <row r="3454">
          <cell r="C3454"/>
          <cell r="CV3454">
            <v>0</v>
          </cell>
        </row>
        <row r="3455">
          <cell r="C3455"/>
          <cell r="CV3455">
            <v>0</v>
          </cell>
        </row>
        <row r="3456">
          <cell r="C3456"/>
          <cell r="CV3456">
            <v>0</v>
          </cell>
        </row>
        <row r="3457">
          <cell r="C3457"/>
          <cell r="CV3457">
            <v>0</v>
          </cell>
        </row>
        <row r="3458">
          <cell r="C3458"/>
          <cell r="CV3458">
            <v>0</v>
          </cell>
        </row>
        <row r="3459">
          <cell r="C3459"/>
          <cell r="CV3459">
            <v>0</v>
          </cell>
        </row>
        <row r="3460">
          <cell r="C3460"/>
          <cell r="CV3460">
            <v>0</v>
          </cell>
        </row>
        <row r="3461">
          <cell r="C3461"/>
          <cell r="CV3461">
            <v>0</v>
          </cell>
        </row>
        <row r="3462">
          <cell r="C3462"/>
          <cell r="CV3462">
            <v>0</v>
          </cell>
        </row>
        <row r="3463">
          <cell r="C3463"/>
          <cell r="CV3463">
            <v>0</v>
          </cell>
        </row>
        <row r="3464">
          <cell r="C3464"/>
          <cell r="CV3464">
            <v>0</v>
          </cell>
        </row>
        <row r="3465">
          <cell r="C3465"/>
          <cell r="CV3465">
            <v>0</v>
          </cell>
        </row>
        <row r="3466">
          <cell r="C3466"/>
          <cell r="CV3466">
            <v>0</v>
          </cell>
        </row>
        <row r="3467">
          <cell r="C3467"/>
          <cell r="CV3467">
            <v>0</v>
          </cell>
        </row>
        <row r="3468">
          <cell r="C3468"/>
          <cell r="CV3468">
            <v>0</v>
          </cell>
        </row>
        <row r="3469">
          <cell r="C3469"/>
          <cell r="CV3469">
            <v>0</v>
          </cell>
        </row>
        <row r="3470">
          <cell r="C3470"/>
          <cell r="CV3470">
            <v>0</v>
          </cell>
        </row>
        <row r="3471">
          <cell r="C3471"/>
          <cell r="CV3471">
            <v>0</v>
          </cell>
        </row>
        <row r="3472">
          <cell r="C3472"/>
          <cell r="CV3472">
            <v>0</v>
          </cell>
        </row>
        <row r="3473">
          <cell r="C3473"/>
          <cell r="CV3473">
            <v>0</v>
          </cell>
        </row>
        <row r="3474">
          <cell r="C3474"/>
          <cell r="CV3474">
            <v>0</v>
          </cell>
        </row>
        <row r="3475">
          <cell r="C3475"/>
          <cell r="CV3475">
            <v>0</v>
          </cell>
        </row>
        <row r="3476">
          <cell r="C3476"/>
          <cell r="CV3476">
            <v>0</v>
          </cell>
        </row>
        <row r="3477">
          <cell r="C3477"/>
          <cell r="CV3477">
            <v>0</v>
          </cell>
        </row>
        <row r="3478">
          <cell r="C3478"/>
          <cell r="CV3478">
            <v>0</v>
          </cell>
        </row>
        <row r="3479">
          <cell r="C3479"/>
          <cell r="CV3479">
            <v>0</v>
          </cell>
        </row>
        <row r="3480">
          <cell r="C3480"/>
          <cell r="CV3480">
            <v>0</v>
          </cell>
        </row>
        <row r="3481">
          <cell r="C3481"/>
          <cell r="CV3481">
            <v>0</v>
          </cell>
        </row>
        <row r="3482">
          <cell r="C3482"/>
          <cell r="CV3482">
            <v>0</v>
          </cell>
        </row>
        <row r="3483">
          <cell r="C3483"/>
          <cell r="CV3483">
            <v>0</v>
          </cell>
        </row>
        <row r="3484">
          <cell r="C3484"/>
          <cell r="CV3484">
            <v>0</v>
          </cell>
        </row>
        <row r="3485">
          <cell r="C3485"/>
          <cell r="CV3485">
            <v>0</v>
          </cell>
        </row>
        <row r="3486">
          <cell r="C3486"/>
          <cell r="CV3486">
            <v>0</v>
          </cell>
        </row>
        <row r="3487">
          <cell r="C3487"/>
          <cell r="CV3487">
            <v>0</v>
          </cell>
        </row>
        <row r="3488">
          <cell r="C3488"/>
          <cell r="CV3488">
            <v>0</v>
          </cell>
        </row>
        <row r="3489">
          <cell r="C3489"/>
          <cell r="CV3489">
            <v>0</v>
          </cell>
        </row>
        <row r="3490">
          <cell r="C3490"/>
          <cell r="CV3490">
            <v>0</v>
          </cell>
        </row>
        <row r="3491">
          <cell r="C3491"/>
          <cell r="CV3491">
            <v>0</v>
          </cell>
        </row>
        <row r="3492">
          <cell r="C3492"/>
          <cell r="CV3492">
            <v>0</v>
          </cell>
        </row>
        <row r="3493">
          <cell r="C3493"/>
          <cell r="CV3493">
            <v>0</v>
          </cell>
        </row>
        <row r="3494">
          <cell r="C3494"/>
          <cell r="CV3494">
            <v>0</v>
          </cell>
        </row>
        <row r="3495">
          <cell r="C3495"/>
          <cell r="CV3495">
            <v>0</v>
          </cell>
        </row>
        <row r="3496">
          <cell r="C3496"/>
          <cell r="CV3496">
            <v>0</v>
          </cell>
        </row>
        <row r="3497">
          <cell r="C3497"/>
          <cell r="CV3497">
            <v>0</v>
          </cell>
        </row>
        <row r="3498">
          <cell r="C3498"/>
          <cell r="CV3498">
            <v>0</v>
          </cell>
        </row>
        <row r="3499">
          <cell r="C3499"/>
          <cell r="CV3499">
            <v>0</v>
          </cell>
        </row>
        <row r="3500">
          <cell r="C3500"/>
          <cell r="CV3500">
            <v>0</v>
          </cell>
        </row>
        <row r="3501">
          <cell r="C3501"/>
          <cell r="CV3501">
            <v>0</v>
          </cell>
        </row>
        <row r="3502">
          <cell r="C3502"/>
          <cell r="CV3502">
            <v>0</v>
          </cell>
        </row>
        <row r="3503">
          <cell r="C3503"/>
          <cell r="CV3503">
            <v>0</v>
          </cell>
        </row>
        <row r="3504">
          <cell r="C3504"/>
          <cell r="CV3504">
            <v>0</v>
          </cell>
        </row>
        <row r="3505">
          <cell r="C3505"/>
          <cell r="CV3505">
            <v>0</v>
          </cell>
        </row>
        <row r="3506">
          <cell r="C3506"/>
          <cell r="CV3506">
            <v>0</v>
          </cell>
        </row>
        <row r="3507">
          <cell r="C3507"/>
          <cell r="CV3507">
            <v>0</v>
          </cell>
        </row>
        <row r="3508">
          <cell r="C3508"/>
          <cell r="CV3508">
            <v>0</v>
          </cell>
        </row>
        <row r="3509">
          <cell r="C3509"/>
          <cell r="CV3509">
            <v>0</v>
          </cell>
        </row>
        <row r="3510">
          <cell r="C3510"/>
          <cell r="CV3510">
            <v>0</v>
          </cell>
        </row>
        <row r="3511">
          <cell r="C3511"/>
          <cell r="CV3511">
            <v>0</v>
          </cell>
        </row>
        <row r="3512">
          <cell r="C3512"/>
          <cell r="CV3512">
            <v>0</v>
          </cell>
        </row>
        <row r="3513">
          <cell r="C3513"/>
          <cell r="CV3513">
            <v>0</v>
          </cell>
        </row>
        <row r="3514">
          <cell r="C3514"/>
          <cell r="CV3514">
            <v>0</v>
          </cell>
        </row>
        <row r="3515">
          <cell r="C3515"/>
          <cell r="CV3515">
            <v>0</v>
          </cell>
        </row>
        <row r="3516">
          <cell r="C3516"/>
          <cell r="CV3516">
            <v>0</v>
          </cell>
        </row>
        <row r="3517">
          <cell r="C3517"/>
          <cell r="CV3517">
            <v>0</v>
          </cell>
        </row>
        <row r="3518">
          <cell r="C3518"/>
          <cell r="CV3518">
            <v>0</v>
          </cell>
        </row>
        <row r="3519">
          <cell r="C3519"/>
          <cell r="CV3519">
            <v>0</v>
          </cell>
        </row>
        <row r="3520">
          <cell r="C3520"/>
          <cell r="CV3520">
            <v>0</v>
          </cell>
        </row>
        <row r="3521">
          <cell r="C3521"/>
          <cell r="CV3521">
            <v>0</v>
          </cell>
        </row>
        <row r="3522">
          <cell r="C3522"/>
          <cell r="CV3522">
            <v>0</v>
          </cell>
        </row>
        <row r="3523">
          <cell r="C3523"/>
          <cell r="CV3523">
            <v>0</v>
          </cell>
        </row>
        <row r="3524">
          <cell r="C3524"/>
          <cell r="CV3524">
            <v>0</v>
          </cell>
        </row>
        <row r="3525">
          <cell r="C3525"/>
          <cell r="CV3525">
            <v>0</v>
          </cell>
        </row>
        <row r="3526">
          <cell r="C3526"/>
          <cell r="CV3526">
            <v>0</v>
          </cell>
        </row>
        <row r="3527">
          <cell r="C3527"/>
          <cell r="CV3527">
            <v>0</v>
          </cell>
        </row>
        <row r="3528">
          <cell r="C3528"/>
          <cell r="CV3528">
            <v>0</v>
          </cell>
        </row>
        <row r="3529">
          <cell r="C3529"/>
          <cell r="CV3529">
            <v>0</v>
          </cell>
        </row>
        <row r="3530">
          <cell r="C3530"/>
          <cell r="CV3530">
            <v>0</v>
          </cell>
        </row>
        <row r="3531">
          <cell r="C3531"/>
          <cell r="CV3531">
            <v>0</v>
          </cell>
        </row>
        <row r="3532">
          <cell r="C3532"/>
          <cell r="CV3532">
            <v>0</v>
          </cell>
        </row>
        <row r="3533">
          <cell r="C3533"/>
          <cell r="CV3533">
            <v>0</v>
          </cell>
        </row>
        <row r="3534">
          <cell r="C3534"/>
          <cell r="CV3534">
            <v>0</v>
          </cell>
        </row>
        <row r="3535">
          <cell r="C3535"/>
          <cell r="CV3535">
            <v>0</v>
          </cell>
        </row>
        <row r="3536">
          <cell r="C3536"/>
          <cell r="CV3536">
            <v>0</v>
          </cell>
        </row>
        <row r="3537">
          <cell r="C3537"/>
          <cell r="CV3537">
            <v>0</v>
          </cell>
        </row>
        <row r="3538">
          <cell r="C3538"/>
          <cell r="CV3538">
            <v>0</v>
          </cell>
        </row>
        <row r="3539">
          <cell r="C3539"/>
          <cell r="CV3539">
            <v>0</v>
          </cell>
        </row>
        <row r="3540">
          <cell r="C3540"/>
          <cell r="CV3540">
            <v>0</v>
          </cell>
        </row>
        <row r="3541">
          <cell r="C3541"/>
          <cell r="CV3541">
            <v>0</v>
          </cell>
        </row>
        <row r="3542">
          <cell r="C3542"/>
          <cell r="CV3542">
            <v>0</v>
          </cell>
        </row>
        <row r="3543">
          <cell r="C3543"/>
          <cell r="CV3543">
            <v>0</v>
          </cell>
        </row>
        <row r="3544">
          <cell r="C3544"/>
          <cell r="CV3544">
            <v>0</v>
          </cell>
        </row>
        <row r="3545">
          <cell r="C3545"/>
          <cell r="CV3545">
            <v>0</v>
          </cell>
        </row>
        <row r="3546">
          <cell r="C3546"/>
          <cell r="CV3546">
            <v>0</v>
          </cell>
        </row>
        <row r="3547">
          <cell r="C3547"/>
          <cell r="CV3547">
            <v>0</v>
          </cell>
        </row>
        <row r="3548">
          <cell r="C3548"/>
          <cell r="CV3548">
            <v>0</v>
          </cell>
        </row>
        <row r="3549">
          <cell r="C3549"/>
          <cell r="CV3549">
            <v>0</v>
          </cell>
        </row>
        <row r="3550">
          <cell r="C3550"/>
          <cell r="CV3550">
            <v>0</v>
          </cell>
        </row>
        <row r="3551">
          <cell r="C3551"/>
          <cell r="CV3551">
            <v>0</v>
          </cell>
        </row>
        <row r="3552">
          <cell r="C3552"/>
          <cell r="CV3552">
            <v>0</v>
          </cell>
        </row>
        <row r="3553">
          <cell r="C3553"/>
          <cell r="CV3553">
            <v>0</v>
          </cell>
        </row>
        <row r="3554">
          <cell r="C3554"/>
          <cell r="CV3554">
            <v>0</v>
          </cell>
        </row>
        <row r="3555">
          <cell r="C3555"/>
          <cell r="CV3555">
            <v>0</v>
          </cell>
        </row>
        <row r="3556">
          <cell r="C3556"/>
          <cell r="CV3556">
            <v>0</v>
          </cell>
        </row>
        <row r="3557">
          <cell r="C3557"/>
          <cell r="CV3557">
            <v>0</v>
          </cell>
        </row>
        <row r="3558">
          <cell r="C3558"/>
          <cell r="CV3558">
            <v>0</v>
          </cell>
        </row>
        <row r="3559">
          <cell r="C3559"/>
          <cell r="CV3559">
            <v>0</v>
          </cell>
        </row>
        <row r="3560">
          <cell r="C3560"/>
          <cell r="CV3560">
            <v>0</v>
          </cell>
        </row>
        <row r="3561">
          <cell r="C3561"/>
          <cell r="CV3561">
            <v>0</v>
          </cell>
        </row>
        <row r="3562">
          <cell r="C3562"/>
          <cell r="CV3562">
            <v>0</v>
          </cell>
        </row>
        <row r="3563">
          <cell r="C3563"/>
          <cell r="CV3563">
            <v>0</v>
          </cell>
        </row>
        <row r="3564">
          <cell r="C3564"/>
          <cell r="CV3564">
            <v>0</v>
          </cell>
        </row>
        <row r="3565">
          <cell r="C3565"/>
          <cell r="CV3565">
            <v>0</v>
          </cell>
        </row>
        <row r="3566">
          <cell r="C3566"/>
          <cell r="CV3566">
            <v>0</v>
          </cell>
        </row>
        <row r="3567">
          <cell r="C3567"/>
          <cell r="CV3567">
            <v>0</v>
          </cell>
        </row>
        <row r="3568">
          <cell r="C3568"/>
          <cell r="CV3568">
            <v>0</v>
          </cell>
        </row>
        <row r="3569">
          <cell r="C3569"/>
          <cell r="CV3569">
            <v>0</v>
          </cell>
        </row>
        <row r="3570">
          <cell r="C3570"/>
          <cell r="CV3570">
            <v>0</v>
          </cell>
        </row>
        <row r="3571">
          <cell r="C3571"/>
          <cell r="CV3571">
            <v>0</v>
          </cell>
        </row>
        <row r="3572">
          <cell r="C3572"/>
          <cell r="CV3572">
            <v>0</v>
          </cell>
        </row>
        <row r="3573">
          <cell r="C3573"/>
          <cell r="CV3573">
            <v>0</v>
          </cell>
        </row>
        <row r="3574">
          <cell r="C3574"/>
          <cell r="CV3574">
            <v>0</v>
          </cell>
        </row>
        <row r="3575">
          <cell r="C3575"/>
          <cell r="CV3575">
            <v>0</v>
          </cell>
        </row>
        <row r="3576">
          <cell r="C3576"/>
          <cell r="CV3576">
            <v>0</v>
          </cell>
        </row>
        <row r="3577">
          <cell r="C3577"/>
          <cell r="CV3577">
            <v>0</v>
          </cell>
        </row>
        <row r="3578">
          <cell r="C3578"/>
          <cell r="CV3578">
            <v>0</v>
          </cell>
        </row>
        <row r="3579">
          <cell r="C3579"/>
          <cell r="CV3579">
            <v>0</v>
          </cell>
        </row>
        <row r="3580">
          <cell r="C3580"/>
          <cell r="CV3580">
            <v>0</v>
          </cell>
        </row>
        <row r="3581">
          <cell r="C3581"/>
          <cell r="CV3581">
            <v>0</v>
          </cell>
        </row>
        <row r="3582">
          <cell r="C3582"/>
          <cell r="CV3582">
            <v>0</v>
          </cell>
        </row>
        <row r="3583">
          <cell r="C3583"/>
          <cell r="CV3583">
            <v>0</v>
          </cell>
        </row>
        <row r="3584">
          <cell r="C3584"/>
          <cell r="CV3584">
            <v>0</v>
          </cell>
        </row>
        <row r="3585">
          <cell r="C3585"/>
          <cell r="CV3585">
            <v>0</v>
          </cell>
        </row>
        <row r="3586">
          <cell r="C3586"/>
          <cell r="CV3586">
            <v>0</v>
          </cell>
        </row>
        <row r="3587">
          <cell r="C3587"/>
          <cell r="CV3587">
            <v>0</v>
          </cell>
        </row>
        <row r="3588">
          <cell r="C3588"/>
          <cell r="CV3588">
            <v>0</v>
          </cell>
        </row>
        <row r="3589">
          <cell r="C3589"/>
          <cell r="CV3589">
            <v>0</v>
          </cell>
        </row>
        <row r="3590">
          <cell r="C3590"/>
          <cell r="CV3590">
            <v>0</v>
          </cell>
        </row>
        <row r="3591">
          <cell r="C3591"/>
          <cell r="CV3591">
            <v>0</v>
          </cell>
        </row>
        <row r="3592">
          <cell r="C3592"/>
          <cell r="CV3592">
            <v>0</v>
          </cell>
        </row>
        <row r="3593">
          <cell r="C3593"/>
          <cell r="CV3593">
            <v>0</v>
          </cell>
        </row>
        <row r="3594">
          <cell r="C3594"/>
          <cell r="CV3594">
            <v>0</v>
          </cell>
        </row>
        <row r="3595">
          <cell r="C3595"/>
          <cell r="CV3595">
            <v>0</v>
          </cell>
        </row>
        <row r="3596">
          <cell r="C3596"/>
          <cell r="CV3596">
            <v>0</v>
          </cell>
        </row>
        <row r="3597">
          <cell r="C3597"/>
          <cell r="CV3597">
            <v>0</v>
          </cell>
        </row>
        <row r="3598">
          <cell r="C3598"/>
          <cell r="CV3598">
            <v>0</v>
          </cell>
        </row>
        <row r="3599">
          <cell r="C3599"/>
          <cell r="CV3599">
            <v>0</v>
          </cell>
        </row>
        <row r="3600">
          <cell r="C3600"/>
          <cell r="CV3600">
            <v>0</v>
          </cell>
        </row>
        <row r="3601">
          <cell r="C3601"/>
          <cell r="CV3601">
            <v>0</v>
          </cell>
        </row>
        <row r="3602">
          <cell r="C3602"/>
          <cell r="CV3602">
            <v>0</v>
          </cell>
        </row>
        <row r="3603">
          <cell r="C3603"/>
          <cell r="CV3603">
            <v>0</v>
          </cell>
        </row>
        <row r="3604">
          <cell r="C3604"/>
          <cell r="CV3604">
            <v>0</v>
          </cell>
        </row>
        <row r="3605">
          <cell r="C3605"/>
          <cell r="CV3605">
            <v>0</v>
          </cell>
        </row>
        <row r="3606">
          <cell r="C3606"/>
          <cell r="CV3606">
            <v>0</v>
          </cell>
        </row>
        <row r="3607">
          <cell r="C3607"/>
          <cell r="CV3607">
            <v>0</v>
          </cell>
        </row>
        <row r="3608">
          <cell r="C3608"/>
          <cell r="CV3608">
            <v>0</v>
          </cell>
        </row>
        <row r="3609">
          <cell r="C3609"/>
          <cell r="CV3609">
            <v>0</v>
          </cell>
        </row>
        <row r="3610">
          <cell r="C3610"/>
          <cell r="CV3610">
            <v>0</v>
          </cell>
        </row>
        <row r="3611">
          <cell r="C3611"/>
          <cell r="CV3611">
            <v>0</v>
          </cell>
        </row>
        <row r="3612">
          <cell r="C3612"/>
          <cell r="CV3612">
            <v>0</v>
          </cell>
        </row>
        <row r="3613">
          <cell r="C3613"/>
          <cell r="CV3613">
            <v>0</v>
          </cell>
        </row>
        <row r="3614">
          <cell r="C3614"/>
          <cell r="CV3614">
            <v>0</v>
          </cell>
        </row>
        <row r="3615">
          <cell r="C3615"/>
          <cell r="CV3615">
            <v>0</v>
          </cell>
        </row>
        <row r="3616">
          <cell r="C3616"/>
          <cell r="CV3616">
            <v>0</v>
          </cell>
        </row>
        <row r="3617">
          <cell r="C3617"/>
          <cell r="CV3617">
            <v>0</v>
          </cell>
        </row>
        <row r="3618">
          <cell r="C3618"/>
          <cell r="CV3618">
            <v>0</v>
          </cell>
        </row>
        <row r="3619">
          <cell r="C3619"/>
          <cell r="CV3619">
            <v>0</v>
          </cell>
        </row>
        <row r="3620">
          <cell r="C3620"/>
          <cell r="CV3620">
            <v>0</v>
          </cell>
        </row>
        <row r="3621">
          <cell r="C3621"/>
          <cell r="CV3621">
            <v>0</v>
          </cell>
        </row>
        <row r="3622">
          <cell r="C3622"/>
          <cell r="CV3622">
            <v>0</v>
          </cell>
        </row>
        <row r="3623">
          <cell r="C3623"/>
          <cell r="CV3623">
            <v>0</v>
          </cell>
        </row>
        <row r="3624">
          <cell r="C3624"/>
          <cell r="CV3624">
            <v>0</v>
          </cell>
        </row>
        <row r="3625">
          <cell r="C3625"/>
          <cell r="CV3625">
            <v>0</v>
          </cell>
        </row>
        <row r="3626">
          <cell r="C3626"/>
          <cell r="CV3626">
            <v>0</v>
          </cell>
        </row>
        <row r="3627">
          <cell r="C3627"/>
          <cell r="CV3627">
            <v>0</v>
          </cell>
        </row>
        <row r="3628">
          <cell r="C3628"/>
          <cell r="CV3628">
            <v>0</v>
          </cell>
        </row>
        <row r="3629">
          <cell r="C3629"/>
          <cell r="CV3629">
            <v>0</v>
          </cell>
        </row>
        <row r="3630">
          <cell r="C3630"/>
          <cell r="CV3630">
            <v>0</v>
          </cell>
        </row>
        <row r="3631">
          <cell r="C3631"/>
          <cell r="CV3631">
            <v>0</v>
          </cell>
        </row>
        <row r="3632">
          <cell r="C3632"/>
          <cell r="CV3632">
            <v>0</v>
          </cell>
        </row>
        <row r="3633">
          <cell r="C3633"/>
          <cell r="CV3633">
            <v>0</v>
          </cell>
        </row>
        <row r="3634">
          <cell r="C3634"/>
          <cell r="CV3634">
            <v>0</v>
          </cell>
        </row>
        <row r="3635">
          <cell r="C3635"/>
          <cell r="CV3635">
            <v>0</v>
          </cell>
        </row>
        <row r="3636">
          <cell r="C3636"/>
          <cell r="CV3636">
            <v>0</v>
          </cell>
        </row>
        <row r="3637">
          <cell r="C3637"/>
          <cell r="CV3637">
            <v>0</v>
          </cell>
        </row>
        <row r="3638">
          <cell r="C3638"/>
          <cell r="CV3638">
            <v>0</v>
          </cell>
        </row>
        <row r="3639">
          <cell r="C3639"/>
          <cell r="CV3639">
            <v>0</v>
          </cell>
        </row>
        <row r="3640">
          <cell r="C3640"/>
          <cell r="CV3640">
            <v>0</v>
          </cell>
        </row>
        <row r="3641">
          <cell r="C3641"/>
          <cell r="CV3641">
            <v>0</v>
          </cell>
        </row>
        <row r="3642">
          <cell r="C3642"/>
          <cell r="CV3642">
            <v>0</v>
          </cell>
        </row>
        <row r="3643">
          <cell r="C3643"/>
          <cell r="CV3643">
            <v>0</v>
          </cell>
        </row>
        <row r="3644">
          <cell r="C3644"/>
          <cell r="CV3644">
            <v>0</v>
          </cell>
        </row>
        <row r="3645">
          <cell r="C3645"/>
          <cell r="CV3645">
            <v>0</v>
          </cell>
        </row>
        <row r="3646">
          <cell r="C3646"/>
          <cell r="CV3646">
            <v>0</v>
          </cell>
        </row>
        <row r="3647">
          <cell r="C3647"/>
          <cell r="CV3647">
            <v>0</v>
          </cell>
        </row>
        <row r="3648">
          <cell r="C3648"/>
          <cell r="CV3648">
            <v>0</v>
          </cell>
        </row>
        <row r="3649">
          <cell r="C3649"/>
          <cell r="CV3649">
            <v>0</v>
          </cell>
        </row>
        <row r="3650">
          <cell r="C3650"/>
          <cell r="CV3650">
            <v>0</v>
          </cell>
        </row>
        <row r="3651">
          <cell r="C3651"/>
          <cell r="CV3651">
            <v>0</v>
          </cell>
        </row>
        <row r="3652">
          <cell r="C3652"/>
          <cell r="CV3652">
            <v>0</v>
          </cell>
        </row>
        <row r="3653">
          <cell r="C3653"/>
          <cell r="CV3653">
            <v>0</v>
          </cell>
        </row>
        <row r="3654">
          <cell r="C3654"/>
          <cell r="CV3654">
            <v>0</v>
          </cell>
        </row>
        <row r="3655">
          <cell r="C3655"/>
          <cell r="CV3655">
            <v>0</v>
          </cell>
        </row>
        <row r="3656">
          <cell r="C3656"/>
          <cell r="CV3656">
            <v>0</v>
          </cell>
        </row>
        <row r="3657">
          <cell r="C3657"/>
          <cell r="CV3657">
            <v>0</v>
          </cell>
        </row>
        <row r="3658">
          <cell r="C3658"/>
          <cell r="CV3658">
            <v>0</v>
          </cell>
        </row>
        <row r="3659">
          <cell r="C3659"/>
          <cell r="CV3659">
            <v>0</v>
          </cell>
        </row>
        <row r="3660">
          <cell r="C3660"/>
          <cell r="CV3660">
            <v>0</v>
          </cell>
        </row>
        <row r="3661">
          <cell r="C3661"/>
          <cell r="CV3661">
            <v>0</v>
          </cell>
        </row>
        <row r="3662">
          <cell r="C3662"/>
          <cell r="CV3662">
            <v>0</v>
          </cell>
        </row>
        <row r="3663">
          <cell r="C3663"/>
          <cell r="CV3663">
            <v>0</v>
          </cell>
        </row>
        <row r="3664">
          <cell r="C3664"/>
          <cell r="CV3664">
            <v>0</v>
          </cell>
        </row>
        <row r="3665">
          <cell r="C3665"/>
          <cell r="CV3665">
            <v>0</v>
          </cell>
        </row>
        <row r="3666">
          <cell r="C3666"/>
          <cell r="CV3666">
            <v>0</v>
          </cell>
        </row>
        <row r="3667">
          <cell r="C3667"/>
          <cell r="CV3667">
            <v>0</v>
          </cell>
        </row>
        <row r="3668">
          <cell r="C3668"/>
          <cell r="CV3668">
            <v>0</v>
          </cell>
        </row>
        <row r="3669">
          <cell r="C3669"/>
          <cell r="CV3669">
            <v>0</v>
          </cell>
        </row>
        <row r="3670">
          <cell r="C3670"/>
          <cell r="CV3670">
            <v>0</v>
          </cell>
        </row>
        <row r="3671">
          <cell r="C3671"/>
          <cell r="CV3671">
            <v>0</v>
          </cell>
        </row>
        <row r="3672">
          <cell r="C3672"/>
          <cell r="CV3672">
            <v>0</v>
          </cell>
        </row>
        <row r="3673">
          <cell r="C3673"/>
          <cell r="CV3673">
            <v>0</v>
          </cell>
        </row>
        <row r="3674">
          <cell r="C3674"/>
          <cell r="CV3674">
            <v>0</v>
          </cell>
        </row>
        <row r="3675">
          <cell r="C3675"/>
          <cell r="CV3675">
            <v>0</v>
          </cell>
        </row>
        <row r="3676">
          <cell r="C3676"/>
          <cell r="CV3676">
            <v>0</v>
          </cell>
        </row>
        <row r="3677">
          <cell r="C3677"/>
          <cell r="CV3677">
            <v>0</v>
          </cell>
        </row>
        <row r="3678">
          <cell r="C3678"/>
          <cell r="CV3678">
            <v>0</v>
          </cell>
        </row>
        <row r="3679">
          <cell r="C3679"/>
          <cell r="CV3679">
            <v>0</v>
          </cell>
        </row>
        <row r="3680">
          <cell r="C3680"/>
          <cell r="CV3680">
            <v>0</v>
          </cell>
        </row>
        <row r="3681">
          <cell r="C3681"/>
          <cell r="CV3681">
            <v>0</v>
          </cell>
        </row>
        <row r="3682">
          <cell r="C3682"/>
          <cell r="CV3682">
            <v>0</v>
          </cell>
        </row>
        <row r="3683">
          <cell r="C3683"/>
          <cell r="CV3683">
            <v>0</v>
          </cell>
        </row>
        <row r="3684">
          <cell r="C3684"/>
          <cell r="CV3684">
            <v>0</v>
          </cell>
        </row>
        <row r="3685">
          <cell r="C3685"/>
          <cell r="CV3685">
            <v>0</v>
          </cell>
        </row>
        <row r="3686">
          <cell r="C3686"/>
          <cell r="CV3686">
            <v>0</v>
          </cell>
        </row>
        <row r="3687">
          <cell r="C3687"/>
          <cell r="CV3687">
            <v>0</v>
          </cell>
        </row>
        <row r="3688">
          <cell r="C3688"/>
          <cell r="CV3688">
            <v>0</v>
          </cell>
        </row>
        <row r="3689">
          <cell r="C3689"/>
          <cell r="CV3689">
            <v>0</v>
          </cell>
        </row>
        <row r="3690">
          <cell r="C3690"/>
          <cell r="CV3690">
            <v>0</v>
          </cell>
        </row>
        <row r="3691">
          <cell r="C3691"/>
          <cell r="CV3691">
            <v>0</v>
          </cell>
        </row>
        <row r="3692">
          <cell r="C3692"/>
          <cell r="CV3692">
            <v>0</v>
          </cell>
        </row>
        <row r="3693">
          <cell r="C3693"/>
          <cell r="CV3693">
            <v>0</v>
          </cell>
        </row>
        <row r="3694">
          <cell r="C3694"/>
          <cell r="CV3694">
            <v>0</v>
          </cell>
        </row>
        <row r="3695">
          <cell r="C3695"/>
          <cell r="CV3695">
            <v>0</v>
          </cell>
        </row>
        <row r="3696">
          <cell r="C3696"/>
          <cell r="CV3696">
            <v>0</v>
          </cell>
        </row>
        <row r="3697">
          <cell r="C3697"/>
          <cell r="CV3697">
            <v>0</v>
          </cell>
        </row>
        <row r="3698">
          <cell r="C3698"/>
          <cell r="CV3698">
            <v>0</v>
          </cell>
        </row>
        <row r="3699">
          <cell r="C3699"/>
          <cell r="CV3699">
            <v>0</v>
          </cell>
        </row>
        <row r="3700">
          <cell r="C3700"/>
          <cell r="CV3700">
            <v>0</v>
          </cell>
        </row>
        <row r="3701">
          <cell r="C3701"/>
          <cell r="CV3701">
            <v>0</v>
          </cell>
        </row>
        <row r="3702">
          <cell r="C3702"/>
          <cell r="CV3702">
            <v>0</v>
          </cell>
        </row>
        <row r="3703">
          <cell r="C3703"/>
          <cell r="CV3703">
            <v>0</v>
          </cell>
        </row>
        <row r="3704">
          <cell r="C3704"/>
          <cell r="CV3704">
            <v>0</v>
          </cell>
        </row>
        <row r="3705">
          <cell r="C3705"/>
          <cell r="CV3705">
            <v>0</v>
          </cell>
        </row>
        <row r="3706">
          <cell r="C3706"/>
          <cell r="CV3706">
            <v>0</v>
          </cell>
        </row>
        <row r="3707">
          <cell r="C3707"/>
          <cell r="CV3707">
            <v>0</v>
          </cell>
        </row>
        <row r="3708">
          <cell r="C3708"/>
          <cell r="CV3708">
            <v>0</v>
          </cell>
        </row>
        <row r="3709">
          <cell r="C3709"/>
          <cell r="CV3709">
            <v>0</v>
          </cell>
        </row>
        <row r="3710">
          <cell r="C3710"/>
          <cell r="CV3710">
            <v>0</v>
          </cell>
        </row>
        <row r="3711">
          <cell r="C3711"/>
          <cell r="CV3711">
            <v>0</v>
          </cell>
        </row>
        <row r="3712">
          <cell r="C3712"/>
          <cell r="CV3712">
            <v>0</v>
          </cell>
        </row>
        <row r="3713">
          <cell r="C3713"/>
          <cell r="CV3713">
            <v>0</v>
          </cell>
        </row>
        <row r="3714">
          <cell r="C3714"/>
          <cell r="CV3714">
            <v>0</v>
          </cell>
        </row>
        <row r="3715">
          <cell r="C3715"/>
          <cell r="CV3715">
            <v>0</v>
          </cell>
        </row>
        <row r="3716">
          <cell r="C3716"/>
          <cell r="CV3716">
            <v>0</v>
          </cell>
        </row>
        <row r="3717">
          <cell r="C3717"/>
          <cell r="CV3717">
            <v>0</v>
          </cell>
        </row>
        <row r="3718">
          <cell r="C3718"/>
          <cell r="CV3718">
            <v>0</v>
          </cell>
        </row>
        <row r="3719">
          <cell r="C3719"/>
          <cell r="CV3719">
            <v>0</v>
          </cell>
        </row>
        <row r="3720">
          <cell r="C3720"/>
          <cell r="CV3720">
            <v>0</v>
          </cell>
        </row>
        <row r="3721">
          <cell r="C3721"/>
          <cell r="CV3721">
            <v>0</v>
          </cell>
        </row>
        <row r="3722">
          <cell r="C3722"/>
          <cell r="CV3722">
            <v>0</v>
          </cell>
        </row>
        <row r="3723">
          <cell r="C3723"/>
          <cell r="CV3723">
            <v>0</v>
          </cell>
        </row>
        <row r="3724">
          <cell r="C3724"/>
          <cell r="CV3724">
            <v>0</v>
          </cell>
        </row>
        <row r="3725">
          <cell r="C3725"/>
          <cell r="CV3725">
            <v>0</v>
          </cell>
        </row>
        <row r="3726">
          <cell r="C3726"/>
          <cell r="CV3726">
            <v>0</v>
          </cell>
        </row>
        <row r="3727">
          <cell r="C3727"/>
          <cell r="CV3727">
            <v>0</v>
          </cell>
        </row>
        <row r="3728">
          <cell r="C3728"/>
          <cell r="CV3728">
            <v>0</v>
          </cell>
        </row>
        <row r="3729">
          <cell r="C3729"/>
          <cell r="CV3729">
            <v>0</v>
          </cell>
        </row>
        <row r="3730">
          <cell r="C3730"/>
          <cell r="CV3730">
            <v>0</v>
          </cell>
        </row>
        <row r="3731">
          <cell r="C3731"/>
          <cell r="CV3731">
            <v>0</v>
          </cell>
        </row>
        <row r="3732">
          <cell r="C3732"/>
          <cell r="CV3732">
            <v>0</v>
          </cell>
        </row>
        <row r="3733">
          <cell r="C3733"/>
          <cell r="CV3733">
            <v>0</v>
          </cell>
        </row>
        <row r="3734">
          <cell r="C3734"/>
          <cell r="CV3734">
            <v>0</v>
          </cell>
        </row>
        <row r="3735">
          <cell r="C3735"/>
          <cell r="CV3735">
            <v>0</v>
          </cell>
        </row>
        <row r="3736">
          <cell r="C3736"/>
          <cell r="CV3736">
            <v>0</v>
          </cell>
        </row>
        <row r="3737">
          <cell r="C3737"/>
          <cell r="CV3737">
            <v>0</v>
          </cell>
        </row>
        <row r="3738">
          <cell r="C3738"/>
          <cell r="CV3738">
            <v>0</v>
          </cell>
        </row>
        <row r="3739">
          <cell r="C3739"/>
          <cell r="CV3739">
            <v>0</v>
          </cell>
        </row>
        <row r="3740">
          <cell r="C3740"/>
          <cell r="CV3740">
            <v>0</v>
          </cell>
        </row>
        <row r="3741">
          <cell r="C3741"/>
          <cell r="CV3741">
            <v>0</v>
          </cell>
        </row>
        <row r="3742">
          <cell r="C3742"/>
          <cell r="CV3742">
            <v>0</v>
          </cell>
        </row>
        <row r="3743">
          <cell r="C3743"/>
          <cell r="CV3743">
            <v>0</v>
          </cell>
        </row>
        <row r="3744">
          <cell r="C3744"/>
          <cell r="CV3744">
            <v>0</v>
          </cell>
        </row>
        <row r="3745">
          <cell r="C3745"/>
          <cell r="CV3745">
            <v>0</v>
          </cell>
        </row>
        <row r="3746">
          <cell r="C3746"/>
          <cell r="CV3746">
            <v>0</v>
          </cell>
        </row>
        <row r="3747">
          <cell r="C3747"/>
          <cell r="CV3747">
            <v>0</v>
          </cell>
        </row>
        <row r="3748">
          <cell r="C3748"/>
          <cell r="CV3748">
            <v>0</v>
          </cell>
        </row>
        <row r="3749">
          <cell r="C3749"/>
          <cell r="CV3749">
            <v>0</v>
          </cell>
        </row>
        <row r="3750">
          <cell r="C3750"/>
          <cell r="CV3750">
            <v>0</v>
          </cell>
        </row>
        <row r="3751">
          <cell r="C3751"/>
          <cell r="CV3751">
            <v>0</v>
          </cell>
        </row>
        <row r="3752">
          <cell r="C3752"/>
          <cell r="CV3752">
            <v>0</v>
          </cell>
        </row>
        <row r="3753">
          <cell r="C3753"/>
          <cell r="CV3753">
            <v>0</v>
          </cell>
        </row>
        <row r="3754">
          <cell r="C3754"/>
          <cell r="CV3754">
            <v>0</v>
          </cell>
        </row>
        <row r="3755">
          <cell r="C3755"/>
          <cell r="CV3755">
            <v>0</v>
          </cell>
        </row>
        <row r="3756">
          <cell r="C3756"/>
          <cell r="CV3756">
            <v>0</v>
          </cell>
        </row>
        <row r="3757">
          <cell r="C3757"/>
          <cell r="CV3757">
            <v>0</v>
          </cell>
        </row>
        <row r="3758">
          <cell r="C3758"/>
          <cell r="CV3758">
            <v>0</v>
          </cell>
        </row>
        <row r="3759">
          <cell r="C3759"/>
          <cell r="CV3759">
            <v>0</v>
          </cell>
        </row>
        <row r="3760">
          <cell r="C3760"/>
          <cell r="CV3760">
            <v>0</v>
          </cell>
        </row>
        <row r="3761">
          <cell r="C3761"/>
          <cell r="CV3761">
            <v>0</v>
          </cell>
        </row>
        <row r="3762">
          <cell r="C3762"/>
          <cell r="CV3762">
            <v>0</v>
          </cell>
        </row>
        <row r="3763">
          <cell r="C3763"/>
          <cell r="CV3763">
            <v>0</v>
          </cell>
        </row>
        <row r="3764">
          <cell r="C3764"/>
          <cell r="CV3764">
            <v>0</v>
          </cell>
        </row>
        <row r="3765">
          <cell r="C3765"/>
          <cell r="CV3765">
            <v>0</v>
          </cell>
        </row>
        <row r="3766">
          <cell r="C3766"/>
          <cell r="CV3766">
            <v>0</v>
          </cell>
        </row>
        <row r="3767">
          <cell r="C3767"/>
          <cell r="CV3767">
            <v>0</v>
          </cell>
        </row>
        <row r="3768">
          <cell r="C3768"/>
          <cell r="CV3768">
            <v>0</v>
          </cell>
        </row>
        <row r="3769">
          <cell r="C3769"/>
          <cell r="CV3769">
            <v>0</v>
          </cell>
        </row>
        <row r="3770">
          <cell r="C3770"/>
          <cell r="CV3770">
            <v>0</v>
          </cell>
        </row>
        <row r="3771">
          <cell r="C3771"/>
          <cell r="CV3771">
            <v>0</v>
          </cell>
        </row>
        <row r="3772">
          <cell r="C3772"/>
          <cell r="CV3772">
            <v>0</v>
          </cell>
        </row>
        <row r="3773">
          <cell r="C3773"/>
          <cell r="CV3773">
            <v>0</v>
          </cell>
        </row>
        <row r="3774">
          <cell r="C3774"/>
          <cell r="CV3774">
            <v>0</v>
          </cell>
        </row>
        <row r="3775">
          <cell r="C3775"/>
          <cell r="CV3775">
            <v>0</v>
          </cell>
        </row>
        <row r="3776">
          <cell r="C3776"/>
          <cell r="CV3776">
            <v>0</v>
          </cell>
        </row>
        <row r="3777">
          <cell r="C3777"/>
          <cell r="CV3777">
            <v>0</v>
          </cell>
        </row>
        <row r="3778">
          <cell r="C3778"/>
          <cell r="CV3778">
            <v>0</v>
          </cell>
        </row>
        <row r="3779">
          <cell r="C3779"/>
          <cell r="CV3779">
            <v>0</v>
          </cell>
        </row>
        <row r="3780">
          <cell r="C3780"/>
          <cell r="CV3780">
            <v>0</v>
          </cell>
        </row>
        <row r="3781">
          <cell r="C3781"/>
          <cell r="CV3781">
            <v>0</v>
          </cell>
        </row>
        <row r="3782">
          <cell r="C3782"/>
          <cell r="CV3782">
            <v>0</v>
          </cell>
        </row>
        <row r="3783">
          <cell r="C3783"/>
          <cell r="CV3783">
            <v>0</v>
          </cell>
        </row>
        <row r="3784">
          <cell r="C3784"/>
          <cell r="CV3784">
            <v>0</v>
          </cell>
        </row>
        <row r="3785">
          <cell r="C3785"/>
          <cell r="CV3785">
            <v>0</v>
          </cell>
        </row>
        <row r="3786">
          <cell r="C3786"/>
          <cell r="CV3786">
            <v>0</v>
          </cell>
        </row>
        <row r="3787">
          <cell r="C3787"/>
          <cell r="CV3787">
            <v>0</v>
          </cell>
        </row>
        <row r="3788">
          <cell r="C3788"/>
          <cell r="CV3788">
            <v>0</v>
          </cell>
        </row>
        <row r="3789">
          <cell r="C3789"/>
          <cell r="CV3789">
            <v>0</v>
          </cell>
        </row>
        <row r="3790">
          <cell r="C3790"/>
          <cell r="CV3790">
            <v>0</v>
          </cell>
        </row>
        <row r="3791">
          <cell r="C3791"/>
          <cell r="CV3791">
            <v>0</v>
          </cell>
        </row>
        <row r="3792">
          <cell r="C3792"/>
          <cell r="CV3792">
            <v>0</v>
          </cell>
        </row>
        <row r="3793">
          <cell r="C3793"/>
          <cell r="CV3793">
            <v>0</v>
          </cell>
        </row>
        <row r="3794">
          <cell r="C3794"/>
          <cell r="CV3794">
            <v>0</v>
          </cell>
        </row>
        <row r="3795">
          <cell r="C3795"/>
          <cell r="CV3795">
            <v>0</v>
          </cell>
        </row>
        <row r="3796">
          <cell r="C3796"/>
          <cell r="CV3796">
            <v>0</v>
          </cell>
        </row>
        <row r="3797">
          <cell r="C3797"/>
          <cell r="CV3797">
            <v>0</v>
          </cell>
        </row>
        <row r="3798">
          <cell r="C3798"/>
          <cell r="CV3798">
            <v>0</v>
          </cell>
        </row>
        <row r="3799">
          <cell r="C3799"/>
          <cell r="CV3799">
            <v>0</v>
          </cell>
        </row>
        <row r="3800">
          <cell r="C3800"/>
          <cell r="CV3800">
            <v>0</v>
          </cell>
        </row>
        <row r="3801">
          <cell r="C3801"/>
          <cell r="CV3801">
            <v>0</v>
          </cell>
        </row>
        <row r="3802">
          <cell r="C3802"/>
          <cell r="CV3802">
            <v>0</v>
          </cell>
        </row>
        <row r="3803">
          <cell r="C3803"/>
          <cell r="CV3803">
            <v>0</v>
          </cell>
        </row>
        <row r="3804">
          <cell r="C3804"/>
          <cell r="CV3804">
            <v>0</v>
          </cell>
        </row>
        <row r="3805">
          <cell r="C3805"/>
          <cell r="CV3805">
            <v>0</v>
          </cell>
        </row>
        <row r="3806">
          <cell r="C3806"/>
          <cell r="CV3806">
            <v>0</v>
          </cell>
        </row>
        <row r="3807">
          <cell r="C3807"/>
          <cell r="CV3807">
            <v>0</v>
          </cell>
        </row>
        <row r="3808">
          <cell r="C3808"/>
          <cell r="CV3808">
            <v>0</v>
          </cell>
        </row>
        <row r="3809">
          <cell r="C3809"/>
          <cell r="CV3809">
            <v>0</v>
          </cell>
        </row>
        <row r="3810">
          <cell r="C3810"/>
          <cell r="CV3810">
            <v>0</v>
          </cell>
        </row>
        <row r="3811">
          <cell r="C3811"/>
          <cell r="CV3811">
            <v>0</v>
          </cell>
        </row>
        <row r="3812">
          <cell r="C3812"/>
          <cell r="CV3812">
            <v>0</v>
          </cell>
        </row>
        <row r="3813">
          <cell r="C3813"/>
          <cell r="CV3813">
            <v>0</v>
          </cell>
        </row>
        <row r="3814">
          <cell r="C3814"/>
          <cell r="CV3814">
            <v>0</v>
          </cell>
        </row>
        <row r="3815">
          <cell r="C3815"/>
          <cell r="CV3815">
            <v>0</v>
          </cell>
        </row>
        <row r="3816">
          <cell r="C3816"/>
          <cell r="CV3816">
            <v>0</v>
          </cell>
        </row>
        <row r="3817">
          <cell r="C3817"/>
          <cell r="CV3817">
            <v>0</v>
          </cell>
        </row>
        <row r="3818">
          <cell r="C3818"/>
          <cell r="CV3818">
            <v>0</v>
          </cell>
        </row>
        <row r="3819">
          <cell r="C3819"/>
          <cell r="CV3819">
            <v>0</v>
          </cell>
        </row>
        <row r="3820">
          <cell r="C3820"/>
          <cell r="CV3820">
            <v>0</v>
          </cell>
        </row>
        <row r="3821">
          <cell r="C3821"/>
          <cell r="CV3821">
            <v>0</v>
          </cell>
        </row>
        <row r="3822">
          <cell r="C3822"/>
          <cell r="CV3822">
            <v>0</v>
          </cell>
        </row>
        <row r="3823">
          <cell r="C3823"/>
          <cell r="CV3823">
            <v>0</v>
          </cell>
        </row>
        <row r="3824">
          <cell r="C3824"/>
          <cell r="CV3824">
            <v>0</v>
          </cell>
        </row>
        <row r="3825">
          <cell r="C3825"/>
          <cell r="CV3825">
            <v>0</v>
          </cell>
        </row>
        <row r="3826">
          <cell r="C3826"/>
          <cell r="CV3826">
            <v>0</v>
          </cell>
        </row>
        <row r="3827">
          <cell r="C3827"/>
          <cell r="CV3827">
            <v>0</v>
          </cell>
        </row>
        <row r="3828">
          <cell r="C3828"/>
          <cell r="CV3828">
            <v>0</v>
          </cell>
        </row>
        <row r="3829">
          <cell r="C3829"/>
          <cell r="CV3829">
            <v>0</v>
          </cell>
        </row>
        <row r="3830">
          <cell r="C3830"/>
          <cell r="CV3830">
            <v>0</v>
          </cell>
        </row>
        <row r="3831">
          <cell r="C3831"/>
          <cell r="CV3831">
            <v>0</v>
          </cell>
        </row>
        <row r="3832">
          <cell r="C3832"/>
          <cell r="CV3832">
            <v>0</v>
          </cell>
        </row>
        <row r="3833">
          <cell r="C3833"/>
          <cell r="CV3833">
            <v>0</v>
          </cell>
        </row>
        <row r="3834">
          <cell r="C3834"/>
          <cell r="CV3834">
            <v>0</v>
          </cell>
        </row>
        <row r="3835">
          <cell r="C3835"/>
          <cell r="CV3835">
            <v>0</v>
          </cell>
        </row>
        <row r="3836">
          <cell r="C3836"/>
          <cell r="CV3836">
            <v>0</v>
          </cell>
        </row>
        <row r="3837">
          <cell r="C3837"/>
          <cell r="CV3837">
            <v>0</v>
          </cell>
        </row>
        <row r="3838">
          <cell r="C3838"/>
          <cell r="CV3838">
            <v>0</v>
          </cell>
        </row>
        <row r="3839">
          <cell r="C3839"/>
          <cell r="CV3839">
            <v>0</v>
          </cell>
        </row>
        <row r="3840">
          <cell r="C3840"/>
          <cell r="CV3840">
            <v>0</v>
          </cell>
        </row>
        <row r="3841">
          <cell r="C3841"/>
          <cell r="CV3841">
            <v>0</v>
          </cell>
        </row>
        <row r="3842">
          <cell r="C3842"/>
          <cell r="CV3842">
            <v>0</v>
          </cell>
        </row>
        <row r="3843">
          <cell r="C3843"/>
          <cell r="CV3843">
            <v>0</v>
          </cell>
        </row>
        <row r="3844">
          <cell r="C3844"/>
          <cell r="CV3844">
            <v>0</v>
          </cell>
        </row>
        <row r="3845">
          <cell r="C3845"/>
          <cell r="CV3845">
            <v>0</v>
          </cell>
        </row>
        <row r="3846">
          <cell r="C3846"/>
          <cell r="CV3846">
            <v>0</v>
          </cell>
        </row>
        <row r="3847">
          <cell r="C3847"/>
          <cell r="CV3847">
            <v>0</v>
          </cell>
        </row>
        <row r="3848">
          <cell r="C3848"/>
          <cell r="CV3848">
            <v>0</v>
          </cell>
        </row>
        <row r="3849">
          <cell r="C3849"/>
          <cell r="CV3849">
            <v>0</v>
          </cell>
        </row>
        <row r="3850">
          <cell r="C3850"/>
          <cell r="CV3850">
            <v>0</v>
          </cell>
        </row>
        <row r="3851">
          <cell r="C3851"/>
          <cell r="CV3851">
            <v>0</v>
          </cell>
        </row>
        <row r="3852">
          <cell r="C3852"/>
          <cell r="CV3852">
            <v>0</v>
          </cell>
        </row>
        <row r="3853">
          <cell r="C3853"/>
          <cell r="CV3853">
            <v>0</v>
          </cell>
        </row>
        <row r="3854">
          <cell r="C3854"/>
          <cell r="CV3854">
            <v>0</v>
          </cell>
        </row>
        <row r="3855">
          <cell r="C3855"/>
          <cell r="CV3855">
            <v>0</v>
          </cell>
        </row>
        <row r="3856">
          <cell r="C3856"/>
          <cell r="CV3856">
            <v>0</v>
          </cell>
        </row>
        <row r="3857">
          <cell r="C3857"/>
          <cell r="CV3857">
            <v>0</v>
          </cell>
        </row>
        <row r="3858">
          <cell r="C3858"/>
          <cell r="CV3858">
            <v>0</v>
          </cell>
        </row>
        <row r="3859">
          <cell r="C3859"/>
          <cell r="CV3859">
            <v>0</v>
          </cell>
        </row>
        <row r="3860">
          <cell r="C3860"/>
          <cell r="CV3860">
            <v>0</v>
          </cell>
        </row>
        <row r="3861">
          <cell r="C3861"/>
          <cell r="CV3861">
            <v>0</v>
          </cell>
        </row>
        <row r="3862">
          <cell r="C3862"/>
          <cell r="CV3862">
            <v>0</v>
          </cell>
        </row>
        <row r="3863">
          <cell r="C3863"/>
          <cell r="CV3863">
            <v>0</v>
          </cell>
        </row>
        <row r="3864">
          <cell r="C3864"/>
          <cell r="CV3864">
            <v>0</v>
          </cell>
        </row>
        <row r="3865">
          <cell r="C3865"/>
          <cell r="CV3865">
            <v>0</v>
          </cell>
        </row>
        <row r="3866">
          <cell r="C3866"/>
          <cell r="CV3866">
            <v>0</v>
          </cell>
        </row>
        <row r="3867">
          <cell r="C3867"/>
          <cell r="CV3867">
            <v>0</v>
          </cell>
        </row>
        <row r="3868">
          <cell r="C3868"/>
          <cell r="CV3868">
            <v>0</v>
          </cell>
        </row>
        <row r="3869">
          <cell r="C3869"/>
          <cell r="CV3869">
            <v>0</v>
          </cell>
        </row>
        <row r="3870">
          <cell r="C3870"/>
          <cell r="CV3870">
            <v>0</v>
          </cell>
        </row>
        <row r="3871">
          <cell r="C3871"/>
          <cell r="CV3871">
            <v>0</v>
          </cell>
        </row>
        <row r="3872">
          <cell r="C3872"/>
          <cell r="CV3872">
            <v>0</v>
          </cell>
        </row>
        <row r="3873">
          <cell r="C3873"/>
          <cell r="CV3873">
            <v>0</v>
          </cell>
        </row>
        <row r="3874">
          <cell r="C3874"/>
          <cell r="CV3874">
            <v>0</v>
          </cell>
        </row>
        <row r="3875">
          <cell r="C3875"/>
          <cell r="CV3875">
            <v>0</v>
          </cell>
        </row>
        <row r="3876">
          <cell r="C3876"/>
          <cell r="CV3876">
            <v>0</v>
          </cell>
        </row>
        <row r="3877">
          <cell r="C3877"/>
          <cell r="CV3877">
            <v>0</v>
          </cell>
        </row>
        <row r="3878">
          <cell r="C3878"/>
          <cell r="CV3878">
            <v>0</v>
          </cell>
        </row>
        <row r="3879">
          <cell r="C3879"/>
          <cell r="CV3879">
            <v>0</v>
          </cell>
        </row>
        <row r="3880">
          <cell r="C3880"/>
          <cell r="CV3880">
            <v>0</v>
          </cell>
        </row>
        <row r="3881">
          <cell r="C3881"/>
          <cell r="CV3881">
            <v>0</v>
          </cell>
        </row>
        <row r="3882">
          <cell r="C3882"/>
          <cell r="CV3882">
            <v>0</v>
          </cell>
        </row>
        <row r="3883">
          <cell r="C3883"/>
          <cell r="CV3883">
            <v>0</v>
          </cell>
        </row>
        <row r="3884">
          <cell r="C3884"/>
          <cell r="CV3884">
            <v>0</v>
          </cell>
        </row>
        <row r="3885">
          <cell r="C3885"/>
          <cell r="CV3885">
            <v>0</v>
          </cell>
        </row>
        <row r="3886">
          <cell r="C3886"/>
          <cell r="CV3886">
            <v>0</v>
          </cell>
        </row>
        <row r="3887">
          <cell r="C3887"/>
          <cell r="CV3887">
            <v>0</v>
          </cell>
        </row>
        <row r="3888">
          <cell r="C3888"/>
          <cell r="CV3888">
            <v>0</v>
          </cell>
        </row>
        <row r="3889">
          <cell r="C3889"/>
          <cell r="CV3889">
            <v>0</v>
          </cell>
        </row>
        <row r="3890">
          <cell r="C3890"/>
          <cell r="CV3890">
            <v>0</v>
          </cell>
        </row>
        <row r="3891">
          <cell r="C3891"/>
          <cell r="CV3891">
            <v>0</v>
          </cell>
        </row>
        <row r="3892">
          <cell r="C3892"/>
          <cell r="CV3892">
            <v>0</v>
          </cell>
        </row>
        <row r="3893">
          <cell r="C3893"/>
          <cell r="CV3893">
            <v>0</v>
          </cell>
        </row>
        <row r="3894">
          <cell r="C3894"/>
          <cell r="CV3894">
            <v>0</v>
          </cell>
        </row>
        <row r="3895">
          <cell r="C3895"/>
          <cell r="CV3895">
            <v>0</v>
          </cell>
        </row>
        <row r="3896">
          <cell r="C3896"/>
          <cell r="CV3896">
            <v>0</v>
          </cell>
        </row>
        <row r="3897">
          <cell r="C3897"/>
          <cell r="CV3897">
            <v>0</v>
          </cell>
        </row>
        <row r="3898">
          <cell r="C3898"/>
          <cell r="CV3898">
            <v>0</v>
          </cell>
        </row>
        <row r="3899">
          <cell r="C3899"/>
          <cell r="CV3899">
            <v>0</v>
          </cell>
        </row>
        <row r="3900">
          <cell r="C3900"/>
          <cell r="CV3900">
            <v>0</v>
          </cell>
        </row>
        <row r="3901">
          <cell r="C3901"/>
          <cell r="CV3901">
            <v>0</v>
          </cell>
        </row>
        <row r="3902">
          <cell r="C3902"/>
          <cell r="CV3902">
            <v>0</v>
          </cell>
        </row>
        <row r="3903">
          <cell r="C3903"/>
          <cell r="CV3903">
            <v>0</v>
          </cell>
        </row>
        <row r="3904">
          <cell r="C3904"/>
          <cell r="CV3904">
            <v>0</v>
          </cell>
        </row>
        <row r="3905">
          <cell r="C3905"/>
          <cell r="CV3905">
            <v>0</v>
          </cell>
        </row>
        <row r="3906">
          <cell r="C3906"/>
          <cell r="CV3906">
            <v>0</v>
          </cell>
        </row>
        <row r="3907">
          <cell r="C3907"/>
          <cell r="CV3907">
            <v>0</v>
          </cell>
        </row>
        <row r="3908">
          <cell r="C3908"/>
          <cell r="CV3908">
            <v>0</v>
          </cell>
        </row>
        <row r="3909">
          <cell r="C3909"/>
          <cell r="CV3909">
            <v>0</v>
          </cell>
        </row>
        <row r="3910">
          <cell r="C3910"/>
          <cell r="CV3910">
            <v>0</v>
          </cell>
        </row>
        <row r="3911">
          <cell r="C3911"/>
          <cell r="CV3911">
            <v>0</v>
          </cell>
        </row>
        <row r="3912">
          <cell r="C3912"/>
          <cell r="CV3912">
            <v>0</v>
          </cell>
        </row>
        <row r="3913">
          <cell r="C3913"/>
          <cell r="CV3913">
            <v>0</v>
          </cell>
        </row>
        <row r="3914">
          <cell r="C3914"/>
          <cell r="CV3914">
            <v>0</v>
          </cell>
        </row>
        <row r="3915">
          <cell r="C3915"/>
          <cell r="CV3915">
            <v>0</v>
          </cell>
        </row>
        <row r="3916">
          <cell r="C3916"/>
          <cell r="CV3916">
            <v>0</v>
          </cell>
        </row>
        <row r="3917">
          <cell r="C3917"/>
          <cell r="CV3917">
            <v>0</v>
          </cell>
        </row>
        <row r="3918">
          <cell r="C3918"/>
          <cell r="CV3918">
            <v>0</v>
          </cell>
        </row>
        <row r="3919">
          <cell r="C3919"/>
          <cell r="CV3919">
            <v>0</v>
          </cell>
        </row>
        <row r="3920">
          <cell r="C3920"/>
          <cell r="CV3920">
            <v>0</v>
          </cell>
        </row>
        <row r="3921">
          <cell r="C3921"/>
          <cell r="CV3921">
            <v>0</v>
          </cell>
        </row>
        <row r="3922">
          <cell r="C3922"/>
          <cell r="CV3922">
            <v>0</v>
          </cell>
        </row>
        <row r="3923">
          <cell r="C3923"/>
          <cell r="CV3923">
            <v>0</v>
          </cell>
        </row>
        <row r="3924">
          <cell r="C3924"/>
          <cell r="CV3924">
            <v>0</v>
          </cell>
        </row>
        <row r="3925">
          <cell r="C3925"/>
          <cell r="CV3925">
            <v>0</v>
          </cell>
        </row>
        <row r="3926">
          <cell r="C3926"/>
          <cell r="CV3926">
            <v>0</v>
          </cell>
        </row>
        <row r="3927">
          <cell r="C3927"/>
          <cell r="CV3927">
            <v>0</v>
          </cell>
        </row>
        <row r="3928">
          <cell r="C3928"/>
          <cell r="CV3928">
            <v>0</v>
          </cell>
        </row>
        <row r="3929">
          <cell r="C3929"/>
          <cell r="CV3929">
            <v>0</v>
          </cell>
        </row>
        <row r="3930">
          <cell r="C3930"/>
          <cell r="CV3930">
            <v>0</v>
          </cell>
        </row>
        <row r="3931">
          <cell r="C3931"/>
          <cell r="CV3931">
            <v>0</v>
          </cell>
        </row>
        <row r="3932">
          <cell r="C3932"/>
          <cell r="CV3932">
            <v>0</v>
          </cell>
        </row>
        <row r="3933">
          <cell r="C3933"/>
          <cell r="CV3933">
            <v>0</v>
          </cell>
        </row>
        <row r="3934">
          <cell r="C3934"/>
          <cell r="CV3934">
            <v>0</v>
          </cell>
        </row>
        <row r="3935">
          <cell r="C3935"/>
          <cell r="CV3935">
            <v>0</v>
          </cell>
        </row>
        <row r="3936">
          <cell r="C3936"/>
          <cell r="CV3936">
            <v>0</v>
          </cell>
        </row>
        <row r="3937">
          <cell r="C3937"/>
          <cell r="CV3937">
            <v>0</v>
          </cell>
        </row>
        <row r="3938">
          <cell r="C3938"/>
          <cell r="CV3938">
            <v>0</v>
          </cell>
        </row>
        <row r="3939">
          <cell r="C3939"/>
          <cell r="CV3939">
            <v>0</v>
          </cell>
        </row>
        <row r="3940">
          <cell r="C3940"/>
          <cell r="CV3940">
            <v>0</v>
          </cell>
        </row>
        <row r="3941">
          <cell r="C3941"/>
          <cell r="CV3941">
            <v>0</v>
          </cell>
        </row>
        <row r="3942">
          <cell r="C3942"/>
          <cell r="CV3942">
            <v>0</v>
          </cell>
        </row>
        <row r="3943">
          <cell r="C3943"/>
          <cell r="CV3943">
            <v>0</v>
          </cell>
        </row>
        <row r="3944">
          <cell r="C3944"/>
          <cell r="CV3944">
            <v>0</v>
          </cell>
        </row>
        <row r="3945">
          <cell r="C3945"/>
          <cell r="CV3945">
            <v>0</v>
          </cell>
        </row>
        <row r="3946">
          <cell r="C3946"/>
          <cell r="CV3946">
            <v>0</v>
          </cell>
        </row>
        <row r="3947">
          <cell r="C3947"/>
          <cell r="CV3947">
            <v>0</v>
          </cell>
        </row>
        <row r="3948">
          <cell r="C3948"/>
          <cell r="CV3948">
            <v>0</v>
          </cell>
        </row>
        <row r="3949">
          <cell r="C3949"/>
          <cell r="CV3949">
            <v>0</v>
          </cell>
        </row>
        <row r="3950">
          <cell r="C3950"/>
          <cell r="CV3950">
            <v>0</v>
          </cell>
        </row>
        <row r="3951">
          <cell r="C3951"/>
          <cell r="CV3951">
            <v>0</v>
          </cell>
        </row>
        <row r="3952">
          <cell r="C3952"/>
          <cell r="CV3952">
            <v>0</v>
          </cell>
        </row>
        <row r="3953">
          <cell r="C3953"/>
          <cell r="CV3953">
            <v>0</v>
          </cell>
        </row>
        <row r="3954">
          <cell r="C3954"/>
          <cell r="CV3954">
            <v>0</v>
          </cell>
        </row>
        <row r="3955">
          <cell r="C3955"/>
          <cell r="CV3955">
            <v>0</v>
          </cell>
        </row>
        <row r="3956">
          <cell r="C3956"/>
          <cell r="CV3956">
            <v>0</v>
          </cell>
        </row>
        <row r="3957">
          <cell r="C3957"/>
          <cell r="CV3957">
            <v>0</v>
          </cell>
        </row>
        <row r="3958">
          <cell r="C3958"/>
          <cell r="CV3958">
            <v>0</v>
          </cell>
        </row>
        <row r="3959">
          <cell r="C3959"/>
          <cell r="CV3959">
            <v>0</v>
          </cell>
        </row>
        <row r="3960">
          <cell r="C3960"/>
          <cell r="CV3960">
            <v>0</v>
          </cell>
        </row>
        <row r="3961">
          <cell r="C3961"/>
          <cell r="CV3961">
            <v>0</v>
          </cell>
        </row>
        <row r="3962">
          <cell r="C3962"/>
          <cell r="CV3962">
            <v>0</v>
          </cell>
        </row>
        <row r="3963">
          <cell r="C3963"/>
          <cell r="CV3963">
            <v>0</v>
          </cell>
        </row>
        <row r="3964">
          <cell r="C3964"/>
          <cell r="CV3964">
            <v>0</v>
          </cell>
        </row>
        <row r="3965">
          <cell r="C3965"/>
          <cell r="CV3965">
            <v>0</v>
          </cell>
        </row>
        <row r="3966">
          <cell r="C3966"/>
          <cell r="CV3966">
            <v>0</v>
          </cell>
        </row>
        <row r="3967">
          <cell r="C3967"/>
          <cell r="CV3967">
            <v>0</v>
          </cell>
        </row>
        <row r="3968">
          <cell r="C3968"/>
          <cell r="CV3968">
            <v>0</v>
          </cell>
        </row>
        <row r="3969">
          <cell r="C3969"/>
          <cell r="CV3969">
            <v>0</v>
          </cell>
        </row>
        <row r="3970">
          <cell r="C3970"/>
          <cell r="CV3970">
            <v>0</v>
          </cell>
        </row>
        <row r="3971">
          <cell r="C3971"/>
          <cell r="CV3971">
            <v>0</v>
          </cell>
        </row>
        <row r="3972">
          <cell r="C3972"/>
          <cell r="CV3972">
            <v>0</v>
          </cell>
        </row>
        <row r="3973">
          <cell r="C3973"/>
          <cell r="CV3973">
            <v>0</v>
          </cell>
        </row>
        <row r="3974">
          <cell r="C3974"/>
          <cell r="CV3974">
            <v>0</v>
          </cell>
        </row>
        <row r="3975">
          <cell r="C3975"/>
          <cell r="CV3975">
            <v>0</v>
          </cell>
        </row>
        <row r="3976">
          <cell r="C3976"/>
          <cell r="CV3976">
            <v>0</v>
          </cell>
        </row>
        <row r="3977">
          <cell r="C3977"/>
          <cell r="CV3977">
            <v>0</v>
          </cell>
        </row>
        <row r="3978">
          <cell r="C3978"/>
          <cell r="CV3978">
            <v>0</v>
          </cell>
        </row>
        <row r="3979">
          <cell r="C3979"/>
          <cell r="CV3979">
            <v>0</v>
          </cell>
        </row>
        <row r="3980">
          <cell r="C3980"/>
          <cell r="CV3980">
            <v>0</v>
          </cell>
        </row>
        <row r="3981">
          <cell r="C3981"/>
          <cell r="CV3981">
            <v>0</v>
          </cell>
        </row>
        <row r="3982">
          <cell r="C3982"/>
          <cell r="CV3982">
            <v>0</v>
          </cell>
        </row>
        <row r="3983">
          <cell r="C3983"/>
          <cell r="CV3983">
            <v>0</v>
          </cell>
        </row>
        <row r="3984">
          <cell r="C3984"/>
          <cell r="CV3984">
            <v>0</v>
          </cell>
        </row>
        <row r="3985">
          <cell r="C3985"/>
          <cell r="CV3985">
            <v>0</v>
          </cell>
        </row>
        <row r="3986">
          <cell r="C3986"/>
          <cell r="CV3986">
            <v>0</v>
          </cell>
        </row>
        <row r="3987">
          <cell r="C3987"/>
          <cell r="CV3987">
            <v>0</v>
          </cell>
        </row>
        <row r="3988">
          <cell r="C3988"/>
          <cell r="CV3988">
            <v>0</v>
          </cell>
        </row>
        <row r="3989">
          <cell r="C3989"/>
          <cell r="CV3989">
            <v>0</v>
          </cell>
        </row>
        <row r="3990">
          <cell r="C3990"/>
          <cell r="CV3990">
            <v>0</v>
          </cell>
        </row>
        <row r="3991">
          <cell r="C3991"/>
          <cell r="CV3991">
            <v>0</v>
          </cell>
        </row>
        <row r="3992">
          <cell r="C3992"/>
          <cell r="CV3992">
            <v>0</v>
          </cell>
        </row>
        <row r="3993">
          <cell r="C3993"/>
          <cell r="CV3993">
            <v>0</v>
          </cell>
        </row>
        <row r="3994">
          <cell r="C3994"/>
          <cell r="CV3994">
            <v>0</v>
          </cell>
        </row>
        <row r="3995">
          <cell r="C3995"/>
          <cell r="CV3995">
            <v>0</v>
          </cell>
        </row>
        <row r="3996">
          <cell r="C3996"/>
          <cell r="CV3996">
            <v>0</v>
          </cell>
        </row>
        <row r="3997">
          <cell r="C3997"/>
          <cell r="CV3997">
            <v>0</v>
          </cell>
        </row>
        <row r="3998">
          <cell r="C3998"/>
          <cell r="CV3998">
            <v>0</v>
          </cell>
        </row>
        <row r="3999">
          <cell r="C3999"/>
          <cell r="CV3999">
            <v>0</v>
          </cell>
        </row>
        <row r="4000">
          <cell r="C4000"/>
          <cell r="CV4000">
            <v>0</v>
          </cell>
        </row>
        <row r="4001">
          <cell r="C4001"/>
          <cell r="CV4001">
            <v>0</v>
          </cell>
        </row>
        <row r="4002">
          <cell r="C4002"/>
          <cell r="CV4002">
            <v>0</v>
          </cell>
        </row>
        <row r="4003">
          <cell r="C4003"/>
          <cell r="CV4003">
            <v>0</v>
          </cell>
        </row>
        <row r="4004">
          <cell r="C4004"/>
          <cell r="CV4004">
            <v>0</v>
          </cell>
        </row>
        <row r="4005">
          <cell r="C4005"/>
          <cell r="CV4005">
            <v>0</v>
          </cell>
        </row>
        <row r="4006">
          <cell r="C4006"/>
          <cell r="CV4006">
            <v>0</v>
          </cell>
        </row>
        <row r="4007">
          <cell r="C4007"/>
          <cell r="CV4007">
            <v>0</v>
          </cell>
        </row>
        <row r="4008">
          <cell r="C4008"/>
          <cell r="CV4008">
            <v>0</v>
          </cell>
        </row>
        <row r="4009">
          <cell r="C4009"/>
          <cell r="CV4009">
            <v>0</v>
          </cell>
        </row>
        <row r="4010">
          <cell r="C4010"/>
          <cell r="CV4010">
            <v>0</v>
          </cell>
        </row>
        <row r="4011">
          <cell r="C4011"/>
          <cell r="CV4011">
            <v>0</v>
          </cell>
        </row>
        <row r="4012">
          <cell r="C4012"/>
          <cell r="CV4012">
            <v>0</v>
          </cell>
        </row>
        <row r="4013">
          <cell r="C4013"/>
          <cell r="CV4013">
            <v>0</v>
          </cell>
        </row>
        <row r="4014">
          <cell r="C4014"/>
          <cell r="CV4014">
            <v>0</v>
          </cell>
        </row>
        <row r="4015">
          <cell r="C4015"/>
          <cell r="CV4015">
            <v>0</v>
          </cell>
        </row>
        <row r="4016">
          <cell r="C4016"/>
          <cell r="CV4016">
            <v>0</v>
          </cell>
        </row>
        <row r="4017">
          <cell r="C4017"/>
          <cell r="CV4017">
            <v>0</v>
          </cell>
        </row>
        <row r="4018">
          <cell r="C4018"/>
          <cell r="CV4018">
            <v>0</v>
          </cell>
        </row>
        <row r="4019">
          <cell r="C4019"/>
          <cell r="CV4019">
            <v>0</v>
          </cell>
        </row>
        <row r="4020">
          <cell r="C4020"/>
          <cell r="CV4020">
            <v>0</v>
          </cell>
        </row>
        <row r="4021">
          <cell r="C4021"/>
          <cell r="CV4021">
            <v>0</v>
          </cell>
        </row>
        <row r="4022">
          <cell r="C4022"/>
          <cell r="CV4022">
            <v>0</v>
          </cell>
        </row>
        <row r="4023">
          <cell r="C4023"/>
          <cell r="CV4023">
            <v>0</v>
          </cell>
        </row>
        <row r="4024">
          <cell r="C4024"/>
          <cell r="CV4024">
            <v>0</v>
          </cell>
        </row>
        <row r="4025">
          <cell r="C4025"/>
          <cell r="CV4025">
            <v>0</v>
          </cell>
        </row>
        <row r="4026">
          <cell r="C4026"/>
          <cell r="CV4026">
            <v>0</v>
          </cell>
        </row>
        <row r="4027">
          <cell r="C4027"/>
          <cell r="CV4027">
            <v>0</v>
          </cell>
        </row>
        <row r="4028">
          <cell r="C4028"/>
          <cell r="CV4028">
            <v>0</v>
          </cell>
        </row>
        <row r="4029">
          <cell r="C4029"/>
          <cell r="CV4029">
            <v>0</v>
          </cell>
        </row>
        <row r="4030">
          <cell r="C4030"/>
          <cell r="CV4030">
            <v>0</v>
          </cell>
        </row>
        <row r="4031">
          <cell r="C4031"/>
          <cell r="CV4031">
            <v>0</v>
          </cell>
        </row>
        <row r="4032">
          <cell r="C4032"/>
          <cell r="CV4032">
            <v>0</v>
          </cell>
        </row>
        <row r="4033">
          <cell r="C4033"/>
          <cell r="CV4033">
            <v>0</v>
          </cell>
        </row>
        <row r="4034">
          <cell r="C4034"/>
          <cell r="CV4034">
            <v>0</v>
          </cell>
        </row>
        <row r="4035">
          <cell r="C4035"/>
          <cell r="CV4035">
            <v>0</v>
          </cell>
        </row>
        <row r="4036">
          <cell r="C4036"/>
          <cell r="CV4036">
            <v>0</v>
          </cell>
        </row>
        <row r="4037">
          <cell r="C4037"/>
          <cell r="CV4037">
            <v>0</v>
          </cell>
        </row>
        <row r="4038">
          <cell r="C4038"/>
          <cell r="CV4038">
            <v>0</v>
          </cell>
        </row>
        <row r="4039">
          <cell r="C4039"/>
          <cell r="CV4039">
            <v>0</v>
          </cell>
        </row>
        <row r="4040">
          <cell r="C4040"/>
          <cell r="CV4040">
            <v>0</v>
          </cell>
        </row>
        <row r="4041">
          <cell r="C4041"/>
          <cell r="CV4041">
            <v>0</v>
          </cell>
        </row>
        <row r="4042">
          <cell r="C4042"/>
          <cell r="CV4042">
            <v>0</v>
          </cell>
        </row>
        <row r="4043">
          <cell r="C4043"/>
          <cell r="CV4043">
            <v>0</v>
          </cell>
        </row>
        <row r="4044">
          <cell r="C4044"/>
          <cell r="CV4044">
            <v>0</v>
          </cell>
        </row>
        <row r="4045">
          <cell r="C4045"/>
          <cell r="CV4045">
            <v>0</v>
          </cell>
        </row>
        <row r="4046">
          <cell r="C4046"/>
          <cell r="CV4046">
            <v>0</v>
          </cell>
        </row>
        <row r="4047">
          <cell r="C4047"/>
          <cell r="CV4047">
            <v>0</v>
          </cell>
        </row>
        <row r="4048">
          <cell r="C4048"/>
          <cell r="CV4048">
            <v>0</v>
          </cell>
        </row>
        <row r="4049">
          <cell r="C4049"/>
          <cell r="CV4049">
            <v>0</v>
          </cell>
        </row>
        <row r="4050">
          <cell r="C4050"/>
          <cell r="CV4050">
            <v>0</v>
          </cell>
        </row>
        <row r="4051">
          <cell r="C4051"/>
          <cell r="CV4051">
            <v>0</v>
          </cell>
        </row>
        <row r="4052">
          <cell r="C4052"/>
          <cell r="CV4052">
            <v>0</v>
          </cell>
        </row>
        <row r="4053">
          <cell r="C4053"/>
          <cell r="CV4053">
            <v>0</v>
          </cell>
        </row>
        <row r="4054">
          <cell r="C4054"/>
          <cell r="CV4054">
            <v>0</v>
          </cell>
        </row>
        <row r="4055">
          <cell r="C4055"/>
          <cell r="CV4055">
            <v>0</v>
          </cell>
        </row>
        <row r="4056">
          <cell r="C4056"/>
          <cell r="CV4056">
            <v>0</v>
          </cell>
        </row>
        <row r="4057">
          <cell r="C4057"/>
          <cell r="CV4057">
            <v>0</v>
          </cell>
        </row>
        <row r="4058">
          <cell r="C4058"/>
          <cell r="CV4058">
            <v>0</v>
          </cell>
        </row>
        <row r="4059">
          <cell r="C4059"/>
          <cell r="CV4059">
            <v>0</v>
          </cell>
        </row>
        <row r="4060">
          <cell r="C4060"/>
          <cell r="CV4060">
            <v>0</v>
          </cell>
        </row>
        <row r="4061">
          <cell r="C4061"/>
          <cell r="CV4061">
            <v>0</v>
          </cell>
        </row>
        <row r="4062">
          <cell r="C4062"/>
          <cell r="CV4062">
            <v>0</v>
          </cell>
        </row>
        <row r="4063">
          <cell r="C4063"/>
          <cell r="CV4063">
            <v>0</v>
          </cell>
        </row>
        <row r="4064">
          <cell r="C4064"/>
          <cell r="CV4064">
            <v>0</v>
          </cell>
        </row>
        <row r="4065">
          <cell r="C4065"/>
          <cell r="CV4065">
            <v>0</v>
          </cell>
        </row>
        <row r="4066">
          <cell r="C4066"/>
          <cell r="CV4066">
            <v>0</v>
          </cell>
        </row>
        <row r="4067">
          <cell r="C4067"/>
          <cell r="CV4067">
            <v>0</v>
          </cell>
        </row>
        <row r="4068">
          <cell r="C4068"/>
          <cell r="CV4068">
            <v>0</v>
          </cell>
        </row>
        <row r="4069">
          <cell r="C4069"/>
          <cell r="CV4069">
            <v>0</v>
          </cell>
        </row>
        <row r="4070">
          <cell r="C4070"/>
          <cell r="CV4070">
            <v>0</v>
          </cell>
        </row>
        <row r="4071">
          <cell r="C4071"/>
          <cell r="CV4071">
            <v>0</v>
          </cell>
        </row>
        <row r="4072">
          <cell r="C4072"/>
          <cell r="CV4072">
            <v>0</v>
          </cell>
        </row>
        <row r="4073">
          <cell r="C4073"/>
          <cell r="CV4073">
            <v>0</v>
          </cell>
        </row>
        <row r="4074">
          <cell r="C4074"/>
          <cell r="CV4074">
            <v>0</v>
          </cell>
        </row>
        <row r="4075">
          <cell r="C4075"/>
          <cell r="CV4075">
            <v>0</v>
          </cell>
        </row>
        <row r="4076">
          <cell r="C4076"/>
          <cell r="CV4076">
            <v>0</v>
          </cell>
        </row>
        <row r="4077">
          <cell r="C4077"/>
          <cell r="CV4077">
            <v>0</v>
          </cell>
        </row>
        <row r="4078">
          <cell r="C4078"/>
          <cell r="CV4078">
            <v>0</v>
          </cell>
        </row>
        <row r="4079">
          <cell r="C4079"/>
          <cell r="CV4079">
            <v>0</v>
          </cell>
        </row>
        <row r="4080">
          <cell r="C4080"/>
          <cell r="CV4080">
            <v>0</v>
          </cell>
        </row>
        <row r="4081">
          <cell r="C4081"/>
          <cell r="CV4081">
            <v>0</v>
          </cell>
        </row>
        <row r="4082">
          <cell r="C4082"/>
          <cell r="CV4082">
            <v>0</v>
          </cell>
        </row>
        <row r="4083">
          <cell r="C4083"/>
          <cell r="CV4083">
            <v>0</v>
          </cell>
        </row>
        <row r="4084">
          <cell r="C4084"/>
          <cell r="CV4084">
            <v>0</v>
          </cell>
        </row>
        <row r="4085">
          <cell r="C4085"/>
          <cell r="CV4085">
            <v>0</v>
          </cell>
        </row>
        <row r="4086">
          <cell r="C4086"/>
          <cell r="CV4086">
            <v>0</v>
          </cell>
        </row>
        <row r="4087">
          <cell r="C4087"/>
          <cell r="CV4087">
            <v>0</v>
          </cell>
        </row>
        <row r="4088">
          <cell r="C4088"/>
          <cell r="CV4088">
            <v>0</v>
          </cell>
        </row>
        <row r="4089">
          <cell r="C4089"/>
          <cell r="CV4089">
            <v>0</v>
          </cell>
        </row>
        <row r="4090">
          <cell r="C4090"/>
          <cell r="CV4090">
            <v>0</v>
          </cell>
        </row>
        <row r="4091">
          <cell r="C4091"/>
          <cell r="CV4091">
            <v>0</v>
          </cell>
        </row>
        <row r="4092">
          <cell r="C4092"/>
          <cell r="CV4092">
            <v>0</v>
          </cell>
        </row>
        <row r="4093">
          <cell r="C4093"/>
          <cell r="CV4093">
            <v>0</v>
          </cell>
        </row>
        <row r="4094">
          <cell r="C4094"/>
          <cell r="CV4094">
            <v>0</v>
          </cell>
        </row>
        <row r="4095">
          <cell r="C4095"/>
          <cell r="CV4095">
            <v>0</v>
          </cell>
        </row>
        <row r="4096">
          <cell r="C4096"/>
          <cell r="CV4096">
            <v>0</v>
          </cell>
        </row>
        <row r="4097">
          <cell r="C4097"/>
          <cell r="CV4097">
            <v>0</v>
          </cell>
        </row>
        <row r="4098">
          <cell r="C4098"/>
          <cell r="CV4098">
            <v>0</v>
          </cell>
        </row>
        <row r="4099">
          <cell r="C4099"/>
          <cell r="CV4099">
            <v>0</v>
          </cell>
        </row>
        <row r="4100">
          <cell r="C4100"/>
          <cell r="CV4100">
            <v>0</v>
          </cell>
        </row>
        <row r="4101">
          <cell r="C4101"/>
          <cell r="CV4101">
            <v>0</v>
          </cell>
        </row>
        <row r="4102">
          <cell r="C4102"/>
          <cell r="CV4102">
            <v>0</v>
          </cell>
        </row>
        <row r="4103">
          <cell r="C4103"/>
          <cell r="CV4103">
            <v>0</v>
          </cell>
        </row>
        <row r="4104">
          <cell r="C4104"/>
          <cell r="CV4104">
            <v>0</v>
          </cell>
        </row>
        <row r="4105">
          <cell r="C4105"/>
          <cell r="CV4105">
            <v>0</v>
          </cell>
        </row>
        <row r="4106">
          <cell r="C4106"/>
          <cell r="CV4106">
            <v>0</v>
          </cell>
        </row>
        <row r="4107">
          <cell r="C4107"/>
          <cell r="CV4107">
            <v>0</v>
          </cell>
        </row>
        <row r="4108">
          <cell r="C4108"/>
          <cell r="CV4108">
            <v>0</v>
          </cell>
        </row>
        <row r="4109">
          <cell r="C4109"/>
          <cell r="CV4109">
            <v>0</v>
          </cell>
        </row>
        <row r="4110">
          <cell r="C4110"/>
          <cell r="CV4110">
            <v>0</v>
          </cell>
        </row>
        <row r="4111">
          <cell r="C4111"/>
          <cell r="CV4111">
            <v>0</v>
          </cell>
        </row>
        <row r="4112">
          <cell r="C4112"/>
          <cell r="CV4112">
            <v>0</v>
          </cell>
        </row>
        <row r="4113">
          <cell r="C4113"/>
          <cell r="CV4113">
            <v>0</v>
          </cell>
        </row>
        <row r="4114">
          <cell r="C4114"/>
          <cell r="CV4114">
            <v>0</v>
          </cell>
        </row>
        <row r="4115">
          <cell r="C4115"/>
          <cell r="CV4115">
            <v>0</v>
          </cell>
        </row>
        <row r="4116">
          <cell r="C4116"/>
          <cell r="CV4116">
            <v>0</v>
          </cell>
        </row>
        <row r="4117">
          <cell r="C4117"/>
          <cell r="CV4117">
            <v>0</v>
          </cell>
        </row>
        <row r="4118">
          <cell r="C4118"/>
          <cell r="CV4118">
            <v>0</v>
          </cell>
        </row>
        <row r="4119">
          <cell r="C4119"/>
          <cell r="CV4119">
            <v>0</v>
          </cell>
        </row>
        <row r="4120">
          <cell r="C4120"/>
          <cell r="CV4120">
            <v>0</v>
          </cell>
        </row>
        <row r="4121">
          <cell r="C4121"/>
          <cell r="CV4121">
            <v>0</v>
          </cell>
        </row>
        <row r="4122">
          <cell r="C4122"/>
          <cell r="CV4122">
            <v>0</v>
          </cell>
        </row>
        <row r="4123">
          <cell r="C4123"/>
          <cell r="CV4123">
            <v>0</v>
          </cell>
        </row>
        <row r="4124">
          <cell r="C4124"/>
          <cell r="CV4124">
            <v>0</v>
          </cell>
        </row>
        <row r="4125">
          <cell r="C4125"/>
          <cell r="CV4125">
            <v>0</v>
          </cell>
        </row>
        <row r="4126">
          <cell r="C4126"/>
          <cell r="CV4126">
            <v>0</v>
          </cell>
        </row>
        <row r="4127">
          <cell r="C4127"/>
          <cell r="CV4127">
            <v>0</v>
          </cell>
        </row>
        <row r="4128">
          <cell r="C4128"/>
          <cell r="CV4128">
            <v>0</v>
          </cell>
        </row>
        <row r="4129">
          <cell r="C4129"/>
          <cell r="CV4129">
            <v>0</v>
          </cell>
        </row>
        <row r="4130">
          <cell r="C4130"/>
          <cell r="CV4130">
            <v>0</v>
          </cell>
        </row>
        <row r="4131">
          <cell r="C4131"/>
          <cell r="CV4131">
            <v>0</v>
          </cell>
        </row>
        <row r="4132">
          <cell r="C4132"/>
          <cell r="CV4132">
            <v>0</v>
          </cell>
        </row>
        <row r="4133">
          <cell r="C4133"/>
          <cell r="CV4133">
            <v>0</v>
          </cell>
        </row>
        <row r="4134">
          <cell r="C4134"/>
          <cell r="CV4134">
            <v>0</v>
          </cell>
        </row>
        <row r="4135">
          <cell r="C4135"/>
          <cell r="CV4135">
            <v>0</v>
          </cell>
        </row>
        <row r="4136">
          <cell r="C4136"/>
          <cell r="CV4136">
            <v>0</v>
          </cell>
        </row>
        <row r="4137">
          <cell r="C4137"/>
          <cell r="CV4137">
            <v>0</v>
          </cell>
        </row>
        <row r="4138">
          <cell r="C4138"/>
          <cell r="CV4138">
            <v>0</v>
          </cell>
        </row>
        <row r="4139">
          <cell r="C4139"/>
          <cell r="CV4139">
            <v>0</v>
          </cell>
        </row>
        <row r="4140">
          <cell r="C4140"/>
          <cell r="CV4140">
            <v>0</v>
          </cell>
        </row>
        <row r="4141">
          <cell r="C4141"/>
          <cell r="CV4141">
            <v>0</v>
          </cell>
        </row>
        <row r="4142">
          <cell r="C4142"/>
          <cell r="CV4142">
            <v>0</v>
          </cell>
        </row>
        <row r="4143">
          <cell r="C4143"/>
          <cell r="CV4143">
            <v>0</v>
          </cell>
        </row>
        <row r="4144">
          <cell r="C4144"/>
          <cell r="CV4144">
            <v>0</v>
          </cell>
        </row>
        <row r="4145">
          <cell r="C4145"/>
          <cell r="CV4145">
            <v>0</v>
          </cell>
        </row>
        <row r="4146">
          <cell r="C4146"/>
          <cell r="CV4146">
            <v>0</v>
          </cell>
        </row>
        <row r="4147">
          <cell r="C4147"/>
          <cell r="CV4147">
            <v>0</v>
          </cell>
        </row>
        <row r="4148">
          <cell r="C4148"/>
          <cell r="CV4148">
            <v>0</v>
          </cell>
        </row>
        <row r="4149">
          <cell r="C4149"/>
          <cell r="CV4149">
            <v>0</v>
          </cell>
        </row>
        <row r="4150">
          <cell r="C4150"/>
          <cell r="CV4150">
            <v>0</v>
          </cell>
        </row>
        <row r="4151">
          <cell r="C4151"/>
          <cell r="CV4151">
            <v>0</v>
          </cell>
        </row>
        <row r="4152">
          <cell r="C4152"/>
          <cell r="CV4152">
            <v>0</v>
          </cell>
        </row>
        <row r="4153">
          <cell r="C4153"/>
          <cell r="CV4153">
            <v>0</v>
          </cell>
        </row>
        <row r="4154">
          <cell r="C4154"/>
          <cell r="CV4154">
            <v>0</v>
          </cell>
        </row>
        <row r="4155">
          <cell r="C4155"/>
          <cell r="CV4155">
            <v>0</v>
          </cell>
        </row>
        <row r="4156">
          <cell r="C4156"/>
          <cell r="CV4156">
            <v>0</v>
          </cell>
        </row>
        <row r="4157">
          <cell r="C4157"/>
          <cell r="CV4157">
            <v>0</v>
          </cell>
        </row>
        <row r="4158">
          <cell r="C4158"/>
          <cell r="CV4158">
            <v>0</v>
          </cell>
        </row>
        <row r="4159">
          <cell r="C4159"/>
          <cell r="CV4159">
            <v>0</v>
          </cell>
        </row>
        <row r="4160">
          <cell r="C4160"/>
          <cell r="CV4160">
            <v>0</v>
          </cell>
        </row>
        <row r="4161">
          <cell r="C4161"/>
          <cell r="CV4161">
            <v>0</v>
          </cell>
        </row>
        <row r="4162">
          <cell r="C4162"/>
          <cell r="CV4162">
            <v>0</v>
          </cell>
        </row>
        <row r="4163">
          <cell r="C4163"/>
          <cell r="CV4163">
            <v>0</v>
          </cell>
        </row>
        <row r="4164">
          <cell r="C4164"/>
          <cell r="CV4164">
            <v>0</v>
          </cell>
        </row>
        <row r="4165">
          <cell r="C4165"/>
          <cell r="CV4165">
            <v>0</v>
          </cell>
        </row>
        <row r="4166">
          <cell r="C4166"/>
          <cell r="CV4166">
            <v>0</v>
          </cell>
        </row>
        <row r="4167">
          <cell r="C4167"/>
          <cell r="CV4167">
            <v>0</v>
          </cell>
        </row>
        <row r="4168">
          <cell r="C4168"/>
          <cell r="CV4168">
            <v>0</v>
          </cell>
        </row>
        <row r="4169">
          <cell r="C4169"/>
          <cell r="CV4169">
            <v>0</v>
          </cell>
        </row>
        <row r="4170">
          <cell r="C4170"/>
          <cell r="CV4170">
            <v>0</v>
          </cell>
        </row>
        <row r="4171">
          <cell r="C4171"/>
          <cell r="CV4171">
            <v>0</v>
          </cell>
        </row>
        <row r="4172">
          <cell r="C4172"/>
          <cell r="CV4172">
            <v>0</v>
          </cell>
        </row>
        <row r="4173">
          <cell r="C4173"/>
          <cell r="CV4173">
            <v>0</v>
          </cell>
        </row>
        <row r="4174">
          <cell r="C4174"/>
          <cell r="CV4174">
            <v>0</v>
          </cell>
        </row>
        <row r="4175">
          <cell r="C4175"/>
          <cell r="CV4175">
            <v>0</v>
          </cell>
        </row>
        <row r="4176">
          <cell r="C4176"/>
          <cell r="CV4176">
            <v>0</v>
          </cell>
        </row>
        <row r="4177">
          <cell r="C4177"/>
          <cell r="CV4177">
            <v>0</v>
          </cell>
        </row>
        <row r="4178">
          <cell r="C4178"/>
          <cell r="CV4178">
            <v>0</v>
          </cell>
        </row>
        <row r="4179">
          <cell r="C4179"/>
          <cell r="CV4179">
            <v>0</v>
          </cell>
        </row>
        <row r="4180">
          <cell r="C4180"/>
          <cell r="CV4180">
            <v>0</v>
          </cell>
        </row>
        <row r="4181">
          <cell r="C4181"/>
          <cell r="CV4181">
            <v>0</v>
          </cell>
        </row>
        <row r="4182">
          <cell r="C4182"/>
          <cell r="CV4182">
            <v>0</v>
          </cell>
        </row>
        <row r="4183">
          <cell r="C4183"/>
          <cell r="CV4183">
            <v>0</v>
          </cell>
        </row>
        <row r="4184">
          <cell r="C4184"/>
          <cell r="CV4184">
            <v>0</v>
          </cell>
        </row>
        <row r="4185">
          <cell r="C4185"/>
          <cell r="CV4185">
            <v>0</v>
          </cell>
        </row>
        <row r="4186">
          <cell r="C4186"/>
          <cell r="CV4186">
            <v>0</v>
          </cell>
        </row>
        <row r="4187">
          <cell r="C4187"/>
          <cell r="CV4187">
            <v>0</v>
          </cell>
        </row>
        <row r="4188">
          <cell r="C4188"/>
          <cell r="CV4188">
            <v>0</v>
          </cell>
        </row>
        <row r="4189">
          <cell r="C4189"/>
          <cell r="CV4189">
            <v>0</v>
          </cell>
        </row>
        <row r="4190">
          <cell r="C4190"/>
          <cell r="CV4190">
            <v>0</v>
          </cell>
        </row>
        <row r="4191">
          <cell r="C4191"/>
          <cell r="CV4191">
            <v>0</v>
          </cell>
        </row>
        <row r="4192">
          <cell r="C4192"/>
          <cell r="CV4192">
            <v>0</v>
          </cell>
        </row>
        <row r="4193">
          <cell r="C4193"/>
          <cell r="CV4193">
            <v>0</v>
          </cell>
        </row>
        <row r="4194">
          <cell r="C4194"/>
          <cell r="CV4194">
            <v>0</v>
          </cell>
        </row>
        <row r="4195">
          <cell r="C4195"/>
          <cell r="CV4195">
            <v>0</v>
          </cell>
        </row>
        <row r="4196">
          <cell r="C4196"/>
          <cell r="CV4196">
            <v>0</v>
          </cell>
        </row>
        <row r="4197">
          <cell r="C4197"/>
          <cell r="CV4197">
            <v>0</v>
          </cell>
        </row>
        <row r="4198">
          <cell r="C4198"/>
          <cell r="CV4198">
            <v>0</v>
          </cell>
        </row>
        <row r="4199">
          <cell r="C4199"/>
          <cell r="CV4199">
            <v>0</v>
          </cell>
        </row>
        <row r="4200">
          <cell r="C4200"/>
          <cell r="CV4200">
            <v>0</v>
          </cell>
        </row>
        <row r="4201">
          <cell r="C4201"/>
          <cell r="CV4201">
            <v>0</v>
          </cell>
        </row>
        <row r="4202">
          <cell r="C4202"/>
          <cell r="CV4202">
            <v>0</v>
          </cell>
        </row>
        <row r="4203">
          <cell r="C4203"/>
          <cell r="CV4203">
            <v>0</v>
          </cell>
        </row>
        <row r="4204">
          <cell r="C4204"/>
          <cell r="CV4204">
            <v>0</v>
          </cell>
        </row>
        <row r="4205">
          <cell r="C4205"/>
          <cell r="CV4205">
            <v>0</v>
          </cell>
        </row>
        <row r="4206">
          <cell r="C4206"/>
          <cell r="CV4206">
            <v>0</v>
          </cell>
        </row>
        <row r="4207">
          <cell r="C4207"/>
          <cell r="CV4207">
            <v>0</v>
          </cell>
        </row>
        <row r="4208">
          <cell r="C4208"/>
          <cell r="CV4208">
            <v>0</v>
          </cell>
        </row>
        <row r="4209">
          <cell r="C4209"/>
          <cell r="CV4209">
            <v>0</v>
          </cell>
        </row>
        <row r="4210">
          <cell r="C4210"/>
          <cell r="CV4210">
            <v>0</v>
          </cell>
        </row>
        <row r="4211">
          <cell r="C4211"/>
          <cell r="CV4211">
            <v>0</v>
          </cell>
        </row>
        <row r="4212">
          <cell r="C4212"/>
          <cell r="CV4212">
            <v>0</v>
          </cell>
        </row>
        <row r="4213">
          <cell r="C4213"/>
          <cell r="CV4213">
            <v>0</v>
          </cell>
        </row>
        <row r="4214">
          <cell r="C4214"/>
          <cell r="CV4214">
            <v>0</v>
          </cell>
        </row>
        <row r="4215">
          <cell r="C4215"/>
          <cell r="CV4215">
            <v>0</v>
          </cell>
        </row>
        <row r="4216">
          <cell r="C4216"/>
          <cell r="CV4216">
            <v>0</v>
          </cell>
        </row>
        <row r="4217">
          <cell r="C4217"/>
          <cell r="CV4217">
            <v>0</v>
          </cell>
        </row>
        <row r="4218">
          <cell r="C4218"/>
          <cell r="CV4218">
            <v>0</v>
          </cell>
        </row>
        <row r="4219">
          <cell r="C4219"/>
          <cell r="CV4219">
            <v>0</v>
          </cell>
        </row>
        <row r="4220">
          <cell r="C4220"/>
          <cell r="CV4220">
            <v>0</v>
          </cell>
        </row>
        <row r="4221">
          <cell r="C4221"/>
          <cell r="CV4221">
            <v>0</v>
          </cell>
        </row>
        <row r="4222">
          <cell r="C4222"/>
          <cell r="CV4222">
            <v>0</v>
          </cell>
        </row>
        <row r="4223">
          <cell r="C4223"/>
          <cell r="CV4223">
            <v>0</v>
          </cell>
        </row>
        <row r="4224">
          <cell r="C4224"/>
          <cell r="CV4224">
            <v>0</v>
          </cell>
        </row>
        <row r="4225">
          <cell r="C4225"/>
          <cell r="CV4225">
            <v>0</v>
          </cell>
        </row>
        <row r="4226">
          <cell r="C4226"/>
          <cell r="CV4226">
            <v>0</v>
          </cell>
        </row>
        <row r="4227">
          <cell r="C4227"/>
          <cell r="CV4227">
            <v>0</v>
          </cell>
        </row>
        <row r="4228">
          <cell r="C4228"/>
          <cell r="CV4228">
            <v>0</v>
          </cell>
        </row>
        <row r="4229">
          <cell r="C4229"/>
          <cell r="CV4229">
            <v>0</v>
          </cell>
        </row>
        <row r="4230">
          <cell r="C4230"/>
          <cell r="CV4230">
            <v>0</v>
          </cell>
        </row>
        <row r="4231">
          <cell r="C4231"/>
          <cell r="CV4231">
            <v>0</v>
          </cell>
        </row>
        <row r="4232">
          <cell r="C4232"/>
          <cell r="CV4232">
            <v>0</v>
          </cell>
        </row>
        <row r="4233">
          <cell r="C4233"/>
          <cell r="CV4233">
            <v>0</v>
          </cell>
        </row>
        <row r="4234">
          <cell r="C4234"/>
          <cell r="CV4234">
            <v>0</v>
          </cell>
        </row>
        <row r="4235">
          <cell r="C4235"/>
          <cell r="CV4235">
            <v>0</v>
          </cell>
        </row>
        <row r="4236">
          <cell r="C4236"/>
          <cell r="CV4236">
            <v>0</v>
          </cell>
        </row>
        <row r="4237">
          <cell r="C4237"/>
          <cell r="CV4237">
            <v>0</v>
          </cell>
        </row>
        <row r="4238">
          <cell r="C4238"/>
          <cell r="CV4238">
            <v>0</v>
          </cell>
        </row>
        <row r="4239">
          <cell r="C4239"/>
          <cell r="CV4239">
            <v>0</v>
          </cell>
        </row>
        <row r="4240">
          <cell r="C4240"/>
          <cell r="CV4240">
            <v>0</v>
          </cell>
        </row>
        <row r="4241">
          <cell r="C4241"/>
          <cell r="CV4241">
            <v>0</v>
          </cell>
        </row>
        <row r="4242">
          <cell r="C4242"/>
          <cell r="CV4242">
            <v>0</v>
          </cell>
        </row>
        <row r="4243">
          <cell r="C4243"/>
          <cell r="CV4243">
            <v>0</v>
          </cell>
        </row>
        <row r="4244">
          <cell r="C4244"/>
          <cell r="CV4244">
            <v>0</v>
          </cell>
        </row>
        <row r="4245">
          <cell r="C4245"/>
          <cell r="CV4245">
            <v>0</v>
          </cell>
        </row>
        <row r="4246">
          <cell r="C4246"/>
          <cell r="CV4246">
            <v>0</v>
          </cell>
        </row>
        <row r="4247">
          <cell r="C4247"/>
          <cell r="CV4247">
            <v>0</v>
          </cell>
        </row>
        <row r="4248">
          <cell r="C4248"/>
          <cell r="CV4248">
            <v>0</v>
          </cell>
        </row>
        <row r="4249">
          <cell r="C4249"/>
          <cell r="CV4249">
            <v>0</v>
          </cell>
        </row>
        <row r="4250">
          <cell r="C4250"/>
          <cell r="CV4250">
            <v>0</v>
          </cell>
        </row>
        <row r="4251">
          <cell r="C4251"/>
          <cell r="CV4251">
            <v>0</v>
          </cell>
        </row>
        <row r="4252">
          <cell r="C4252"/>
          <cell r="CV4252">
            <v>0</v>
          </cell>
        </row>
        <row r="4253">
          <cell r="C4253"/>
          <cell r="CV4253">
            <v>0</v>
          </cell>
        </row>
        <row r="4254">
          <cell r="C4254"/>
          <cell r="CV4254">
            <v>0</v>
          </cell>
        </row>
        <row r="4255">
          <cell r="C4255"/>
          <cell r="CV4255">
            <v>0</v>
          </cell>
        </row>
        <row r="4256">
          <cell r="C4256"/>
          <cell r="CV4256">
            <v>0</v>
          </cell>
        </row>
        <row r="4257">
          <cell r="C4257"/>
          <cell r="CV4257">
            <v>0</v>
          </cell>
        </row>
        <row r="4258">
          <cell r="C4258"/>
          <cell r="CV4258">
            <v>0</v>
          </cell>
        </row>
        <row r="4259">
          <cell r="C4259"/>
          <cell r="CV4259">
            <v>0</v>
          </cell>
        </row>
        <row r="4260">
          <cell r="C4260"/>
          <cell r="CV4260">
            <v>0</v>
          </cell>
        </row>
        <row r="4261">
          <cell r="C4261"/>
          <cell r="CV4261">
            <v>0</v>
          </cell>
        </row>
        <row r="4262">
          <cell r="C4262"/>
          <cell r="CV4262">
            <v>0</v>
          </cell>
        </row>
        <row r="4263">
          <cell r="C4263"/>
          <cell r="CV4263">
            <v>0</v>
          </cell>
        </row>
        <row r="4264">
          <cell r="C4264"/>
          <cell r="CV4264">
            <v>0</v>
          </cell>
        </row>
        <row r="4265">
          <cell r="C4265"/>
          <cell r="CV4265">
            <v>0</v>
          </cell>
        </row>
        <row r="4266">
          <cell r="C4266"/>
          <cell r="CV4266">
            <v>0</v>
          </cell>
        </row>
        <row r="4267">
          <cell r="C4267"/>
          <cell r="CV4267">
            <v>0</v>
          </cell>
        </row>
        <row r="4268">
          <cell r="C4268"/>
          <cell r="CV4268">
            <v>0</v>
          </cell>
        </row>
        <row r="4269">
          <cell r="C4269"/>
          <cell r="CV4269">
            <v>0</v>
          </cell>
        </row>
        <row r="4270">
          <cell r="C4270"/>
          <cell r="CV4270">
            <v>0</v>
          </cell>
        </row>
        <row r="4271">
          <cell r="C4271"/>
          <cell r="CV4271">
            <v>0</v>
          </cell>
        </row>
        <row r="4272">
          <cell r="C4272"/>
          <cell r="CV4272">
            <v>0</v>
          </cell>
        </row>
        <row r="4273">
          <cell r="C4273"/>
          <cell r="CV4273">
            <v>0</v>
          </cell>
        </row>
        <row r="4274">
          <cell r="C4274"/>
          <cell r="CV4274">
            <v>0</v>
          </cell>
        </row>
        <row r="4275">
          <cell r="C4275"/>
          <cell r="CV4275">
            <v>0</v>
          </cell>
        </row>
        <row r="4276">
          <cell r="C4276"/>
          <cell r="CV4276">
            <v>0</v>
          </cell>
        </row>
        <row r="4277">
          <cell r="C4277"/>
          <cell r="CV4277">
            <v>0</v>
          </cell>
        </row>
        <row r="4278">
          <cell r="C4278"/>
          <cell r="CV4278">
            <v>0</v>
          </cell>
        </row>
        <row r="4279">
          <cell r="C4279"/>
          <cell r="CV4279">
            <v>0</v>
          </cell>
        </row>
        <row r="4280">
          <cell r="C4280"/>
          <cell r="CV4280">
            <v>0</v>
          </cell>
        </row>
        <row r="4281">
          <cell r="C4281"/>
          <cell r="CV4281">
            <v>0</v>
          </cell>
        </row>
        <row r="4282">
          <cell r="C4282"/>
          <cell r="CV4282">
            <v>0</v>
          </cell>
        </row>
        <row r="4283">
          <cell r="C4283"/>
          <cell r="CV4283">
            <v>0</v>
          </cell>
        </row>
        <row r="4284">
          <cell r="C4284"/>
          <cell r="CV4284">
            <v>0</v>
          </cell>
        </row>
        <row r="4285">
          <cell r="C4285"/>
          <cell r="CV4285">
            <v>0</v>
          </cell>
        </row>
        <row r="4286">
          <cell r="C4286"/>
          <cell r="CV4286">
            <v>0</v>
          </cell>
        </row>
        <row r="4287">
          <cell r="C4287"/>
          <cell r="CV4287">
            <v>0</v>
          </cell>
        </row>
        <row r="4288">
          <cell r="C4288"/>
          <cell r="CV4288">
            <v>0</v>
          </cell>
        </row>
        <row r="4289">
          <cell r="C4289"/>
          <cell r="CV4289">
            <v>0</v>
          </cell>
        </row>
        <row r="4290">
          <cell r="C4290"/>
          <cell r="CV4290">
            <v>0</v>
          </cell>
        </row>
        <row r="4291">
          <cell r="C4291"/>
          <cell r="CV4291">
            <v>0</v>
          </cell>
        </row>
        <row r="4292">
          <cell r="C4292"/>
          <cell r="CV4292">
            <v>0</v>
          </cell>
        </row>
        <row r="4293">
          <cell r="C4293"/>
          <cell r="CV4293">
            <v>0</v>
          </cell>
        </row>
        <row r="4294">
          <cell r="C4294"/>
          <cell r="CV4294">
            <v>0</v>
          </cell>
        </row>
        <row r="4295">
          <cell r="C4295"/>
          <cell r="CV4295">
            <v>0</v>
          </cell>
        </row>
        <row r="4296">
          <cell r="C4296"/>
          <cell r="CV4296">
            <v>0</v>
          </cell>
        </row>
        <row r="4297">
          <cell r="C4297"/>
          <cell r="CV4297">
            <v>0</v>
          </cell>
        </row>
        <row r="4298">
          <cell r="C4298"/>
          <cell r="CV4298">
            <v>0</v>
          </cell>
        </row>
        <row r="4299">
          <cell r="C4299"/>
          <cell r="CV4299">
            <v>0</v>
          </cell>
        </row>
        <row r="4300">
          <cell r="C4300"/>
          <cell r="CV4300">
            <v>0</v>
          </cell>
        </row>
        <row r="4301">
          <cell r="C4301"/>
          <cell r="CV4301">
            <v>0</v>
          </cell>
        </row>
        <row r="4302">
          <cell r="C4302"/>
          <cell r="CV4302">
            <v>0</v>
          </cell>
        </row>
        <row r="4303">
          <cell r="C4303"/>
          <cell r="CV4303">
            <v>0</v>
          </cell>
        </row>
        <row r="4304">
          <cell r="C4304"/>
          <cell r="CV4304">
            <v>0</v>
          </cell>
        </row>
        <row r="4305">
          <cell r="C4305"/>
          <cell r="CV4305">
            <v>0</v>
          </cell>
        </row>
        <row r="4306">
          <cell r="C4306"/>
          <cell r="CV4306">
            <v>0</v>
          </cell>
        </row>
        <row r="4307">
          <cell r="C4307"/>
          <cell r="CV4307">
            <v>0</v>
          </cell>
        </row>
        <row r="4308">
          <cell r="C4308"/>
          <cell r="CV4308">
            <v>0</v>
          </cell>
        </row>
        <row r="4309">
          <cell r="C4309"/>
          <cell r="CV4309">
            <v>0</v>
          </cell>
        </row>
        <row r="4310">
          <cell r="C4310"/>
          <cell r="CV4310">
            <v>0</v>
          </cell>
        </row>
        <row r="4311">
          <cell r="C4311"/>
          <cell r="CV4311">
            <v>0</v>
          </cell>
        </row>
        <row r="4312">
          <cell r="C4312"/>
          <cell r="CV4312">
            <v>0</v>
          </cell>
        </row>
        <row r="4313">
          <cell r="C4313"/>
          <cell r="CV4313">
            <v>0</v>
          </cell>
        </row>
        <row r="4314">
          <cell r="C4314"/>
          <cell r="CV4314">
            <v>0</v>
          </cell>
        </row>
        <row r="4315">
          <cell r="C4315"/>
          <cell r="CV4315">
            <v>0</v>
          </cell>
        </row>
        <row r="4316">
          <cell r="C4316"/>
          <cell r="CV4316">
            <v>0</v>
          </cell>
        </row>
        <row r="4317">
          <cell r="C4317"/>
          <cell r="CV4317">
            <v>0</v>
          </cell>
        </row>
        <row r="4318">
          <cell r="C4318"/>
          <cell r="CV4318">
            <v>0</v>
          </cell>
        </row>
        <row r="4319">
          <cell r="C4319"/>
          <cell r="CV4319">
            <v>0</v>
          </cell>
        </row>
        <row r="4320">
          <cell r="C4320"/>
          <cell r="CV4320">
            <v>0</v>
          </cell>
        </row>
        <row r="4321">
          <cell r="C4321"/>
          <cell r="CV4321">
            <v>0</v>
          </cell>
        </row>
        <row r="4322">
          <cell r="C4322"/>
          <cell r="CV4322">
            <v>0</v>
          </cell>
        </row>
        <row r="4323">
          <cell r="C4323"/>
          <cell r="CV4323">
            <v>0</v>
          </cell>
        </row>
        <row r="4324">
          <cell r="C4324"/>
          <cell r="CV4324">
            <v>0</v>
          </cell>
        </row>
        <row r="4325">
          <cell r="C4325"/>
          <cell r="CV4325">
            <v>0</v>
          </cell>
        </row>
        <row r="4326">
          <cell r="C4326"/>
          <cell r="CV4326">
            <v>0</v>
          </cell>
        </row>
        <row r="4327">
          <cell r="C4327"/>
          <cell r="CV4327">
            <v>0</v>
          </cell>
        </row>
        <row r="4328">
          <cell r="C4328"/>
          <cell r="CV4328">
            <v>0</v>
          </cell>
        </row>
        <row r="4329">
          <cell r="C4329"/>
          <cell r="CV4329">
            <v>0</v>
          </cell>
        </row>
        <row r="4330">
          <cell r="C4330"/>
          <cell r="CV4330">
            <v>0</v>
          </cell>
        </row>
        <row r="4331">
          <cell r="C4331"/>
          <cell r="CV4331">
            <v>0</v>
          </cell>
        </row>
        <row r="4332">
          <cell r="C4332"/>
          <cell r="CV4332">
            <v>0</v>
          </cell>
        </row>
        <row r="4333">
          <cell r="C4333"/>
          <cell r="CV4333">
            <v>0</v>
          </cell>
        </row>
        <row r="4334">
          <cell r="C4334"/>
          <cell r="CV4334">
            <v>0</v>
          </cell>
        </row>
        <row r="4335">
          <cell r="C4335"/>
          <cell r="CV4335">
            <v>0</v>
          </cell>
        </row>
        <row r="4336">
          <cell r="C4336"/>
          <cell r="CV4336">
            <v>0</v>
          </cell>
        </row>
        <row r="4337">
          <cell r="C4337"/>
          <cell r="CV4337">
            <v>0</v>
          </cell>
        </row>
        <row r="4338">
          <cell r="C4338"/>
          <cell r="CV4338">
            <v>0</v>
          </cell>
        </row>
        <row r="4339">
          <cell r="C4339"/>
          <cell r="CV4339">
            <v>0</v>
          </cell>
        </row>
        <row r="4340">
          <cell r="C4340"/>
          <cell r="CV4340">
            <v>0</v>
          </cell>
        </row>
        <row r="4341">
          <cell r="C4341"/>
          <cell r="CV4341">
            <v>0</v>
          </cell>
        </row>
        <row r="4342">
          <cell r="C4342"/>
          <cell r="CV4342">
            <v>0</v>
          </cell>
        </row>
        <row r="4343">
          <cell r="C4343"/>
          <cell r="CV4343">
            <v>0</v>
          </cell>
        </row>
        <row r="4344">
          <cell r="C4344"/>
          <cell r="CV4344">
            <v>0</v>
          </cell>
        </row>
        <row r="4345">
          <cell r="C4345"/>
          <cell r="CV4345">
            <v>0</v>
          </cell>
        </row>
        <row r="4346">
          <cell r="C4346"/>
          <cell r="CV4346">
            <v>0</v>
          </cell>
        </row>
        <row r="4347">
          <cell r="C4347"/>
          <cell r="CV4347">
            <v>0</v>
          </cell>
        </row>
        <row r="4348">
          <cell r="C4348"/>
          <cell r="CV4348">
            <v>0</v>
          </cell>
        </row>
        <row r="4349">
          <cell r="C4349"/>
          <cell r="CV4349">
            <v>0</v>
          </cell>
        </row>
        <row r="4350">
          <cell r="C4350"/>
          <cell r="CV4350">
            <v>0</v>
          </cell>
        </row>
        <row r="4351">
          <cell r="C4351"/>
          <cell r="CV4351">
            <v>0</v>
          </cell>
        </row>
        <row r="4352">
          <cell r="C4352"/>
          <cell r="CV4352">
            <v>0</v>
          </cell>
        </row>
        <row r="4353">
          <cell r="C4353"/>
          <cell r="CV4353">
            <v>0</v>
          </cell>
        </row>
        <row r="4354">
          <cell r="C4354"/>
          <cell r="CV4354">
            <v>0</v>
          </cell>
        </row>
        <row r="4355">
          <cell r="C4355"/>
          <cell r="CV4355">
            <v>0</v>
          </cell>
        </row>
        <row r="4356">
          <cell r="C4356"/>
          <cell r="CV4356">
            <v>0</v>
          </cell>
        </row>
        <row r="4357">
          <cell r="C4357"/>
          <cell r="CV4357">
            <v>0</v>
          </cell>
        </row>
        <row r="4358">
          <cell r="C4358"/>
          <cell r="CV4358">
            <v>0</v>
          </cell>
        </row>
        <row r="4359">
          <cell r="C4359"/>
          <cell r="CV4359">
            <v>0</v>
          </cell>
        </row>
        <row r="4360">
          <cell r="C4360"/>
          <cell r="CV4360">
            <v>0</v>
          </cell>
        </row>
        <row r="4361">
          <cell r="C4361"/>
          <cell r="CV4361">
            <v>0</v>
          </cell>
        </row>
        <row r="4362">
          <cell r="C4362"/>
          <cell r="CV4362">
            <v>0</v>
          </cell>
        </row>
        <row r="4363">
          <cell r="C4363"/>
          <cell r="CV4363">
            <v>0</v>
          </cell>
        </row>
        <row r="4364">
          <cell r="C4364"/>
          <cell r="CV4364">
            <v>0</v>
          </cell>
        </row>
        <row r="4365">
          <cell r="C4365"/>
          <cell r="CV4365">
            <v>0</v>
          </cell>
        </row>
        <row r="4366">
          <cell r="C4366"/>
          <cell r="CV4366">
            <v>0</v>
          </cell>
        </row>
        <row r="4367">
          <cell r="C4367"/>
          <cell r="CV4367">
            <v>0</v>
          </cell>
        </row>
        <row r="4368">
          <cell r="C4368"/>
          <cell r="CV4368">
            <v>0</v>
          </cell>
        </row>
        <row r="4369">
          <cell r="C4369"/>
          <cell r="CV4369">
            <v>0</v>
          </cell>
        </row>
        <row r="4370">
          <cell r="C4370"/>
          <cell r="CV4370">
            <v>0</v>
          </cell>
        </row>
        <row r="4371">
          <cell r="C4371"/>
          <cell r="CV4371">
            <v>0</v>
          </cell>
        </row>
        <row r="4372">
          <cell r="C4372"/>
          <cell r="CV4372">
            <v>0</v>
          </cell>
        </row>
        <row r="4373">
          <cell r="C4373"/>
          <cell r="CV4373">
            <v>0</v>
          </cell>
        </row>
        <row r="4374">
          <cell r="C4374"/>
          <cell r="CV4374">
            <v>0</v>
          </cell>
        </row>
        <row r="4375">
          <cell r="C4375"/>
          <cell r="CV4375">
            <v>0</v>
          </cell>
        </row>
        <row r="4376">
          <cell r="C4376"/>
          <cell r="CV4376">
            <v>0</v>
          </cell>
        </row>
        <row r="4377">
          <cell r="C4377"/>
          <cell r="CV4377">
            <v>0</v>
          </cell>
        </row>
        <row r="4378">
          <cell r="C4378"/>
          <cell r="CV4378">
            <v>0</v>
          </cell>
        </row>
        <row r="4379">
          <cell r="C4379"/>
          <cell r="CV4379">
            <v>0</v>
          </cell>
        </row>
        <row r="4380">
          <cell r="C4380"/>
          <cell r="CV4380">
            <v>0</v>
          </cell>
        </row>
        <row r="4381">
          <cell r="C4381"/>
          <cell r="CV4381">
            <v>0</v>
          </cell>
        </row>
        <row r="4382">
          <cell r="C4382"/>
          <cell r="CV4382">
            <v>0</v>
          </cell>
        </row>
        <row r="4383">
          <cell r="C4383"/>
          <cell r="CV4383">
            <v>0</v>
          </cell>
        </row>
        <row r="4384">
          <cell r="C4384"/>
          <cell r="CV4384">
            <v>0</v>
          </cell>
        </row>
        <row r="4385">
          <cell r="C4385"/>
          <cell r="CV4385">
            <v>0</v>
          </cell>
        </row>
        <row r="4386">
          <cell r="C4386"/>
          <cell r="CV4386">
            <v>0</v>
          </cell>
        </row>
        <row r="4387">
          <cell r="C4387"/>
          <cell r="CV4387">
            <v>0</v>
          </cell>
        </row>
        <row r="4388">
          <cell r="C4388"/>
          <cell r="CV4388">
            <v>0</v>
          </cell>
        </row>
        <row r="4389">
          <cell r="C4389"/>
          <cell r="CV4389">
            <v>0</v>
          </cell>
        </row>
        <row r="4390">
          <cell r="C4390"/>
          <cell r="CV4390">
            <v>0</v>
          </cell>
        </row>
        <row r="4391">
          <cell r="C4391"/>
          <cell r="CV4391">
            <v>0</v>
          </cell>
        </row>
        <row r="4392">
          <cell r="C4392"/>
          <cell r="CV4392">
            <v>0</v>
          </cell>
        </row>
        <row r="4393">
          <cell r="C4393"/>
          <cell r="CV4393">
            <v>0</v>
          </cell>
        </row>
        <row r="4394">
          <cell r="C4394"/>
          <cell r="CV4394">
            <v>0</v>
          </cell>
        </row>
        <row r="4395">
          <cell r="C4395"/>
          <cell r="CV4395">
            <v>0</v>
          </cell>
        </row>
        <row r="4396">
          <cell r="C4396"/>
          <cell r="CV4396">
            <v>0</v>
          </cell>
        </row>
        <row r="4397">
          <cell r="C4397"/>
          <cell r="CV4397">
            <v>0</v>
          </cell>
        </row>
        <row r="4398">
          <cell r="C4398"/>
          <cell r="CV4398">
            <v>0</v>
          </cell>
        </row>
        <row r="4399">
          <cell r="C4399"/>
          <cell r="CV4399">
            <v>0</v>
          </cell>
        </row>
        <row r="4400">
          <cell r="C4400"/>
          <cell r="CV4400">
            <v>0</v>
          </cell>
        </row>
        <row r="4401">
          <cell r="C4401"/>
          <cell r="CV4401">
            <v>0</v>
          </cell>
        </row>
        <row r="4402">
          <cell r="C4402"/>
          <cell r="CV4402">
            <v>0</v>
          </cell>
        </row>
        <row r="4403">
          <cell r="C4403"/>
          <cell r="CV4403">
            <v>0</v>
          </cell>
        </row>
        <row r="4404">
          <cell r="C4404"/>
          <cell r="CV4404">
            <v>0</v>
          </cell>
        </row>
        <row r="4405">
          <cell r="C4405"/>
          <cell r="CV4405">
            <v>0</v>
          </cell>
        </row>
        <row r="4406">
          <cell r="C4406"/>
          <cell r="CV4406">
            <v>0</v>
          </cell>
        </row>
        <row r="4407">
          <cell r="C4407"/>
          <cell r="CV4407">
            <v>0</v>
          </cell>
        </row>
        <row r="4408">
          <cell r="C4408"/>
          <cell r="CV4408">
            <v>0</v>
          </cell>
        </row>
        <row r="4409">
          <cell r="C4409"/>
          <cell r="CV4409">
            <v>0</v>
          </cell>
        </row>
        <row r="4410">
          <cell r="C4410"/>
          <cell r="CV4410">
            <v>0</v>
          </cell>
        </row>
        <row r="4411">
          <cell r="C4411"/>
          <cell r="CV4411">
            <v>0</v>
          </cell>
        </row>
        <row r="4412">
          <cell r="C4412"/>
          <cell r="CV4412">
            <v>0</v>
          </cell>
        </row>
        <row r="4413">
          <cell r="C4413"/>
          <cell r="CV4413">
            <v>0</v>
          </cell>
        </row>
        <row r="4414">
          <cell r="C4414"/>
          <cell r="CV4414">
            <v>0</v>
          </cell>
        </row>
        <row r="4415">
          <cell r="C4415"/>
          <cell r="CV4415">
            <v>0</v>
          </cell>
        </row>
        <row r="4416">
          <cell r="C4416"/>
          <cell r="CV4416">
            <v>0</v>
          </cell>
        </row>
        <row r="4417">
          <cell r="C4417"/>
          <cell r="CV4417">
            <v>0</v>
          </cell>
        </row>
        <row r="4418">
          <cell r="C4418"/>
          <cell r="CV4418">
            <v>0</v>
          </cell>
        </row>
        <row r="4419">
          <cell r="C4419"/>
          <cell r="CV4419">
            <v>0</v>
          </cell>
        </row>
        <row r="4420">
          <cell r="C4420"/>
          <cell r="CV4420">
            <v>0</v>
          </cell>
        </row>
        <row r="4421">
          <cell r="C4421"/>
          <cell r="CV4421">
            <v>0</v>
          </cell>
        </row>
        <row r="4422">
          <cell r="C4422"/>
          <cell r="CV4422">
            <v>0</v>
          </cell>
        </row>
        <row r="4423">
          <cell r="C4423"/>
          <cell r="CV4423">
            <v>0</v>
          </cell>
        </row>
        <row r="4424">
          <cell r="C4424"/>
          <cell r="CV4424">
            <v>0</v>
          </cell>
        </row>
        <row r="4425">
          <cell r="C4425"/>
          <cell r="CV4425">
            <v>0</v>
          </cell>
        </row>
        <row r="4426">
          <cell r="C4426"/>
          <cell r="CV4426">
            <v>0</v>
          </cell>
        </row>
        <row r="4427">
          <cell r="C4427"/>
          <cell r="CV4427">
            <v>0</v>
          </cell>
        </row>
        <row r="4428">
          <cell r="C4428"/>
          <cell r="CV4428">
            <v>0</v>
          </cell>
        </row>
        <row r="4429">
          <cell r="C4429"/>
          <cell r="CV4429">
            <v>0</v>
          </cell>
        </row>
        <row r="4430">
          <cell r="C4430"/>
          <cell r="CV4430">
            <v>0</v>
          </cell>
        </row>
        <row r="4431">
          <cell r="C4431"/>
          <cell r="CV4431">
            <v>0</v>
          </cell>
        </row>
        <row r="4432">
          <cell r="C4432"/>
          <cell r="CV4432">
            <v>0</v>
          </cell>
        </row>
        <row r="4433">
          <cell r="C4433"/>
          <cell r="CV4433">
            <v>0</v>
          </cell>
        </row>
        <row r="4434">
          <cell r="C4434"/>
          <cell r="CV4434">
            <v>0</v>
          </cell>
        </row>
        <row r="4435">
          <cell r="C4435"/>
          <cell r="CV4435">
            <v>0</v>
          </cell>
        </row>
        <row r="4436">
          <cell r="C4436"/>
          <cell r="CV4436">
            <v>0</v>
          </cell>
        </row>
        <row r="4437">
          <cell r="C4437"/>
          <cell r="CV4437">
            <v>0</v>
          </cell>
        </row>
        <row r="4438">
          <cell r="C4438"/>
          <cell r="CV4438">
            <v>0</v>
          </cell>
        </row>
        <row r="4439">
          <cell r="C4439"/>
          <cell r="CV4439">
            <v>0</v>
          </cell>
        </row>
        <row r="4440">
          <cell r="C4440"/>
          <cell r="CV4440">
            <v>0</v>
          </cell>
        </row>
        <row r="4441">
          <cell r="C4441"/>
          <cell r="CV4441">
            <v>0</v>
          </cell>
        </row>
        <row r="4442">
          <cell r="C4442"/>
          <cell r="CV4442">
            <v>0</v>
          </cell>
        </row>
        <row r="4443">
          <cell r="C4443"/>
          <cell r="CV4443">
            <v>0</v>
          </cell>
        </row>
        <row r="4444">
          <cell r="C4444"/>
          <cell r="CV4444">
            <v>0</v>
          </cell>
        </row>
        <row r="4445">
          <cell r="C4445"/>
          <cell r="CV4445">
            <v>0</v>
          </cell>
        </row>
        <row r="4446">
          <cell r="C4446"/>
          <cell r="CV4446">
            <v>0</v>
          </cell>
        </row>
        <row r="4447">
          <cell r="C4447"/>
          <cell r="CV4447">
            <v>0</v>
          </cell>
        </row>
        <row r="4448">
          <cell r="C4448"/>
          <cell r="CV4448">
            <v>0</v>
          </cell>
        </row>
        <row r="4449">
          <cell r="C4449"/>
          <cell r="CV4449">
            <v>0</v>
          </cell>
        </row>
        <row r="4450">
          <cell r="C4450"/>
          <cell r="CV4450">
            <v>0</v>
          </cell>
        </row>
        <row r="4451">
          <cell r="C4451"/>
          <cell r="CV4451">
            <v>0</v>
          </cell>
        </row>
        <row r="4452">
          <cell r="C4452"/>
          <cell r="CV4452">
            <v>0</v>
          </cell>
        </row>
        <row r="4453">
          <cell r="C4453"/>
          <cell r="CV4453">
            <v>0</v>
          </cell>
        </row>
        <row r="4454">
          <cell r="C4454"/>
          <cell r="CV4454">
            <v>0</v>
          </cell>
        </row>
        <row r="4455">
          <cell r="C4455"/>
          <cell r="CV4455">
            <v>0</v>
          </cell>
        </row>
        <row r="4456">
          <cell r="C4456"/>
          <cell r="CV4456">
            <v>0</v>
          </cell>
        </row>
        <row r="4457">
          <cell r="C4457"/>
          <cell r="CV4457">
            <v>0</v>
          </cell>
        </row>
        <row r="4458">
          <cell r="C4458"/>
          <cell r="CV4458">
            <v>0</v>
          </cell>
        </row>
        <row r="4459">
          <cell r="C4459"/>
          <cell r="CV4459">
            <v>0</v>
          </cell>
        </row>
        <row r="4460">
          <cell r="C4460"/>
          <cell r="CV4460">
            <v>0</v>
          </cell>
        </row>
        <row r="4461">
          <cell r="C4461"/>
          <cell r="CV4461">
            <v>0</v>
          </cell>
        </row>
        <row r="4462">
          <cell r="C4462"/>
          <cell r="CV4462">
            <v>0</v>
          </cell>
        </row>
        <row r="4463">
          <cell r="C4463"/>
          <cell r="CV4463">
            <v>0</v>
          </cell>
        </row>
        <row r="4464">
          <cell r="C4464"/>
          <cell r="CV4464">
            <v>0</v>
          </cell>
        </row>
        <row r="4465">
          <cell r="C4465"/>
          <cell r="CV4465">
            <v>0</v>
          </cell>
        </row>
        <row r="4466">
          <cell r="C4466"/>
          <cell r="CV4466">
            <v>0</v>
          </cell>
        </row>
        <row r="4467">
          <cell r="C4467"/>
          <cell r="CV4467">
            <v>0</v>
          </cell>
        </row>
        <row r="4468">
          <cell r="C4468"/>
          <cell r="CV4468">
            <v>0</v>
          </cell>
        </row>
        <row r="4469">
          <cell r="C4469"/>
          <cell r="CV4469">
            <v>0</v>
          </cell>
        </row>
        <row r="4470">
          <cell r="C4470"/>
          <cell r="CV4470">
            <v>0</v>
          </cell>
        </row>
        <row r="4471">
          <cell r="C4471"/>
          <cell r="CV4471">
            <v>0</v>
          </cell>
        </row>
        <row r="4472">
          <cell r="C4472"/>
          <cell r="CV4472">
            <v>0</v>
          </cell>
        </row>
        <row r="4473">
          <cell r="C4473"/>
          <cell r="CV4473">
            <v>0</v>
          </cell>
        </row>
        <row r="4474">
          <cell r="C4474"/>
          <cell r="CV4474">
            <v>0</v>
          </cell>
        </row>
        <row r="4475">
          <cell r="C4475"/>
          <cell r="CV4475">
            <v>0</v>
          </cell>
        </row>
        <row r="4476">
          <cell r="C4476"/>
          <cell r="CV4476">
            <v>0</v>
          </cell>
        </row>
        <row r="4477">
          <cell r="C4477"/>
          <cell r="CV4477">
            <v>0</v>
          </cell>
        </row>
        <row r="4478">
          <cell r="C4478"/>
          <cell r="CV4478">
            <v>0</v>
          </cell>
        </row>
        <row r="4479">
          <cell r="C4479"/>
          <cell r="CV4479">
            <v>0</v>
          </cell>
        </row>
        <row r="4480">
          <cell r="C4480"/>
          <cell r="CV4480">
            <v>0</v>
          </cell>
        </row>
        <row r="4481">
          <cell r="C4481"/>
          <cell r="CV4481">
            <v>0</v>
          </cell>
        </row>
        <row r="4482">
          <cell r="C4482"/>
          <cell r="CV4482">
            <v>0</v>
          </cell>
        </row>
        <row r="4483">
          <cell r="C4483"/>
          <cell r="CV4483">
            <v>0</v>
          </cell>
        </row>
        <row r="4484">
          <cell r="C4484"/>
          <cell r="CV4484">
            <v>0</v>
          </cell>
        </row>
        <row r="4485">
          <cell r="C4485"/>
          <cell r="CV4485">
            <v>0</v>
          </cell>
        </row>
        <row r="4486">
          <cell r="C4486"/>
          <cell r="CV4486">
            <v>0</v>
          </cell>
        </row>
        <row r="4487">
          <cell r="C4487"/>
          <cell r="CV4487">
            <v>0</v>
          </cell>
        </row>
        <row r="4488">
          <cell r="C4488"/>
          <cell r="CV4488">
            <v>0</v>
          </cell>
        </row>
        <row r="4489">
          <cell r="C4489"/>
          <cell r="CV4489">
            <v>0</v>
          </cell>
        </row>
        <row r="4490">
          <cell r="C4490"/>
          <cell r="CV4490">
            <v>0</v>
          </cell>
        </row>
        <row r="4491">
          <cell r="C4491"/>
          <cell r="CV4491">
            <v>0</v>
          </cell>
        </row>
        <row r="4492">
          <cell r="C4492"/>
          <cell r="CV4492">
            <v>0</v>
          </cell>
        </row>
        <row r="4493">
          <cell r="C4493"/>
          <cell r="CV4493">
            <v>0</v>
          </cell>
        </row>
        <row r="4494">
          <cell r="C4494"/>
          <cell r="CV4494">
            <v>0</v>
          </cell>
        </row>
        <row r="4495">
          <cell r="C4495"/>
          <cell r="CV4495">
            <v>0</v>
          </cell>
        </row>
        <row r="4496">
          <cell r="C4496"/>
          <cell r="CV4496">
            <v>0</v>
          </cell>
        </row>
        <row r="4497">
          <cell r="C4497"/>
          <cell r="CV4497">
            <v>0</v>
          </cell>
        </row>
        <row r="4498">
          <cell r="C4498"/>
          <cell r="CV4498">
            <v>0</v>
          </cell>
        </row>
        <row r="4499">
          <cell r="C4499"/>
          <cell r="CV4499">
            <v>0</v>
          </cell>
        </row>
        <row r="4500">
          <cell r="C4500"/>
          <cell r="CV4500">
            <v>0</v>
          </cell>
        </row>
        <row r="4501">
          <cell r="C4501"/>
          <cell r="CV4501">
            <v>0</v>
          </cell>
        </row>
        <row r="4502">
          <cell r="C4502"/>
          <cell r="CV4502">
            <v>0</v>
          </cell>
        </row>
        <row r="4503">
          <cell r="C4503"/>
          <cell r="CV4503">
            <v>0</v>
          </cell>
        </row>
        <row r="4504">
          <cell r="C4504"/>
          <cell r="CV4504">
            <v>0</v>
          </cell>
        </row>
        <row r="4505">
          <cell r="C4505"/>
          <cell r="CV4505">
            <v>0</v>
          </cell>
        </row>
        <row r="4506">
          <cell r="C4506"/>
          <cell r="CV4506">
            <v>0</v>
          </cell>
        </row>
        <row r="4507">
          <cell r="C4507"/>
          <cell r="CV4507">
            <v>0</v>
          </cell>
        </row>
        <row r="4508">
          <cell r="C4508"/>
          <cell r="CV4508">
            <v>0</v>
          </cell>
        </row>
        <row r="4509">
          <cell r="C4509"/>
          <cell r="CV4509">
            <v>0</v>
          </cell>
        </row>
        <row r="4510">
          <cell r="C4510"/>
          <cell r="CV4510">
            <v>0</v>
          </cell>
        </row>
        <row r="4511">
          <cell r="C4511"/>
          <cell r="CV4511">
            <v>0</v>
          </cell>
        </row>
        <row r="4512">
          <cell r="C4512"/>
          <cell r="CV4512">
            <v>0</v>
          </cell>
        </row>
        <row r="4513">
          <cell r="C4513"/>
          <cell r="CV4513">
            <v>0</v>
          </cell>
        </row>
        <row r="4514">
          <cell r="C4514"/>
          <cell r="CV4514">
            <v>0</v>
          </cell>
        </row>
        <row r="4515">
          <cell r="C4515"/>
          <cell r="CV4515">
            <v>0</v>
          </cell>
        </row>
        <row r="4516">
          <cell r="C4516"/>
          <cell r="CV4516">
            <v>0</v>
          </cell>
        </row>
        <row r="4517">
          <cell r="C4517"/>
          <cell r="CV4517">
            <v>0</v>
          </cell>
        </row>
        <row r="4518">
          <cell r="C4518"/>
          <cell r="CV4518">
            <v>0</v>
          </cell>
        </row>
        <row r="4519">
          <cell r="C4519"/>
          <cell r="CV4519">
            <v>0</v>
          </cell>
        </row>
        <row r="4520">
          <cell r="C4520"/>
          <cell r="CV4520">
            <v>0</v>
          </cell>
        </row>
        <row r="4521">
          <cell r="C4521"/>
          <cell r="CV4521">
            <v>0</v>
          </cell>
        </row>
        <row r="4522">
          <cell r="C4522"/>
          <cell r="CV4522">
            <v>0</v>
          </cell>
        </row>
        <row r="4523">
          <cell r="C4523"/>
          <cell r="CV4523">
            <v>0</v>
          </cell>
        </row>
        <row r="4524">
          <cell r="C4524"/>
          <cell r="CV4524">
            <v>0</v>
          </cell>
        </row>
        <row r="4525">
          <cell r="C4525"/>
          <cell r="CV4525">
            <v>0</v>
          </cell>
        </row>
        <row r="4526">
          <cell r="C4526"/>
          <cell r="CV4526">
            <v>0</v>
          </cell>
        </row>
        <row r="4527">
          <cell r="C4527"/>
          <cell r="CV4527">
            <v>0</v>
          </cell>
        </row>
        <row r="4528">
          <cell r="C4528"/>
          <cell r="CV4528">
            <v>0</v>
          </cell>
        </row>
        <row r="4529">
          <cell r="C4529"/>
          <cell r="CV4529">
            <v>0</v>
          </cell>
        </row>
        <row r="4530">
          <cell r="C4530"/>
          <cell r="CV4530">
            <v>0</v>
          </cell>
        </row>
        <row r="4531">
          <cell r="C4531"/>
          <cell r="CV4531">
            <v>0</v>
          </cell>
        </row>
        <row r="4532">
          <cell r="C4532"/>
          <cell r="CV4532">
            <v>0</v>
          </cell>
        </row>
        <row r="4533">
          <cell r="C4533"/>
          <cell r="CV4533">
            <v>0</v>
          </cell>
        </row>
        <row r="4534">
          <cell r="C4534"/>
          <cell r="CV4534">
            <v>0</v>
          </cell>
        </row>
        <row r="4535">
          <cell r="C4535"/>
          <cell r="CV4535">
            <v>0</v>
          </cell>
        </row>
        <row r="4536">
          <cell r="C4536"/>
          <cell r="CV4536">
            <v>0</v>
          </cell>
        </row>
        <row r="4537">
          <cell r="C4537"/>
          <cell r="CV4537">
            <v>0</v>
          </cell>
        </row>
        <row r="4538">
          <cell r="C4538"/>
          <cell r="CV4538">
            <v>0</v>
          </cell>
        </row>
        <row r="4539">
          <cell r="C4539"/>
          <cell r="CV4539">
            <v>0</v>
          </cell>
        </row>
        <row r="4540">
          <cell r="C4540"/>
          <cell r="CV4540">
            <v>0</v>
          </cell>
        </row>
        <row r="4541">
          <cell r="C4541"/>
          <cell r="CV4541">
            <v>0</v>
          </cell>
        </row>
        <row r="4542">
          <cell r="C4542"/>
          <cell r="CV4542">
            <v>0</v>
          </cell>
        </row>
        <row r="4543">
          <cell r="C4543"/>
          <cell r="CV4543">
            <v>0</v>
          </cell>
        </row>
        <row r="4544">
          <cell r="C4544"/>
          <cell r="CV4544">
            <v>0</v>
          </cell>
        </row>
        <row r="4545">
          <cell r="C4545"/>
          <cell r="CV4545">
            <v>0</v>
          </cell>
        </row>
        <row r="4546">
          <cell r="C4546"/>
          <cell r="CV4546">
            <v>0</v>
          </cell>
        </row>
        <row r="4547">
          <cell r="C4547"/>
          <cell r="CV4547">
            <v>0</v>
          </cell>
        </row>
        <row r="4548">
          <cell r="C4548"/>
          <cell r="CV4548">
            <v>0</v>
          </cell>
        </row>
        <row r="4549">
          <cell r="C4549"/>
          <cell r="CV4549">
            <v>0</v>
          </cell>
        </row>
        <row r="4550">
          <cell r="C4550"/>
          <cell r="CV4550">
            <v>0</v>
          </cell>
        </row>
        <row r="4551">
          <cell r="C4551"/>
          <cell r="CV4551">
            <v>0</v>
          </cell>
        </row>
        <row r="4552">
          <cell r="C4552"/>
          <cell r="CV4552">
            <v>0</v>
          </cell>
        </row>
        <row r="4553">
          <cell r="C4553"/>
          <cell r="CV4553">
            <v>0</v>
          </cell>
        </row>
        <row r="4554">
          <cell r="C4554"/>
          <cell r="CV4554">
            <v>0</v>
          </cell>
        </row>
        <row r="4555">
          <cell r="C4555"/>
          <cell r="CV4555">
            <v>0</v>
          </cell>
        </row>
        <row r="4556">
          <cell r="C4556"/>
          <cell r="CV4556">
            <v>0</v>
          </cell>
        </row>
        <row r="4557">
          <cell r="C4557"/>
          <cell r="CV4557">
            <v>0</v>
          </cell>
        </row>
        <row r="4558">
          <cell r="C4558"/>
          <cell r="CV4558">
            <v>0</v>
          </cell>
        </row>
        <row r="4559">
          <cell r="C4559"/>
          <cell r="CV4559">
            <v>0</v>
          </cell>
        </row>
        <row r="4560">
          <cell r="C4560"/>
          <cell r="CV4560">
            <v>0</v>
          </cell>
        </row>
        <row r="4561">
          <cell r="C4561"/>
          <cell r="CV4561">
            <v>0</v>
          </cell>
        </row>
        <row r="4562">
          <cell r="C4562"/>
          <cell r="CV4562">
            <v>0</v>
          </cell>
        </row>
        <row r="4563">
          <cell r="C4563"/>
          <cell r="CV4563">
            <v>0</v>
          </cell>
        </row>
        <row r="4564">
          <cell r="C4564"/>
          <cell r="CV4564">
            <v>0</v>
          </cell>
        </row>
        <row r="4565">
          <cell r="C4565"/>
          <cell r="CV4565">
            <v>0</v>
          </cell>
        </row>
        <row r="4566">
          <cell r="C4566"/>
          <cell r="CV4566">
            <v>0</v>
          </cell>
        </row>
        <row r="4567">
          <cell r="C4567"/>
          <cell r="CV4567">
            <v>0</v>
          </cell>
        </row>
        <row r="4568">
          <cell r="C4568"/>
          <cell r="CV4568">
            <v>0</v>
          </cell>
        </row>
        <row r="4569">
          <cell r="C4569"/>
          <cell r="CV4569">
            <v>0</v>
          </cell>
        </row>
        <row r="4570">
          <cell r="C4570"/>
          <cell r="CV4570">
            <v>0</v>
          </cell>
        </row>
        <row r="4571">
          <cell r="C4571"/>
          <cell r="CV4571">
            <v>0</v>
          </cell>
        </row>
        <row r="4572">
          <cell r="C4572"/>
          <cell r="CV4572">
            <v>0</v>
          </cell>
        </row>
        <row r="4573">
          <cell r="C4573"/>
          <cell r="CV4573">
            <v>0</v>
          </cell>
        </row>
        <row r="4574">
          <cell r="C4574"/>
          <cell r="CV4574">
            <v>0</v>
          </cell>
        </row>
        <row r="4575">
          <cell r="C4575"/>
          <cell r="CV4575">
            <v>0</v>
          </cell>
        </row>
        <row r="4576">
          <cell r="C4576"/>
          <cell r="CV4576">
            <v>0</v>
          </cell>
        </row>
        <row r="4577">
          <cell r="C4577"/>
          <cell r="CV4577">
            <v>0</v>
          </cell>
        </row>
        <row r="4578">
          <cell r="C4578"/>
          <cell r="CV4578">
            <v>0</v>
          </cell>
        </row>
        <row r="4579">
          <cell r="C4579"/>
          <cell r="CV4579">
            <v>0</v>
          </cell>
        </row>
        <row r="4580">
          <cell r="C4580"/>
          <cell r="CV4580">
            <v>0</v>
          </cell>
        </row>
        <row r="4581">
          <cell r="C4581"/>
          <cell r="CV4581">
            <v>0</v>
          </cell>
        </row>
        <row r="4582">
          <cell r="C4582"/>
          <cell r="CV4582">
            <v>0</v>
          </cell>
        </row>
        <row r="4583">
          <cell r="C4583"/>
          <cell r="CV4583">
            <v>0</v>
          </cell>
        </row>
        <row r="4584">
          <cell r="C4584"/>
          <cell r="CV4584">
            <v>0</v>
          </cell>
        </row>
        <row r="4585">
          <cell r="C4585"/>
          <cell r="CV4585">
            <v>0</v>
          </cell>
        </row>
        <row r="4586">
          <cell r="C4586"/>
          <cell r="CV4586">
            <v>0</v>
          </cell>
        </row>
        <row r="4587">
          <cell r="C4587"/>
          <cell r="CV4587">
            <v>0</v>
          </cell>
        </row>
        <row r="4588">
          <cell r="C4588"/>
          <cell r="CV4588">
            <v>0</v>
          </cell>
        </row>
        <row r="4589">
          <cell r="C4589"/>
          <cell r="CV4589">
            <v>0</v>
          </cell>
        </row>
        <row r="4590">
          <cell r="C4590"/>
          <cell r="CV4590">
            <v>0</v>
          </cell>
        </row>
        <row r="4591">
          <cell r="C4591"/>
          <cell r="CV4591">
            <v>0</v>
          </cell>
        </row>
        <row r="4592">
          <cell r="C4592"/>
          <cell r="CV4592">
            <v>0</v>
          </cell>
        </row>
        <row r="4593">
          <cell r="C4593"/>
          <cell r="CV4593">
            <v>0</v>
          </cell>
        </row>
        <row r="4594">
          <cell r="C4594"/>
          <cell r="CV4594">
            <v>0</v>
          </cell>
        </row>
        <row r="4595">
          <cell r="C4595"/>
          <cell r="CV4595">
            <v>0</v>
          </cell>
        </row>
        <row r="4596">
          <cell r="C4596"/>
          <cell r="CV4596">
            <v>0</v>
          </cell>
        </row>
        <row r="4597">
          <cell r="C4597"/>
          <cell r="CV4597">
            <v>0</v>
          </cell>
        </row>
        <row r="4598">
          <cell r="C4598"/>
          <cell r="CV4598">
            <v>0</v>
          </cell>
        </row>
        <row r="4599">
          <cell r="C4599"/>
          <cell r="CV4599">
            <v>0</v>
          </cell>
        </row>
        <row r="4600">
          <cell r="C4600"/>
          <cell r="CV4600">
            <v>0</v>
          </cell>
        </row>
        <row r="4601">
          <cell r="C4601"/>
          <cell r="CV4601">
            <v>0</v>
          </cell>
        </row>
        <row r="4602">
          <cell r="C4602"/>
          <cell r="CV4602">
            <v>0</v>
          </cell>
        </row>
        <row r="4603">
          <cell r="C4603"/>
          <cell r="CV4603">
            <v>0</v>
          </cell>
        </row>
        <row r="4604">
          <cell r="C4604"/>
          <cell r="CV4604">
            <v>0</v>
          </cell>
        </row>
        <row r="4605">
          <cell r="C4605"/>
          <cell r="CV4605">
            <v>0</v>
          </cell>
        </row>
        <row r="4606">
          <cell r="C4606"/>
          <cell r="CV4606">
            <v>0</v>
          </cell>
        </row>
        <row r="4607">
          <cell r="C4607"/>
          <cell r="CV4607">
            <v>0</v>
          </cell>
        </row>
        <row r="4608">
          <cell r="C4608"/>
          <cell r="CV4608">
            <v>0</v>
          </cell>
        </row>
        <row r="4609">
          <cell r="C4609"/>
          <cell r="CV4609">
            <v>0</v>
          </cell>
        </row>
        <row r="4610">
          <cell r="C4610"/>
          <cell r="CV4610">
            <v>0</v>
          </cell>
        </row>
        <row r="4611">
          <cell r="C4611"/>
          <cell r="CV4611">
            <v>0</v>
          </cell>
        </row>
        <row r="4612">
          <cell r="C4612"/>
          <cell r="CV4612">
            <v>0</v>
          </cell>
        </row>
        <row r="4613">
          <cell r="C4613"/>
          <cell r="CV4613">
            <v>0</v>
          </cell>
        </row>
        <row r="4614">
          <cell r="C4614"/>
          <cell r="CV4614">
            <v>0</v>
          </cell>
        </row>
        <row r="4615">
          <cell r="C4615"/>
          <cell r="CV4615">
            <v>0</v>
          </cell>
        </row>
        <row r="4616">
          <cell r="C4616"/>
          <cell r="CV4616">
            <v>0</v>
          </cell>
        </row>
        <row r="4617">
          <cell r="C4617"/>
          <cell r="CV4617">
            <v>0</v>
          </cell>
        </row>
        <row r="4618">
          <cell r="C4618"/>
          <cell r="CV4618">
            <v>0</v>
          </cell>
        </row>
        <row r="4619">
          <cell r="C4619"/>
          <cell r="CV4619">
            <v>0</v>
          </cell>
        </row>
        <row r="4620">
          <cell r="C4620"/>
          <cell r="CV4620">
            <v>0</v>
          </cell>
        </row>
        <row r="4621">
          <cell r="C4621"/>
          <cell r="CV4621">
            <v>0</v>
          </cell>
        </row>
        <row r="4622">
          <cell r="C4622"/>
          <cell r="CV4622">
            <v>0</v>
          </cell>
        </row>
        <row r="4623">
          <cell r="C4623"/>
          <cell r="CV4623">
            <v>0</v>
          </cell>
        </row>
        <row r="4624">
          <cell r="C4624"/>
          <cell r="CV4624">
            <v>0</v>
          </cell>
        </row>
        <row r="4625">
          <cell r="C4625"/>
          <cell r="CV4625">
            <v>0</v>
          </cell>
        </row>
        <row r="4626">
          <cell r="C4626"/>
          <cell r="CV4626">
            <v>0</v>
          </cell>
        </row>
        <row r="4627">
          <cell r="C4627"/>
          <cell r="CV4627">
            <v>0</v>
          </cell>
        </row>
        <row r="4628">
          <cell r="C4628"/>
          <cell r="CV4628">
            <v>0</v>
          </cell>
        </row>
        <row r="4629">
          <cell r="C4629"/>
          <cell r="CV4629">
            <v>0</v>
          </cell>
        </row>
        <row r="4630">
          <cell r="C4630"/>
          <cell r="CV4630">
            <v>0</v>
          </cell>
        </row>
        <row r="4631">
          <cell r="C4631"/>
          <cell r="CV4631">
            <v>0</v>
          </cell>
        </row>
        <row r="4632">
          <cell r="C4632"/>
          <cell r="CV4632">
            <v>0</v>
          </cell>
        </row>
        <row r="4633">
          <cell r="C4633"/>
          <cell r="CV4633">
            <v>0</v>
          </cell>
        </row>
        <row r="4634">
          <cell r="C4634"/>
          <cell r="CV4634">
            <v>0</v>
          </cell>
        </row>
        <row r="4635">
          <cell r="C4635"/>
          <cell r="CV4635">
            <v>0</v>
          </cell>
        </row>
        <row r="4636">
          <cell r="C4636"/>
          <cell r="CV4636">
            <v>0</v>
          </cell>
        </row>
        <row r="4637">
          <cell r="C4637"/>
          <cell r="CV4637">
            <v>0</v>
          </cell>
        </row>
        <row r="4638">
          <cell r="C4638"/>
          <cell r="CV4638">
            <v>0</v>
          </cell>
        </row>
        <row r="4639">
          <cell r="C4639"/>
          <cell r="CV4639">
            <v>0</v>
          </cell>
        </row>
        <row r="4640">
          <cell r="C4640"/>
          <cell r="CV4640">
            <v>0</v>
          </cell>
        </row>
        <row r="4641">
          <cell r="C4641"/>
          <cell r="CV4641">
            <v>0</v>
          </cell>
        </row>
        <row r="4642">
          <cell r="C4642"/>
          <cell r="CV4642">
            <v>0</v>
          </cell>
        </row>
        <row r="4643">
          <cell r="C4643"/>
          <cell r="CV4643">
            <v>0</v>
          </cell>
        </row>
        <row r="4644">
          <cell r="C4644"/>
          <cell r="CV4644">
            <v>0</v>
          </cell>
        </row>
        <row r="4645">
          <cell r="C4645"/>
          <cell r="CV4645">
            <v>0</v>
          </cell>
        </row>
        <row r="4646">
          <cell r="C4646"/>
          <cell r="CV4646">
            <v>0</v>
          </cell>
        </row>
        <row r="4647">
          <cell r="C4647"/>
          <cell r="CV4647">
            <v>0</v>
          </cell>
        </row>
        <row r="4648">
          <cell r="C4648"/>
          <cell r="CV4648">
            <v>0</v>
          </cell>
        </row>
        <row r="4649">
          <cell r="C4649"/>
          <cell r="CV4649">
            <v>0</v>
          </cell>
        </row>
        <row r="4650">
          <cell r="C4650"/>
          <cell r="CV4650">
            <v>0</v>
          </cell>
        </row>
        <row r="4651">
          <cell r="C4651"/>
          <cell r="CV4651">
            <v>0</v>
          </cell>
        </row>
        <row r="4652">
          <cell r="C4652"/>
          <cell r="CV4652">
            <v>0</v>
          </cell>
        </row>
        <row r="4653">
          <cell r="C4653"/>
          <cell r="CV4653">
            <v>0</v>
          </cell>
        </row>
        <row r="4654">
          <cell r="C4654"/>
          <cell r="CV4654">
            <v>0</v>
          </cell>
        </row>
        <row r="4655">
          <cell r="C4655"/>
          <cell r="CV4655">
            <v>0</v>
          </cell>
        </row>
        <row r="4656">
          <cell r="C4656"/>
          <cell r="CV4656">
            <v>0</v>
          </cell>
        </row>
        <row r="4657">
          <cell r="C4657"/>
          <cell r="CV4657">
            <v>0</v>
          </cell>
        </row>
        <row r="4658">
          <cell r="C4658"/>
          <cell r="CV4658">
            <v>0</v>
          </cell>
        </row>
        <row r="4659">
          <cell r="C4659"/>
          <cell r="CV4659">
            <v>0</v>
          </cell>
        </row>
        <row r="4660">
          <cell r="C4660"/>
          <cell r="CV4660">
            <v>0</v>
          </cell>
        </row>
        <row r="4661">
          <cell r="C4661"/>
          <cell r="CV4661">
            <v>0</v>
          </cell>
        </row>
        <row r="4662">
          <cell r="C4662"/>
          <cell r="CV4662">
            <v>0</v>
          </cell>
        </row>
        <row r="4663">
          <cell r="C4663"/>
          <cell r="CV4663">
            <v>0</v>
          </cell>
        </row>
        <row r="4664">
          <cell r="C4664"/>
          <cell r="CV4664">
            <v>0</v>
          </cell>
        </row>
        <row r="4665">
          <cell r="C4665"/>
          <cell r="CV4665">
            <v>0</v>
          </cell>
        </row>
        <row r="4666">
          <cell r="C4666"/>
          <cell r="CV4666">
            <v>0</v>
          </cell>
        </row>
        <row r="4667">
          <cell r="C4667"/>
          <cell r="CV4667">
            <v>0</v>
          </cell>
        </row>
        <row r="4668">
          <cell r="C4668"/>
          <cell r="CV4668">
            <v>0</v>
          </cell>
        </row>
        <row r="4669">
          <cell r="C4669"/>
          <cell r="CV4669">
            <v>0</v>
          </cell>
        </row>
        <row r="4670">
          <cell r="C4670"/>
          <cell r="CV4670">
            <v>0</v>
          </cell>
        </row>
        <row r="4671">
          <cell r="C4671"/>
          <cell r="CV4671">
            <v>0</v>
          </cell>
        </row>
        <row r="4672">
          <cell r="C4672"/>
          <cell r="CV4672">
            <v>0</v>
          </cell>
        </row>
        <row r="4673">
          <cell r="C4673"/>
          <cell r="CV4673">
            <v>0</v>
          </cell>
        </row>
        <row r="4674">
          <cell r="C4674"/>
          <cell r="CV4674">
            <v>0</v>
          </cell>
        </row>
        <row r="4675">
          <cell r="C4675"/>
          <cell r="CV4675">
            <v>0</v>
          </cell>
        </row>
        <row r="4676">
          <cell r="C4676"/>
          <cell r="CV4676">
            <v>0</v>
          </cell>
        </row>
        <row r="4677">
          <cell r="C4677"/>
          <cell r="CV4677">
            <v>0</v>
          </cell>
        </row>
        <row r="4678">
          <cell r="C4678"/>
          <cell r="CV4678">
            <v>0</v>
          </cell>
        </row>
        <row r="4679">
          <cell r="C4679"/>
          <cell r="CV4679">
            <v>0</v>
          </cell>
        </row>
        <row r="4680">
          <cell r="C4680"/>
          <cell r="CV4680">
            <v>0</v>
          </cell>
        </row>
        <row r="4681">
          <cell r="C4681"/>
          <cell r="CV4681">
            <v>0</v>
          </cell>
        </row>
        <row r="4682">
          <cell r="C4682"/>
          <cell r="CV4682">
            <v>0</v>
          </cell>
        </row>
        <row r="4683">
          <cell r="C4683"/>
          <cell r="CV4683">
            <v>0</v>
          </cell>
        </row>
        <row r="4684">
          <cell r="C4684"/>
          <cell r="CV4684">
            <v>0</v>
          </cell>
        </row>
        <row r="4685">
          <cell r="C4685"/>
          <cell r="CV4685">
            <v>0</v>
          </cell>
        </row>
        <row r="4686">
          <cell r="C4686"/>
          <cell r="CV4686">
            <v>0</v>
          </cell>
        </row>
        <row r="4687">
          <cell r="C4687"/>
          <cell r="CV4687">
            <v>0</v>
          </cell>
        </row>
        <row r="4688">
          <cell r="C4688"/>
          <cell r="CV4688">
            <v>0</v>
          </cell>
        </row>
        <row r="4689">
          <cell r="C4689"/>
          <cell r="CV4689">
            <v>0</v>
          </cell>
        </row>
        <row r="4690">
          <cell r="C4690"/>
          <cell r="CV4690">
            <v>0</v>
          </cell>
        </row>
        <row r="4691">
          <cell r="C4691"/>
          <cell r="CV4691">
            <v>0</v>
          </cell>
        </row>
        <row r="4692">
          <cell r="C4692"/>
          <cell r="CV4692">
            <v>0</v>
          </cell>
        </row>
        <row r="4693">
          <cell r="C4693"/>
          <cell r="CV4693">
            <v>0</v>
          </cell>
        </row>
        <row r="4694">
          <cell r="C4694"/>
          <cell r="CV4694">
            <v>0</v>
          </cell>
        </row>
        <row r="4695">
          <cell r="C4695"/>
          <cell r="CV4695">
            <v>0</v>
          </cell>
        </row>
        <row r="4696">
          <cell r="C4696"/>
          <cell r="CV4696">
            <v>0</v>
          </cell>
        </row>
        <row r="4697">
          <cell r="C4697"/>
          <cell r="CV4697">
            <v>0</v>
          </cell>
        </row>
        <row r="4698">
          <cell r="C4698"/>
          <cell r="CV4698">
            <v>0</v>
          </cell>
        </row>
        <row r="4699">
          <cell r="C4699"/>
          <cell r="CV4699">
            <v>0</v>
          </cell>
        </row>
        <row r="4700">
          <cell r="C4700"/>
          <cell r="CV4700">
            <v>0</v>
          </cell>
        </row>
        <row r="4701">
          <cell r="C4701"/>
          <cell r="CV4701">
            <v>0</v>
          </cell>
        </row>
        <row r="4702">
          <cell r="C4702"/>
          <cell r="CV4702">
            <v>0</v>
          </cell>
        </row>
        <row r="4703">
          <cell r="C4703"/>
          <cell r="CV4703">
            <v>0</v>
          </cell>
        </row>
        <row r="4704">
          <cell r="C4704"/>
          <cell r="CV4704">
            <v>0</v>
          </cell>
        </row>
        <row r="4705">
          <cell r="C4705"/>
          <cell r="CV4705">
            <v>0</v>
          </cell>
        </row>
        <row r="4706">
          <cell r="C4706"/>
          <cell r="CV4706">
            <v>0</v>
          </cell>
        </row>
        <row r="4707">
          <cell r="C4707"/>
          <cell r="CV4707">
            <v>0</v>
          </cell>
        </row>
        <row r="4708">
          <cell r="C4708"/>
          <cell r="CV4708">
            <v>0</v>
          </cell>
        </row>
        <row r="4709">
          <cell r="C4709"/>
          <cell r="CV4709">
            <v>0</v>
          </cell>
        </row>
        <row r="4710">
          <cell r="C4710"/>
          <cell r="CV4710">
            <v>0</v>
          </cell>
        </row>
        <row r="4711">
          <cell r="C4711"/>
          <cell r="CV4711">
            <v>0</v>
          </cell>
        </row>
        <row r="4712">
          <cell r="C4712"/>
          <cell r="CV4712">
            <v>0</v>
          </cell>
        </row>
        <row r="4713">
          <cell r="C4713"/>
          <cell r="CV4713">
            <v>0</v>
          </cell>
        </row>
        <row r="4714">
          <cell r="C4714"/>
          <cell r="CV4714">
            <v>0</v>
          </cell>
        </row>
        <row r="4715">
          <cell r="C4715"/>
          <cell r="CV4715">
            <v>0</v>
          </cell>
        </row>
        <row r="4716">
          <cell r="C4716"/>
          <cell r="CV4716">
            <v>0</v>
          </cell>
        </row>
        <row r="4717">
          <cell r="C4717"/>
          <cell r="CV4717">
            <v>0</v>
          </cell>
        </row>
        <row r="4718">
          <cell r="C4718"/>
          <cell r="CV4718">
            <v>0</v>
          </cell>
        </row>
        <row r="4719">
          <cell r="C4719"/>
          <cell r="CV4719">
            <v>0</v>
          </cell>
        </row>
        <row r="4720">
          <cell r="C4720"/>
          <cell r="CV4720">
            <v>0</v>
          </cell>
        </row>
        <row r="4721">
          <cell r="C4721"/>
          <cell r="CV4721">
            <v>0</v>
          </cell>
        </row>
        <row r="4722">
          <cell r="C4722"/>
          <cell r="CV4722">
            <v>0</v>
          </cell>
        </row>
        <row r="4723">
          <cell r="C4723"/>
          <cell r="CV4723">
            <v>0</v>
          </cell>
        </row>
        <row r="4724">
          <cell r="C4724"/>
          <cell r="CV4724">
            <v>0</v>
          </cell>
        </row>
        <row r="4725">
          <cell r="C4725"/>
          <cell r="CV4725">
            <v>0</v>
          </cell>
        </row>
        <row r="4726">
          <cell r="C4726"/>
          <cell r="CV4726">
            <v>0</v>
          </cell>
        </row>
        <row r="4727">
          <cell r="C4727"/>
          <cell r="CV4727">
            <v>0</v>
          </cell>
        </row>
        <row r="4728">
          <cell r="C4728"/>
          <cell r="CV4728">
            <v>0</v>
          </cell>
        </row>
        <row r="4729">
          <cell r="C4729"/>
          <cell r="CV4729">
            <v>0</v>
          </cell>
        </row>
        <row r="4730">
          <cell r="C4730"/>
          <cell r="CV4730">
            <v>0</v>
          </cell>
        </row>
        <row r="4731">
          <cell r="C4731"/>
          <cell r="CV4731">
            <v>0</v>
          </cell>
        </row>
        <row r="4732">
          <cell r="C4732"/>
          <cell r="CV4732">
            <v>0</v>
          </cell>
        </row>
        <row r="4733">
          <cell r="C4733"/>
          <cell r="CV4733">
            <v>0</v>
          </cell>
        </row>
        <row r="4734">
          <cell r="C4734"/>
          <cell r="CV4734">
            <v>0</v>
          </cell>
        </row>
        <row r="4735">
          <cell r="C4735"/>
          <cell r="CV4735">
            <v>0</v>
          </cell>
        </row>
        <row r="4736">
          <cell r="C4736"/>
          <cell r="CV4736">
            <v>0</v>
          </cell>
        </row>
        <row r="4737">
          <cell r="C4737"/>
          <cell r="CV4737">
            <v>0</v>
          </cell>
        </row>
        <row r="4738">
          <cell r="C4738"/>
          <cell r="CV4738">
            <v>0</v>
          </cell>
        </row>
        <row r="4739">
          <cell r="C4739"/>
          <cell r="CV4739">
            <v>0</v>
          </cell>
        </row>
        <row r="4740">
          <cell r="C4740"/>
          <cell r="CV4740">
            <v>0</v>
          </cell>
        </row>
        <row r="4741">
          <cell r="C4741"/>
          <cell r="CV4741">
            <v>0</v>
          </cell>
        </row>
        <row r="4742">
          <cell r="C4742"/>
          <cell r="CV4742">
            <v>0</v>
          </cell>
        </row>
        <row r="4743">
          <cell r="C4743"/>
          <cell r="CV4743">
            <v>0</v>
          </cell>
        </row>
        <row r="4744">
          <cell r="C4744"/>
          <cell r="CV4744">
            <v>0</v>
          </cell>
        </row>
        <row r="4745">
          <cell r="C4745"/>
          <cell r="CV4745">
            <v>0</v>
          </cell>
        </row>
        <row r="4746">
          <cell r="C4746"/>
          <cell r="CV4746">
            <v>0</v>
          </cell>
        </row>
        <row r="4747">
          <cell r="C4747"/>
          <cell r="CV4747">
            <v>0</v>
          </cell>
        </row>
        <row r="4748">
          <cell r="C4748"/>
          <cell r="CV4748">
            <v>0</v>
          </cell>
        </row>
        <row r="4749">
          <cell r="C4749"/>
          <cell r="CV4749">
            <v>0</v>
          </cell>
        </row>
        <row r="4750">
          <cell r="C4750"/>
          <cell r="CV4750">
            <v>0</v>
          </cell>
        </row>
        <row r="4751">
          <cell r="C4751"/>
          <cell r="CV4751">
            <v>0</v>
          </cell>
        </row>
        <row r="4752">
          <cell r="C4752"/>
          <cell r="CV4752">
            <v>0</v>
          </cell>
        </row>
        <row r="4753">
          <cell r="C4753"/>
          <cell r="CV4753">
            <v>0</v>
          </cell>
        </row>
        <row r="4754">
          <cell r="C4754"/>
          <cell r="CV4754">
            <v>0</v>
          </cell>
        </row>
        <row r="4755">
          <cell r="C4755"/>
          <cell r="CV4755">
            <v>0</v>
          </cell>
        </row>
        <row r="4756">
          <cell r="C4756"/>
          <cell r="CV4756">
            <v>0</v>
          </cell>
        </row>
        <row r="4757">
          <cell r="C4757"/>
          <cell r="CV4757">
            <v>0</v>
          </cell>
        </row>
        <row r="4758">
          <cell r="C4758"/>
          <cell r="CV4758">
            <v>0</v>
          </cell>
        </row>
        <row r="4759">
          <cell r="C4759"/>
          <cell r="CV4759">
            <v>0</v>
          </cell>
        </row>
        <row r="4760">
          <cell r="C4760"/>
          <cell r="CV4760">
            <v>0</v>
          </cell>
        </row>
        <row r="4761">
          <cell r="C4761"/>
          <cell r="CV4761">
            <v>0</v>
          </cell>
        </row>
        <row r="4762">
          <cell r="C4762"/>
          <cell r="CV4762">
            <v>0</v>
          </cell>
        </row>
        <row r="4763">
          <cell r="C4763"/>
          <cell r="CV4763">
            <v>0</v>
          </cell>
        </row>
        <row r="4764">
          <cell r="C4764"/>
          <cell r="CV4764">
            <v>0</v>
          </cell>
        </row>
        <row r="4765">
          <cell r="C4765"/>
          <cell r="CV4765">
            <v>0</v>
          </cell>
        </row>
        <row r="4766">
          <cell r="C4766"/>
          <cell r="CV4766">
            <v>0</v>
          </cell>
        </row>
        <row r="4767">
          <cell r="C4767"/>
          <cell r="CV4767">
            <v>0</v>
          </cell>
        </row>
        <row r="4768">
          <cell r="C4768"/>
          <cell r="CV4768">
            <v>0</v>
          </cell>
        </row>
        <row r="4769">
          <cell r="C4769"/>
          <cell r="CV4769">
            <v>0</v>
          </cell>
        </row>
        <row r="4770">
          <cell r="C4770"/>
          <cell r="CV4770">
            <v>0</v>
          </cell>
        </row>
        <row r="4771">
          <cell r="C4771"/>
          <cell r="CV4771">
            <v>0</v>
          </cell>
        </row>
        <row r="4772">
          <cell r="C4772"/>
          <cell r="CV4772">
            <v>0</v>
          </cell>
        </row>
        <row r="4773">
          <cell r="C4773"/>
          <cell r="CV4773">
            <v>0</v>
          </cell>
        </row>
        <row r="4774">
          <cell r="C4774"/>
          <cell r="CV4774">
            <v>0</v>
          </cell>
        </row>
        <row r="4775">
          <cell r="C4775"/>
          <cell r="CV4775">
            <v>0</v>
          </cell>
        </row>
        <row r="4776">
          <cell r="C4776"/>
          <cell r="CV4776">
            <v>0</v>
          </cell>
        </row>
        <row r="4777">
          <cell r="C4777"/>
          <cell r="CV4777">
            <v>0</v>
          </cell>
        </row>
        <row r="4778">
          <cell r="C4778"/>
          <cell r="CV4778">
            <v>0</v>
          </cell>
        </row>
        <row r="4779">
          <cell r="C4779"/>
          <cell r="CV4779">
            <v>0</v>
          </cell>
        </row>
        <row r="4780">
          <cell r="C4780"/>
          <cell r="CV4780">
            <v>0</v>
          </cell>
        </row>
        <row r="4781">
          <cell r="C4781"/>
          <cell r="CV4781">
            <v>0</v>
          </cell>
        </row>
        <row r="4782">
          <cell r="C4782"/>
          <cell r="CV4782">
            <v>0</v>
          </cell>
        </row>
        <row r="4783">
          <cell r="C4783"/>
          <cell r="CV4783">
            <v>0</v>
          </cell>
        </row>
        <row r="4784">
          <cell r="C4784"/>
          <cell r="CV4784">
            <v>0</v>
          </cell>
        </row>
        <row r="4785">
          <cell r="C4785"/>
          <cell r="CV4785">
            <v>0</v>
          </cell>
        </row>
        <row r="4786">
          <cell r="C4786"/>
          <cell r="CV4786">
            <v>0</v>
          </cell>
        </row>
        <row r="4787">
          <cell r="C4787"/>
          <cell r="CV4787">
            <v>0</v>
          </cell>
        </row>
        <row r="4788">
          <cell r="C4788"/>
          <cell r="CV4788">
            <v>0</v>
          </cell>
        </row>
        <row r="4789">
          <cell r="C4789"/>
          <cell r="CV4789">
            <v>0</v>
          </cell>
        </row>
        <row r="4790">
          <cell r="C4790"/>
          <cell r="CV4790">
            <v>0</v>
          </cell>
        </row>
        <row r="4791">
          <cell r="C4791"/>
          <cell r="CV4791">
            <v>0</v>
          </cell>
        </row>
        <row r="4792">
          <cell r="C4792"/>
          <cell r="CV4792">
            <v>0</v>
          </cell>
        </row>
        <row r="4793">
          <cell r="C4793"/>
          <cell r="CV4793">
            <v>0</v>
          </cell>
        </row>
        <row r="4794">
          <cell r="C4794"/>
          <cell r="CV4794">
            <v>0</v>
          </cell>
        </row>
        <row r="4795">
          <cell r="C4795"/>
          <cell r="CV4795">
            <v>0</v>
          </cell>
        </row>
        <row r="4796">
          <cell r="C4796"/>
          <cell r="CV4796">
            <v>0</v>
          </cell>
        </row>
        <row r="4797">
          <cell r="C4797"/>
          <cell r="CV4797">
            <v>0</v>
          </cell>
        </row>
        <row r="4798">
          <cell r="C4798"/>
          <cell r="CV4798">
            <v>0</v>
          </cell>
        </row>
        <row r="4799">
          <cell r="C4799"/>
          <cell r="CV4799">
            <v>0</v>
          </cell>
        </row>
        <row r="4800">
          <cell r="C4800"/>
          <cell r="CV4800">
            <v>0</v>
          </cell>
        </row>
        <row r="4801">
          <cell r="C4801"/>
          <cell r="CV4801">
            <v>0</v>
          </cell>
        </row>
        <row r="4802">
          <cell r="C4802"/>
          <cell r="CV4802">
            <v>0</v>
          </cell>
        </row>
        <row r="4803">
          <cell r="C4803"/>
          <cell r="CV4803">
            <v>0</v>
          </cell>
        </row>
        <row r="4804">
          <cell r="C4804"/>
          <cell r="CV4804">
            <v>0</v>
          </cell>
        </row>
        <row r="4805">
          <cell r="C4805"/>
          <cell r="CV4805">
            <v>0</v>
          </cell>
        </row>
        <row r="4806">
          <cell r="C4806"/>
          <cell r="CV4806">
            <v>0</v>
          </cell>
        </row>
        <row r="4807">
          <cell r="C4807"/>
          <cell r="CV4807">
            <v>0</v>
          </cell>
        </row>
        <row r="4808">
          <cell r="C4808"/>
          <cell r="CV4808">
            <v>0</v>
          </cell>
        </row>
        <row r="4809">
          <cell r="C4809"/>
          <cell r="CV4809">
            <v>0</v>
          </cell>
        </row>
        <row r="4810">
          <cell r="C4810"/>
          <cell r="CV4810">
            <v>0</v>
          </cell>
        </row>
        <row r="4811">
          <cell r="C4811"/>
          <cell r="CV4811">
            <v>0</v>
          </cell>
        </row>
        <row r="4812">
          <cell r="C4812"/>
          <cell r="CV4812">
            <v>0</v>
          </cell>
        </row>
        <row r="4813">
          <cell r="C4813"/>
          <cell r="CV4813">
            <v>0</v>
          </cell>
        </row>
        <row r="4814">
          <cell r="C4814"/>
          <cell r="CV4814">
            <v>0</v>
          </cell>
        </row>
        <row r="4815">
          <cell r="C4815"/>
          <cell r="CV4815">
            <v>0</v>
          </cell>
        </row>
        <row r="4816">
          <cell r="C4816"/>
          <cell r="CV4816">
            <v>0</v>
          </cell>
        </row>
        <row r="4817">
          <cell r="C4817"/>
          <cell r="CV4817">
            <v>0</v>
          </cell>
        </row>
        <row r="4818">
          <cell r="C4818"/>
          <cell r="CV4818">
            <v>0</v>
          </cell>
        </row>
        <row r="4819">
          <cell r="C4819"/>
          <cell r="CV4819">
            <v>0</v>
          </cell>
        </row>
        <row r="4820">
          <cell r="C4820"/>
          <cell r="CV4820">
            <v>0</v>
          </cell>
        </row>
        <row r="4821">
          <cell r="C4821"/>
          <cell r="CV4821">
            <v>0</v>
          </cell>
        </row>
        <row r="4822">
          <cell r="C4822"/>
          <cell r="CV4822">
            <v>0</v>
          </cell>
        </row>
        <row r="4823">
          <cell r="C4823"/>
          <cell r="CV4823">
            <v>0</v>
          </cell>
        </row>
        <row r="4824">
          <cell r="C4824"/>
          <cell r="CV4824">
            <v>0</v>
          </cell>
        </row>
        <row r="4825">
          <cell r="C4825"/>
          <cell r="CV4825">
            <v>0</v>
          </cell>
        </row>
        <row r="4826">
          <cell r="C4826"/>
          <cell r="CV4826">
            <v>0</v>
          </cell>
        </row>
        <row r="4827">
          <cell r="C4827"/>
          <cell r="CV4827">
            <v>0</v>
          </cell>
        </row>
        <row r="4828">
          <cell r="C4828"/>
          <cell r="CV4828">
            <v>0</v>
          </cell>
        </row>
        <row r="4829">
          <cell r="C4829"/>
          <cell r="CV4829">
            <v>0</v>
          </cell>
        </row>
        <row r="4830">
          <cell r="C4830"/>
          <cell r="CV4830">
            <v>0</v>
          </cell>
        </row>
        <row r="4831">
          <cell r="C4831"/>
          <cell r="CV4831">
            <v>0</v>
          </cell>
        </row>
        <row r="4832">
          <cell r="C4832"/>
          <cell r="CV4832">
            <v>0</v>
          </cell>
        </row>
        <row r="4833">
          <cell r="C4833"/>
          <cell r="CV4833">
            <v>0</v>
          </cell>
        </row>
        <row r="4834">
          <cell r="C4834"/>
          <cell r="CV4834">
            <v>0</v>
          </cell>
        </row>
        <row r="4835">
          <cell r="C4835"/>
          <cell r="CV4835">
            <v>0</v>
          </cell>
        </row>
        <row r="4836">
          <cell r="C4836"/>
          <cell r="CV4836">
            <v>0</v>
          </cell>
        </row>
        <row r="4837">
          <cell r="C4837"/>
          <cell r="CV4837">
            <v>0</v>
          </cell>
        </row>
        <row r="4838">
          <cell r="C4838"/>
          <cell r="CV4838">
            <v>0</v>
          </cell>
        </row>
        <row r="4839">
          <cell r="C4839"/>
          <cell r="CV4839">
            <v>0</v>
          </cell>
        </row>
        <row r="4840">
          <cell r="C4840"/>
          <cell r="CV4840">
            <v>0</v>
          </cell>
        </row>
        <row r="4841">
          <cell r="C4841"/>
          <cell r="CV4841">
            <v>0</v>
          </cell>
        </row>
        <row r="4842">
          <cell r="C4842"/>
          <cell r="CV4842">
            <v>0</v>
          </cell>
        </row>
        <row r="4843">
          <cell r="C4843"/>
          <cell r="CV4843">
            <v>0</v>
          </cell>
        </row>
        <row r="4844">
          <cell r="C4844"/>
          <cell r="CV4844">
            <v>0</v>
          </cell>
        </row>
        <row r="4845">
          <cell r="C4845"/>
          <cell r="CV4845">
            <v>0</v>
          </cell>
        </row>
        <row r="4846">
          <cell r="C4846"/>
          <cell r="CV4846">
            <v>0</v>
          </cell>
        </row>
        <row r="4847">
          <cell r="C4847"/>
          <cell r="CV4847">
            <v>0</v>
          </cell>
        </row>
        <row r="4848">
          <cell r="C4848"/>
          <cell r="CV4848">
            <v>0</v>
          </cell>
        </row>
        <row r="4849">
          <cell r="C4849"/>
          <cell r="CV4849">
            <v>0</v>
          </cell>
        </row>
        <row r="4850">
          <cell r="C4850"/>
          <cell r="CV4850">
            <v>0</v>
          </cell>
        </row>
        <row r="4851">
          <cell r="C4851"/>
          <cell r="CV4851">
            <v>0</v>
          </cell>
        </row>
        <row r="4852">
          <cell r="C4852"/>
          <cell r="CV4852">
            <v>0</v>
          </cell>
        </row>
        <row r="4853">
          <cell r="C4853"/>
          <cell r="CV4853">
            <v>0</v>
          </cell>
        </row>
        <row r="4854">
          <cell r="C4854"/>
          <cell r="CV4854">
            <v>0</v>
          </cell>
        </row>
        <row r="4855">
          <cell r="C4855"/>
          <cell r="CV4855">
            <v>0</v>
          </cell>
        </row>
        <row r="4856">
          <cell r="C4856"/>
          <cell r="CV4856">
            <v>0</v>
          </cell>
        </row>
        <row r="4857">
          <cell r="C4857"/>
          <cell r="CV4857">
            <v>0</v>
          </cell>
        </row>
        <row r="4858">
          <cell r="C4858"/>
          <cell r="CV4858">
            <v>0</v>
          </cell>
        </row>
        <row r="4859">
          <cell r="C4859"/>
          <cell r="CV4859">
            <v>0</v>
          </cell>
        </row>
        <row r="4860">
          <cell r="C4860"/>
          <cell r="CV4860">
            <v>0</v>
          </cell>
        </row>
        <row r="4861">
          <cell r="C4861"/>
          <cell r="CV4861">
            <v>0</v>
          </cell>
        </row>
        <row r="4862">
          <cell r="C4862"/>
          <cell r="CV4862">
            <v>0</v>
          </cell>
        </row>
        <row r="4863">
          <cell r="C4863"/>
          <cell r="CV4863">
            <v>0</v>
          </cell>
        </row>
        <row r="4864">
          <cell r="C4864"/>
          <cell r="CV4864">
            <v>0</v>
          </cell>
        </row>
        <row r="4865">
          <cell r="C4865"/>
          <cell r="CV4865">
            <v>0</v>
          </cell>
        </row>
        <row r="4866">
          <cell r="C4866"/>
          <cell r="CV4866">
            <v>0</v>
          </cell>
        </row>
        <row r="4867">
          <cell r="C4867"/>
          <cell r="CV4867">
            <v>0</v>
          </cell>
        </row>
        <row r="4868">
          <cell r="C4868"/>
          <cell r="CV4868">
            <v>0</v>
          </cell>
        </row>
        <row r="4869">
          <cell r="C4869"/>
          <cell r="CV4869">
            <v>0</v>
          </cell>
        </row>
        <row r="4870">
          <cell r="C4870"/>
          <cell r="CV4870">
            <v>0</v>
          </cell>
        </row>
        <row r="4871">
          <cell r="C4871"/>
          <cell r="CV4871">
            <v>0</v>
          </cell>
        </row>
        <row r="4872">
          <cell r="C4872"/>
          <cell r="CV4872">
            <v>0</v>
          </cell>
        </row>
        <row r="4873">
          <cell r="C4873"/>
          <cell r="CV4873">
            <v>0</v>
          </cell>
        </row>
        <row r="4874">
          <cell r="C4874"/>
          <cell r="CV4874">
            <v>0</v>
          </cell>
        </row>
        <row r="4875">
          <cell r="C4875"/>
          <cell r="CV4875">
            <v>0</v>
          </cell>
        </row>
        <row r="4876">
          <cell r="C4876"/>
          <cell r="CV4876">
            <v>0</v>
          </cell>
        </row>
        <row r="4877">
          <cell r="C4877"/>
          <cell r="CV4877">
            <v>0</v>
          </cell>
        </row>
        <row r="4878">
          <cell r="C4878"/>
          <cell r="CV4878">
            <v>0</v>
          </cell>
        </row>
        <row r="4879">
          <cell r="C4879"/>
          <cell r="CV4879">
            <v>0</v>
          </cell>
        </row>
        <row r="4880">
          <cell r="C4880"/>
          <cell r="CV4880">
            <v>0</v>
          </cell>
        </row>
        <row r="4881">
          <cell r="C4881"/>
          <cell r="CV4881">
            <v>0</v>
          </cell>
        </row>
        <row r="4882">
          <cell r="C4882"/>
          <cell r="CV4882">
            <v>0</v>
          </cell>
        </row>
        <row r="4883">
          <cell r="C4883"/>
          <cell r="CV4883">
            <v>0</v>
          </cell>
        </row>
        <row r="4884">
          <cell r="C4884"/>
          <cell r="CV4884">
            <v>0</v>
          </cell>
        </row>
        <row r="4885">
          <cell r="C4885"/>
          <cell r="CV4885">
            <v>0</v>
          </cell>
        </row>
        <row r="4886">
          <cell r="C4886"/>
          <cell r="CV4886">
            <v>0</v>
          </cell>
        </row>
        <row r="4887">
          <cell r="C4887"/>
          <cell r="CV4887">
            <v>0</v>
          </cell>
        </row>
        <row r="4888">
          <cell r="C4888"/>
          <cell r="CV4888">
            <v>0</v>
          </cell>
        </row>
        <row r="4889">
          <cell r="C4889"/>
          <cell r="CV4889">
            <v>0</v>
          </cell>
        </row>
        <row r="4890">
          <cell r="C4890"/>
          <cell r="CV4890">
            <v>0</v>
          </cell>
        </row>
        <row r="4891">
          <cell r="C4891"/>
          <cell r="CV4891">
            <v>0</v>
          </cell>
        </row>
        <row r="4892">
          <cell r="C4892"/>
          <cell r="CV4892">
            <v>0</v>
          </cell>
        </row>
        <row r="4893">
          <cell r="C4893"/>
          <cell r="CV4893">
            <v>0</v>
          </cell>
        </row>
        <row r="4894">
          <cell r="C4894"/>
          <cell r="CV4894">
            <v>0</v>
          </cell>
        </row>
        <row r="4895">
          <cell r="C4895"/>
          <cell r="CV4895">
            <v>0</v>
          </cell>
        </row>
        <row r="4896">
          <cell r="C4896"/>
          <cell r="CV4896">
            <v>0</v>
          </cell>
        </row>
        <row r="4897">
          <cell r="C4897"/>
          <cell r="CV4897">
            <v>0</v>
          </cell>
        </row>
        <row r="4898">
          <cell r="C4898"/>
          <cell r="CV4898">
            <v>0</v>
          </cell>
        </row>
        <row r="4899">
          <cell r="C4899"/>
          <cell r="CV4899">
            <v>0</v>
          </cell>
        </row>
        <row r="4900">
          <cell r="C4900"/>
          <cell r="CV4900">
            <v>0</v>
          </cell>
        </row>
        <row r="4901">
          <cell r="C4901"/>
          <cell r="CV4901">
            <v>0</v>
          </cell>
        </row>
        <row r="4902">
          <cell r="C4902"/>
          <cell r="CV4902">
            <v>0</v>
          </cell>
        </row>
        <row r="4903">
          <cell r="C4903"/>
          <cell r="CV4903">
            <v>0</v>
          </cell>
        </row>
        <row r="4904">
          <cell r="C4904"/>
          <cell r="CV4904">
            <v>0</v>
          </cell>
        </row>
        <row r="4905">
          <cell r="C4905"/>
          <cell r="CV4905">
            <v>0</v>
          </cell>
        </row>
        <row r="4906">
          <cell r="C4906"/>
          <cell r="CV4906">
            <v>0</v>
          </cell>
        </row>
        <row r="4907">
          <cell r="C4907"/>
          <cell r="CV4907">
            <v>0</v>
          </cell>
        </row>
        <row r="4908">
          <cell r="C4908"/>
          <cell r="CV4908">
            <v>0</v>
          </cell>
        </row>
        <row r="4909">
          <cell r="C4909"/>
          <cell r="CV4909">
            <v>0</v>
          </cell>
        </row>
        <row r="4910">
          <cell r="C4910"/>
          <cell r="CV4910">
            <v>0</v>
          </cell>
        </row>
        <row r="4911">
          <cell r="C4911"/>
          <cell r="CV4911">
            <v>0</v>
          </cell>
        </row>
        <row r="4912">
          <cell r="C4912"/>
          <cell r="CV4912">
            <v>0</v>
          </cell>
        </row>
        <row r="4913">
          <cell r="C4913"/>
          <cell r="CV4913">
            <v>0</v>
          </cell>
        </row>
        <row r="4914">
          <cell r="C4914"/>
          <cell r="CV4914">
            <v>0</v>
          </cell>
        </row>
        <row r="4915">
          <cell r="C4915"/>
          <cell r="CV4915">
            <v>0</v>
          </cell>
        </row>
        <row r="4916">
          <cell r="C4916"/>
          <cell r="CV4916">
            <v>0</v>
          </cell>
        </row>
        <row r="4917">
          <cell r="C4917"/>
          <cell r="CV4917">
            <v>0</v>
          </cell>
        </row>
        <row r="4918">
          <cell r="C4918"/>
          <cell r="CV4918">
            <v>0</v>
          </cell>
        </row>
        <row r="4919">
          <cell r="C4919"/>
          <cell r="CV4919">
            <v>0</v>
          </cell>
        </row>
        <row r="4920">
          <cell r="C4920"/>
          <cell r="CV4920">
            <v>0</v>
          </cell>
        </row>
        <row r="4921">
          <cell r="C4921"/>
          <cell r="CV4921">
            <v>0</v>
          </cell>
        </row>
        <row r="4922">
          <cell r="C4922"/>
          <cell r="CV4922">
            <v>0</v>
          </cell>
        </row>
        <row r="4923">
          <cell r="C4923"/>
          <cell r="CV4923">
            <v>0</v>
          </cell>
        </row>
        <row r="4924">
          <cell r="C4924"/>
          <cell r="CV4924">
            <v>0</v>
          </cell>
        </row>
        <row r="4925">
          <cell r="C4925"/>
          <cell r="CV4925">
            <v>0</v>
          </cell>
        </row>
        <row r="4926">
          <cell r="C4926"/>
          <cell r="CV4926">
            <v>0</v>
          </cell>
        </row>
        <row r="4927">
          <cell r="C4927"/>
          <cell r="CV4927">
            <v>0</v>
          </cell>
        </row>
        <row r="4928">
          <cell r="C4928"/>
          <cell r="CV4928">
            <v>0</v>
          </cell>
        </row>
        <row r="4929">
          <cell r="C4929"/>
          <cell r="CV4929">
            <v>0</v>
          </cell>
        </row>
        <row r="4930">
          <cell r="C4930"/>
          <cell r="CV4930">
            <v>0</v>
          </cell>
        </row>
        <row r="4931">
          <cell r="C4931"/>
          <cell r="CV4931">
            <v>0</v>
          </cell>
        </row>
        <row r="4932">
          <cell r="C4932"/>
          <cell r="CV4932">
            <v>0</v>
          </cell>
        </row>
        <row r="4933">
          <cell r="C4933"/>
          <cell r="CV4933">
            <v>0</v>
          </cell>
        </row>
        <row r="4934">
          <cell r="C4934"/>
          <cell r="CV4934">
            <v>0</v>
          </cell>
        </row>
        <row r="4935">
          <cell r="C4935"/>
          <cell r="CV4935">
            <v>0</v>
          </cell>
        </row>
        <row r="4936">
          <cell r="C4936"/>
          <cell r="CV4936">
            <v>0</v>
          </cell>
        </row>
        <row r="4937">
          <cell r="C4937"/>
          <cell r="CV4937">
            <v>0</v>
          </cell>
        </row>
        <row r="4938">
          <cell r="C4938"/>
          <cell r="CV4938">
            <v>0</v>
          </cell>
        </row>
        <row r="4939">
          <cell r="C4939"/>
          <cell r="CV4939">
            <v>0</v>
          </cell>
        </row>
        <row r="4940">
          <cell r="C4940"/>
          <cell r="CV4940">
            <v>0</v>
          </cell>
        </row>
        <row r="4941">
          <cell r="C4941"/>
          <cell r="CV4941">
            <v>0</v>
          </cell>
        </row>
        <row r="4942">
          <cell r="C4942"/>
          <cell r="CV4942">
            <v>0</v>
          </cell>
        </row>
        <row r="4943">
          <cell r="C4943"/>
          <cell r="CV4943">
            <v>0</v>
          </cell>
        </row>
        <row r="4944">
          <cell r="C4944"/>
          <cell r="CV4944">
            <v>0</v>
          </cell>
        </row>
        <row r="4945">
          <cell r="C4945"/>
          <cell r="CV4945">
            <v>0</v>
          </cell>
        </row>
        <row r="4946">
          <cell r="C4946"/>
          <cell r="CV4946">
            <v>0</v>
          </cell>
        </row>
        <row r="4947">
          <cell r="C4947"/>
          <cell r="CV4947">
            <v>0</v>
          </cell>
        </row>
        <row r="4948">
          <cell r="C4948"/>
          <cell r="CV4948">
            <v>0</v>
          </cell>
        </row>
        <row r="4949">
          <cell r="C4949"/>
          <cell r="CV4949">
            <v>0</v>
          </cell>
        </row>
        <row r="4950">
          <cell r="C4950"/>
          <cell r="CV4950">
            <v>0</v>
          </cell>
        </row>
        <row r="4951">
          <cell r="C4951"/>
          <cell r="CV4951">
            <v>0</v>
          </cell>
        </row>
        <row r="4952">
          <cell r="C4952"/>
          <cell r="CV4952">
            <v>0</v>
          </cell>
        </row>
        <row r="4953">
          <cell r="C4953"/>
          <cell r="CV4953">
            <v>0</v>
          </cell>
        </row>
        <row r="4954">
          <cell r="C4954"/>
          <cell r="CV4954">
            <v>0</v>
          </cell>
        </row>
        <row r="4955">
          <cell r="C4955"/>
          <cell r="CV4955">
            <v>0</v>
          </cell>
        </row>
        <row r="4956">
          <cell r="C4956"/>
          <cell r="CV4956">
            <v>0</v>
          </cell>
        </row>
        <row r="4957">
          <cell r="C4957"/>
          <cell r="CV4957">
            <v>0</v>
          </cell>
        </row>
        <row r="4958">
          <cell r="C4958"/>
          <cell r="CV4958">
            <v>0</v>
          </cell>
        </row>
        <row r="4959">
          <cell r="C4959"/>
          <cell r="CV4959">
            <v>0</v>
          </cell>
        </row>
        <row r="4960">
          <cell r="C4960"/>
          <cell r="CV4960">
            <v>0</v>
          </cell>
        </row>
        <row r="4961">
          <cell r="C4961"/>
          <cell r="CV4961">
            <v>0</v>
          </cell>
        </row>
        <row r="4962">
          <cell r="C4962"/>
          <cell r="CV4962">
            <v>0</v>
          </cell>
        </row>
        <row r="4963">
          <cell r="C4963"/>
          <cell r="CV4963">
            <v>0</v>
          </cell>
        </row>
        <row r="4964">
          <cell r="C4964"/>
          <cell r="CV4964">
            <v>0</v>
          </cell>
        </row>
        <row r="4965">
          <cell r="C4965"/>
          <cell r="CV4965">
            <v>0</v>
          </cell>
        </row>
        <row r="4966">
          <cell r="C4966"/>
          <cell r="CV4966">
            <v>0</v>
          </cell>
        </row>
        <row r="4967">
          <cell r="C4967"/>
          <cell r="CV4967">
            <v>0</v>
          </cell>
        </row>
        <row r="4968">
          <cell r="C4968"/>
          <cell r="CV4968">
            <v>0</v>
          </cell>
        </row>
        <row r="4969">
          <cell r="C4969"/>
          <cell r="CV4969">
            <v>0</v>
          </cell>
        </row>
        <row r="4970">
          <cell r="C4970"/>
          <cell r="CV4970">
            <v>0</v>
          </cell>
        </row>
        <row r="4971">
          <cell r="C4971"/>
          <cell r="CV4971">
            <v>0</v>
          </cell>
        </row>
        <row r="4972">
          <cell r="C4972"/>
          <cell r="CV4972">
            <v>0</v>
          </cell>
        </row>
        <row r="4973">
          <cell r="C4973"/>
          <cell r="CV4973">
            <v>0</v>
          </cell>
        </row>
        <row r="4974">
          <cell r="C4974"/>
          <cell r="CV4974">
            <v>0</v>
          </cell>
        </row>
        <row r="4975">
          <cell r="C4975"/>
          <cell r="CV4975">
            <v>0</v>
          </cell>
        </row>
        <row r="4976">
          <cell r="C4976"/>
          <cell r="CV4976">
            <v>0</v>
          </cell>
        </row>
        <row r="4977">
          <cell r="C4977"/>
          <cell r="CV4977">
            <v>0</v>
          </cell>
        </row>
        <row r="4978">
          <cell r="C4978"/>
          <cell r="CV4978">
            <v>0</v>
          </cell>
        </row>
        <row r="4979">
          <cell r="C4979"/>
          <cell r="CV4979">
            <v>0</v>
          </cell>
        </row>
        <row r="4980">
          <cell r="C4980"/>
          <cell r="CV4980">
            <v>0</v>
          </cell>
        </row>
        <row r="4981">
          <cell r="C4981"/>
          <cell r="CV4981">
            <v>0</v>
          </cell>
        </row>
        <row r="4982">
          <cell r="C4982"/>
          <cell r="CV4982">
            <v>0</v>
          </cell>
        </row>
        <row r="4983">
          <cell r="C4983"/>
          <cell r="CV4983">
            <v>0</v>
          </cell>
        </row>
        <row r="4984">
          <cell r="C4984"/>
          <cell r="CV4984">
            <v>0</v>
          </cell>
        </row>
        <row r="4985">
          <cell r="C4985"/>
          <cell r="CV4985">
            <v>0</v>
          </cell>
        </row>
        <row r="4986">
          <cell r="C4986"/>
          <cell r="CV4986">
            <v>0</v>
          </cell>
        </row>
        <row r="4987">
          <cell r="C4987"/>
          <cell r="CV4987">
            <v>0</v>
          </cell>
        </row>
        <row r="4988">
          <cell r="C4988"/>
          <cell r="CV4988">
            <v>0</v>
          </cell>
        </row>
        <row r="4989">
          <cell r="C4989"/>
          <cell r="CV4989">
            <v>0</v>
          </cell>
        </row>
        <row r="4990">
          <cell r="C4990"/>
          <cell r="CV4990">
            <v>0</v>
          </cell>
        </row>
        <row r="4991">
          <cell r="C4991"/>
          <cell r="CV4991">
            <v>0</v>
          </cell>
        </row>
        <row r="4992">
          <cell r="C4992"/>
          <cell r="CV4992">
            <v>0</v>
          </cell>
        </row>
        <row r="4993">
          <cell r="C4993"/>
          <cell r="CV4993">
            <v>0</v>
          </cell>
        </row>
        <row r="4994">
          <cell r="C4994"/>
          <cell r="CV4994">
            <v>0</v>
          </cell>
        </row>
        <row r="4995">
          <cell r="C4995"/>
          <cell r="CV4995">
            <v>0</v>
          </cell>
        </row>
        <row r="4996">
          <cell r="C4996"/>
          <cell r="CV4996">
            <v>0</v>
          </cell>
        </row>
        <row r="4997">
          <cell r="C4997"/>
          <cell r="CV4997">
            <v>0</v>
          </cell>
        </row>
        <row r="4998">
          <cell r="C4998"/>
          <cell r="CV4998">
            <v>0</v>
          </cell>
        </row>
        <row r="4999">
          <cell r="C4999"/>
          <cell r="CV4999">
            <v>0</v>
          </cell>
        </row>
        <row r="5000">
          <cell r="C5000"/>
          <cell r="CV5000">
            <v>0</v>
          </cell>
        </row>
        <row r="5001">
          <cell r="C5001"/>
          <cell r="CV5001">
            <v>0</v>
          </cell>
        </row>
      </sheetData>
      <sheetData sheetId="10">
        <row r="1">
          <cell r="E1">
            <v>1</v>
          </cell>
          <cell r="F1">
            <v>1</v>
          </cell>
          <cell r="G1">
            <v>1</v>
          </cell>
          <cell r="H1">
            <v>18</v>
          </cell>
          <cell r="I1">
            <v>1</v>
          </cell>
          <cell r="J1">
            <v>1</v>
          </cell>
          <cell r="K1">
            <v>1</v>
          </cell>
          <cell r="L1">
            <v>1</v>
          </cell>
          <cell r="M1">
            <v>1</v>
          </cell>
          <cell r="N1">
            <v>1</v>
          </cell>
          <cell r="O1">
            <v>1</v>
          </cell>
          <cell r="Q1">
            <v>1</v>
          </cell>
          <cell r="R1">
            <v>1</v>
          </cell>
          <cell r="S1">
            <v>1</v>
          </cell>
          <cell r="T1">
            <v>1</v>
          </cell>
          <cell r="U1">
            <v>1</v>
          </cell>
          <cell r="W1">
            <v>1</v>
          </cell>
          <cell r="X1">
            <v>1</v>
          </cell>
          <cell r="Y1">
            <v>1</v>
          </cell>
          <cell r="Z1">
            <v>1</v>
          </cell>
          <cell r="AA1">
            <v>1</v>
          </cell>
          <cell r="AB1">
            <v>1</v>
          </cell>
          <cell r="AC1">
            <v>1</v>
          </cell>
          <cell r="AD1">
            <v>1</v>
          </cell>
          <cell r="AE1">
            <v>1</v>
          </cell>
          <cell r="AF1">
            <v>1</v>
          </cell>
          <cell r="AG1">
            <v>1</v>
          </cell>
          <cell r="AH1">
            <v>1</v>
          </cell>
          <cell r="AI1">
            <v>1</v>
          </cell>
          <cell r="AJ1">
            <v>1</v>
          </cell>
          <cell r="AK1">
            <v>1</v>
          </cell>
          <cell r="AL1">
            <v>1</v>
          </cell>
          <cell r="AM1">
            <v>1</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cell r="BU1">
            <v>1</v>
          </cell>
          <cell r="BV1">
            <v>1</v>
          </cell>
          <cell r="BW1">
            <v>1</v>
          </cell>
          <cell r="BX1">
            <v>1</v>
          </cell>
          <cell r="BY1">
            <v>1</v>
          </cell>
          <cell r="BZ1">
            <v>1</v>
          </cell>
          <cell r="CA1">
            <v>1</v>
          </cell>
          <cell r="CB1">
            <v>1</v>
          </cell>
          <cell r="CC1">
            <v>1</v>
          </cell>
          <cell r="CD1">
            <v>1</v>
          </cell>
          <cell r="CE1">
            <v>1</v>
          </cell>
          <cell r="CF1">
            <v>1</v>
          </cell>
          <cell r="CG1">
            <v>1</v>
          </cell>
          <cell r="CH1">
            <v>1</v>
          </cell>
          <cell r="CI1">
            <v>1</v>
          </cell>
          <cell r="CJ1">
            <v>1</v>
          </cell>
          <cell r="CK1">
            <v>1</v>
          </cell>
          <cell r="CL1">
            <v>1</v>
          </cell>
          <cell r="CM1">
            <v>1</v>
          </cell>
          <cell r="CN1">
            <v>1</v>
          </cell>
          <cell r="CO1">
            <v>1</v>
          </cell>
          <cell r="CP1">
            <v>1</v>
          </cell>
          <cell r="CQ1">
            <v>1</v>
          </cell>
        </row>
        <row r="2">
          <cell r="E2">
            <v>2</v>
          </cell>
          <cell r="F2">
            <v>2</v>
          </cell>
          <cell r="G2">
            <v>2</v>
          </cell>
          <cell r="H2">
            <v>19</v>
          </cell>
          <cell r="I2">
            <v>2</v>
          </cell>
          <cell r="J2">
            <v>2</v>
          </cell>
          <cell r="K2">
            <v>2</v>
          </cell>
          <cell r="L2">
            <v>2</v>
          </cell>
          <cell r="M2">
            <v>2</v>
          </cell>
          <cell r="N2">
            <v>2</v>
          </cell>
          <cell r="O2">
            <v>2</v>
          </cell>
          <cell r="Q2">
            <v>2</v>
          </cell>
          <cell r="R2">
            <v>2</v>
          </cell>
          <cell r="S2">
            <v>2</v>
          </cell>
          <cell r="T2">
            <v>2</v>
          </cell>
          <cell r="U2">
            <v>2</v>
          </cell>
          <cell r="W2">
            <v>2</v>
          </cell>
          <cell r="X2">
            <v>2</v>
          </cell>
          <cell r="Y2">
            <v>2</v>
          </cell>
          <cell r="Z2">
            <v>2</v>
          </cell>
          <cell r="AA2">
            <v>2</v>
          </cell>
          <cell r="AB2">
            <v>2</v>
          </cell>
          <cell r="AC2">
            <v>2</v>
          </cell>
          <cell r="AD2">
            <v>2</v>
          </cell>
          <cell r="AE2">
            <v>2</v>
          </cell>
          <cell r="AF2">
            <v>2</v>
          </cell>
          <cell r="AG2">
            <v>2</v>
          </cell>
          <cell r="AH2">
            <v>2</v>
          </cell>
          <cell r="AI2">
            <v>2</v>
          </cell>
          <cell r="AJ2">
            <v>2</v>
          </cell>
          <cell r="AK2">
            <v>2</v>
          </cell>
          <cell r="AL2">
            <v>2</v>
          </cell>
          <cell r="AM2">
            <v>2</v>
          </cell>
          <cell r="AN2">
            <v>2</v>
          </cell>
          <cell r="AO2">
            <v>2</v>
          </cell>
          <cell r="AP2">
            <v>2</v>
          </cell>
          <cell r="AQ2">
            <v>2</v>
          </cell>
          <cell r="AR2">
            <v>2</v>
          </cell>
          <cell r="AS2">
            <v>2</v>
          </cell>
          <cell r="AT2">
            <v>2</v>
          </cell>
          <cell r="AU2">
            <v>2</v>
          </cell>
          <cell r="AV2">
            <v>2</v>
          </cell>
          <cell r="AW2">
            <v>2</v>
          </cell>
          <cell r="AX2">
            <v>2</v>
          </cell>
          <cell r="AY2">
            <v>2</v>
          </cell>
          <cell r="AZ2">
            <v>2</v>
          </cell>
          <cell r="BA2">
            <v>2</v>
          </cell>
          <cell r="BB2">
            <v>2</v>
          </cell>
          <cell r="BC2">
            <v>2</v>
          </cell>
          <cell r="BD2">
            <v>2</v>
          </cell>
          <cell r="BE2">
            <v>2</v>
          </cell>
          <cell r="BF2">
            <v>2</v>
          </cell>
          <cell r="BG2">
            <v>2</v>
          </cell>
          <cell r="BH2">
            <v>2</v>
          </cell>
          <cell r="BI2">
            <v>2</v>
          </cell>
          <cell r="BJ2">
            <v>2</v>
          </cell>
          <cell r="BK2">
            <v>2</v>
          </cell>
          <cell r="BL2">
            <v>2</v>
          </cell>
          <cell r="BM2">
            <v>2</v>
          </cell>
          <cell r="BN2">
            <v>2</v>
          </cell>
          <cell r="BO2">
            <v>2</v>
          </cell>
          <cell r="BP2">
            <v>2</v>
          </cell>
          <cell r="BQ2">
            <v>2</v>
          </cell>
          <cell r="BR2">
            <v>2</v>
          </cell>
          <cell r="BS2">
            <v>2</v>
          </cell>
          <cell r="BT2">
            <v>2</v>
          </cell>
          <cell r="BU2">
            <v>2</v>
          </cell>
          <cell r="BV2">
            <v>2</v>
          </cell>
          <cell r="BW2">
            <v>2</v>
          </cell>
          <cell r="BX2">
            <v>2</v>
          </cell>
          <cell r="BY2">
            <v>2</v>
          </cell>
          <cell r="BZ2">
            <v>2</v>
          </cell>
          <cell r="CA2">
            <v>2</v>
          </cell>
          <cell r="CB2">
            <v>2</v>
          </cell>
          <cell r="CC2">
            <v>2</v>
          </cell>
          <cell r="CD2">
            <v>2</v>
          </cell>
          <cell r="CE2">
            <v>2</v>
          </cell>
          <cell r="CF2">
            <v>2</v>
          </cell>
          <cell r="CG2">
            <v>2</v>
          </cell>
          <cell r="CH2">
            <v>2</v>
          </cell>
          <cell r="CI2">
            <v>2</v>
          </cell>
          <cell r="CJ2">
            <v>2</v>
          </cell>
          <cell r="CK2">
            <v>2</v>
          </cell>
          <cell r="CL2">
            <v>2</v>
          </cell>
          <cell r="CM2">
            <v>2</v>
          </cell>
          <cell r="CN2">
            <v>2</v>
          </cell>
          <cell r="CO2">
            <v>2</v>
          </cell>
          <cell r="CP2">
            <v>2</v>
          </cell>
          <cell r="CQ2">
            <v>2</v>
          </cell>
        </row>
        <row r="3">
          <cell r="E3">
            <v>3</v>
          </cell>
          <cell r="F3">
            <v>3</v>
          </cell>
          <cell r="G3">
            <v>-9</v>
          </cell>
          <cell r="H3">
            <v>20</v>
          </cell>
          <cell r="I3">
            <v>3</v>
          </cell>
          <cell r="J3">
            <v>3</v>
          </cell>
          <cell r="K3">
            <v>3</v>
          </cell>
          <cell r="L3">
            <v>3</v>
          </cell>
          <cell r="M3">
            <v>3</v>
          </cell>
          <cell r="N3">
            <v>3</v>
          </cell>
          <cell r="O3">
            <v>-9</v>
          </cell>
          <cell r="Q3">
            <v>-9</v>
          </cell>
          <cell r="R3">
            <v>-9</v>
          </cell>
          <cell r="S3">
            <v>-9</v>
          </cell>
          <cell r="T3">
            <v>-9</v>
          </cell>
          <cell r="U3">
            <v>-9</v>
          </cell>
          <cell r="W3">
            <v>-9</v>
          </cell>
          <cell r="X3">
            <v>-9</v>
          </cell>
          <cell r="Y3">
            <v>-9</v>
          </cell>
          <cell r="Z3">
            <v>-9</v>
          </cell>
          <cell r="AA3">
            <v>-9</v>
          </cell>
          <cell r="AB3">
            <v>-9</v>
          </cell>
          <cell r="AC3">
            <v>-9</v>
          </cell>
          <cell r="AD3">
            <v>-9</v>
          </cell>
          <cell r="AE3">
            <v>-9</v>
          </cell>
          <cell r="AF3">
            <v>-9</v>
          </cell>
          <cell r="AG3">
            <v>-9</v>
          </cell>
          <cell r="AH3">
            <v>-9</v>
          </cell>
          <cell r="AI3">
            <v>-9</v>
          </cell>
          <cell r="AJ3">
            <v>-9</v>
          </cell>
          <cell r="AK3">
            <v>-9</v>
          </cell>
          <cell r="AL3">
            <v>-9</v>
          </cell>
          <cell r="AM3">
            <v>-9</v>
          </cell>
          <cell r="AN3">
            <v>-9</v>
          </cell>
          <cell r="AO3">
            <v>-9</v>
          </cell>
          <cell r="AP3">
            <v>-9</v>
          </cell>
          <cell r="AS3">
            <v>3</v>
          </cell>
          <cell r="AT3">
            <v>3</v>
          </cell>
          <cell r="AV3">
            <v>-9</v>
          </cell>
          <cell r="AW3">
            <v>3</v>
          </cell>
          <cell r="AX3">
            <v>3</v>
          </cell>
          <cell r="AY3">
            <v>-9</v>
          </cell>
          <cell r="AZ3">
            <v>3</v>
          </cell>
          <cell r="BA3">
            <v>3</v>
          </cell>
          <cell r="BB3">
            <v>-9</v>
          </cell>
          <cell r="BC3">
            <v>3</v>
          </cell>
          <cell r="BD3">
            <v>-9</v>
          </cell>
          <cell r="BE3">
            <v>3</v>
          </cell>
          <cell r="BF3">
            <v>-9</v>
          </cell>
          <cell r="BG3">
            <v>3</v>
          </cell>
          <cell r="BH3">
            <v>-9</v>
          </cell>
          <cell r="BI3">
            <v>3</v>
          </cell>
          <cell r="BJ3">
            <v>-9</v>
          </cell>
          <cell r="BK3">
            <v>3</v>
          </cell>
          <cell r="BL3">
            <v>-9</v>
          </cell>
          <cell r="BM3">
            <v>3</v>
          </cell>
          <cell r="BN3">
            <v>-9</v>
          </cell>
          <cell r="BO3">
            <v>3</v>
          </cell>
          <cell r="BP3">
            <v>3</v>
          </cell>
          <cell r="BQ3">
            <v>3</v>
          </cell>
          <cell r="BR3">
            <v>3</v>
          </cell>
          <cell r="BS3">
            <v>3</v>
          </cell>
          <cell r="BT3">
            <v>3</v>
          </cell>
          <cell r="BU3">
            <v>3</v>
          </cell>
          <cell r="BV3">
            <v>3</v>
          </cell>
          <cell r="BW3">
            <v>3</v>
          </cell>
          <cell r="BX3">
            <v>3</v>
          </cell>
          <cell r="BY3">
            <v>3</v>
          </cell>
          <cell r="BZ3">
            <v>3</v>
          </cell>
          <cell r="CA3">
            <v>3</v>
          </cell>
          <cell r="CB3">
            <v>3</v>
          </cell>
          <cell r="CC3">
            <v>3</v>
          </cell>
          <cell r="CD3">
            <v>3</v>
          </cell>
          <cell r="CE3">
            <v>-9</v>
          </cell>
          <cell r="CF3">
            <v>-9</v>
          </cell>
          <cell r="CG3">
            <v>-9</v>
          </cell>
          <cell r="CH3">
            <v>-9</v>
          </cell>
          <cell r="CI3">
            <v>-9</v>
          </cell>
          <cell r="CJ3">
            <v>-9</v>
          </cell>
          <cell r="CK3">
            <v>3</v>
          </cell>
          <cell r="CL3">
            <v>-9</v>
          </cell>
          <cell r="CM3">
            <v>-9</v>
          </cell>
          <cell r="CN3">
            <v>-9</v>
          </cell>
          <cell r="CO3">
            <v>-9</v>
          </cell>
          <cell r="CP3">
            <v>-9</v>
          </cell>
          <cell r="CQ3">
            <v>-9</v>
          </cell>
        </row>
        <row r="4">
          <cell r="H4">
            <v>21</v>
          </cell>
          <cell r="I4">
            <v>4</v>
          </cell>
          <cell r="J4">
            <v>4</v>
          </cell>
          <cell r="K4">
            <v>4</v>
          </cell>
          <cell r="L4">
            <v>4</v>
          </cell>
          <cell r="M4">
            <v>-9</v>
          </cell>
          <cell r="N4">
            <v>4</v>
          </cell>
          <cell r="AS4">
            <v>4</v>
          </cell>
          <cell r="AT4">
            <v>4</v>
          </cell>
          <cell r="AW4">
            <v>4</v>
          </cell>
          <cell r="AX4">
            <v>4</v>
          </cell>
          <cell r="AZ4">
            <v>-9</v>
          </cell>
          <cell r="BA4">
            <v>4</v>
          </cell>
          <cell r="BC4">
            <v>4</v>
          </cell>
          <cell r="BE4">
            <v>4</v>
          </cell>
          <cell r="BG4">
            <v>4</v>
          </cell>
          <cell r="BI4">
            <v>4</v>
          </cell>
          <cell r="BK4">
            <v>4</v>
          </cell>
          <cell r="BM4">
            <v>4</v>
          </cell>
          <cell r="BO4">
            <v>4</v>
          </cell>
          <cell r="BP4">
            <v>4</v>
          </cell>
          <cell r="BQ4">
            <v>4</v>
          </cell>
          <cell r="BR4">
            <v>4</v>
          </cell>
          <cell r="BS4">
            <v>-9</v>
          </cell>
          <cell r="BT4">
            <v>-9</v>
          </cell>
          <cell r="BU4">
            <v>-9</v>
          </cell>
          <cell r="BV4">
            <v>-9</v>
          </cell>
          <cell r="BW4">
            <v>-9</v>
          </cell>
          <cell r="BX4">
            <v>-9</v>
          </cell>
          <cell r="BY4">
            <v>-9</v>
          </cell>
          <cell r="BZ4">
            <v>-9</v>
          </cell>
          <cell r="CA4">
            <v>-9</v>
          </cell>
          <cell r="CB4">
            <v>-9</v>
          </cell>
          <cell r="CC4">
            <v>4</v>
          </cell>
          <cell r="CD4">
            <v>4</v>
          </cell>
          <cell r="CK4">
            <v>4</v>
          </cell>
        </row>
        <row r="5">
          <cell r="H5">
            <v>22</v>
          </cell>
          <cell r="I5">
            <v>5</v>
          </cell>
          <cell r="J5">
            <v>5</v>
          </cell>
          <cell r="K5">
            <v>5</v>
          </cell>
          <cell r="L5">
            <v>5</v>
          </cell>
          <cell r="N5">
            <v>-9</v>
          </cell>
          <cell r="AS5">
            <v>5</v>
          </cell>
          <cell r="AW5">
            <v>5</v>
          </cell>
          <cell r="AX5">
            <v>5</v>
          </cell>
          <cell r="BA5">
            <v>-9</v>
          </cell>
          <cell r="BC5">
            <v>-9</v>
          </cell>
          <cell r="BE5">
            <v>-9</v>
          </cell>
          <cell r="BG5">
            <v>-9</v>
          </cell>
          <cell r="BI5">
            <v>-9</v>
          </cell>
          <cell r="BK5">
            <v>-9</v>
          </cell>
          <cell r="BM5">
            <v>-9</v>
          </cell>
          <cell r="BO5">
            <v>-9</v>
          </cell>
          <cell r="BP5">
            <v>-9</v>
          </cell>
          <cell r="BQ5">
            <v>5</v>
          </cell>
          <cell r="BR5">
            <v>5</v>
          </cell>
          <cell r="CC5">
            <v>-9</v>
          </cell>
          <cell r="CD5">
            <v>-9</v>
          </cell>
          <cell r="CK5">
            <v>-9</v>
          </cell>
        </row>
        <row r="6">
          <cell r="H6">
            <v>23</v>
          </cell>
          <cell r="I6">
            <v>6</v>
          </cell>
          <cell r="J6">
            <v>-9</v>
          </cell>
          <cell r="K6">
            <v>6</v>
          </cell>
          <cell r="L6">
            <v>6</v>
          </cell>
          <cell r="AS6">
            <v>6</v>
          </cell>
          <cell r="AW6">
            <v>6</v>
          </cell>
          <cell r="AX6">
            <v>6</v>
          </cell>
          <cell r="BQ6">
            <v>-9</v>
          </cell>
          <cell r="BR6">
            <v>-9</v>
          </cell>
        </row>
        <row r="7">
          <cell r="H7">
            <v>24</v>
          </cell>
          <cell r="I7">
            <v>7</v>
          </cell>
          <cell r="K7">
            <v>7</v>
          </cell>
          <cell r="L7">
            <v>7</v>
          </cell>
          <cell r="AS7">
            <v>7</v>
          </cell>
          <cell r="AW7">
            <v>7</v>
          </cell>
          <cell r="AX7">
            <v>7</v>
          </cell>
        </row>
        <row r="8">
          <cell r="H8">
            <v>25</v>
          </cell>
          <cell r="I8">
            <v>8</v>
          </cell>
          <cell r="K8">
            <v>8</v>
          </cell>
          <cell r="L8">
            <v>8</v>
          </cell>
          <cell r="AS8">
            <v>8</v>
          </cell>
          <cell r="AW8">
            <v>-9</v>
          </cell>
          <cell r="AX8">
            <v>-9</v>
          </cell>
        </row>
        <row r="9">
          <cell r="H9">
            <v>26</v>
          </cell>
          <cell r="I9">
            <v>9</v>
          </cell>
          <cell r="K9">
            <v>-9</v>
          </cell>
          <cell r="L9">
            <v>9</v>
          </cell>
          <cell r="AS9">
            <v>9</v>
          </cell>
        </row>
        <row r="10">
          <cell r="H10">
            <v>27</v>
          </cell>
          <cell r="I10">
            <v>10</v>
          </cell>
          <cell r="L10">
            <v>10</v>
          </cell>
          <cell r="AS10">
            <v>10</v>
          </cell>
        </row>
        <row r="11">
          <cell r="H11">
            <v>28</v>
          </cell>
          <cell r="I11">
            <v>11</v>
          </cell>
          <cell r="L11">
            <v>11</v>
          </cell>
          <cell r="AS11">
            <v>11</v>
          </cell>
        </row>
        <row r="12">
          <cell r="H12">
            <v>29</v>
          </cell>
          <cell r="I12">
            <v>12</v>
          </cell>
          <cell r="L12">
            <v>12</v>
          </cell>
          <cell r="AS12">
            <v>12</v>
          </cell>
        </row>
        <row r="13">
          <cell r="H13">
            <v>30</v>
          </cell>
          <cell r="I13">
            <v>13</v>
          </cell>
          <cell r="L13">
            <v>-9</v>
          </cell>
          <cell r="AS13">
            <v>13</v>
          </cell>
        </row>
        <row r="14">
          <cell r="H14">
            <v>31</v>
          </cell>
          <cell r="I14">
            <v>14</v>
          </cell>
          <cell r="AS14">
            <v>14</v>
          </cell>
        </row>
        <row r="15">
          <cell r="H15">
            <v>32</v>
          </cell>
          <cell r="I15">
            <v>15</v>
          </cell>
          <cell r="AS15">
            <v>15</v>
          </cell>
        </row>
        <row r="16">
          <cell r="H16">
            <v>33</v>
          </cell>
          <cell r="I16">
            <v>16</v>
          </cell>
          <cell r="AS16">
            <v>16</v>
          </cell>
        </row>
        <row r="17">
          <cell r="H17">
            <v>34</v>
          </cell>
          <cell r="I17">
            <v>17</v>
          </cell>
          <cell r="AS17">
            <v>17</v>
          </cell>
        </row>
        <row r="18">
          <cell r="H18">
            <v>35</v>
          </cell>
          <cell r="I18">
            <v>18</v>
          </cell>
          <cell r="AS18">
            <v>18</v>
          </cell>
        </row>
        <row r="19">
          <cell r="H19">
            <v>36</v>
          </cell>
          <cell r="I19">
            <v>98</v>
          </cell>
          <cell r="AS19">
            <v>-9</v>
          </cell>
        </row>
        <row r="20">
          <cell r="H20">
            <v>37</v>
          </cell>
          <cell r="I20">
            <v>99</v>
          </cell>
        </row>
        <row r="21">
          <cell r="H21">
            <v>38</v>
          </cell>
          <cell r="I21">
            <v>-9</v>
          </cell>
        </row>
        <row r="22">
          <cell r="H22">
            <v>39</v>
          </cell>
        </row>
        <row r="23">
          <cell r="H23">
            <v>40</v>
          </cell>
        </row>
        <row r="24">
          <cell r="H24">
            <v>41</v>
          </cell>
        </row>
        <row r="25">
          <cell r="H25">
            <v>42</v>
          </cell>
        </row>
        <row r="26">
          <cell r="H26">
            <v>43</v>
          </cell>
        </row>
        <row r="27">
          <cell r="H27">
            <v>44</v>
          </cell>
        </row>
        <row r="28">
          <cell r="H28">
            <v>45</v>
          </cell>
        </row>
        <row r="29">
          <cell r="H29">
            <v>46</v>
          </cell>
        </row>
        <row r="30">
          <cell r="H30">
            <v>47</v>
          </cell>
        </row>
        <row r="31">
          <cell r="H31">
            <v>48</v>
          </cell>
        </row>
        <row r="32">
          <cell r="H32">
            <v>49</v>
          </cell>
        </row>
        <row r="33">
          <cell r="H33">
            <v>50</v>
          </cell>
        </row>
        <row r="34">
          <cell r="H34">
            <v>51</v>
          </cell>
        </row>
        <row r="35">
          <cell r="H35">
            <v>52</v>
          </cell>
        </row>
        <row r="36">
          <cell r="H36">
            <v>53</v>
          </cell>
        </row>
        <row r="37">
          <cell r="H37">
            <v>54</v>
          </cell>
        </row>
        <row r="38">
          <cell r="H38">
            <v>55</v>
          </cell>
        </row>
        <row r="39">
          <cell r="H39">
            <v>56</v>
          </cell>
        </row>
        <row r="40">
          <cell r="H40">
            <v>57</v>
          </cell>
        </row>
        <row r="41">
          <cell r="H41">
            <v>58</v>
          </cell>
        </row>
        <row r="42">
          <cell r="H42">
            <v>59</v>
          </cell>
        </row>
        <row r="43">
          <cell r="H43">
            <v>60</v>
          </cell>
        </row>
        <row r="44">
          <cell r="H44">
            <v>61</v>
          </cell>
        </row>
        <row r="45">
          <cell r="H45">
            <v>62</v>
          </cell>
        </row>
        <row r="46">
          <cell r="H46">
            <v>63</v>
          </cell>
        </row>
        <row r="47">
          <cell r="H47">
            <v>64</v>
          </cell>
        </row>
        <row r="48">
          <cell r="H48">
            <v>65</v>
          </cell>
        </row>
        <row r="49">
          <cell r="H49">
            <v>66</v>
          </cell>
        </row>
        <row r="50">
          <cell r="H50">
            <v>67</v>
          </cell>
        </row>
        <row r="51">
          <cell r="H51">
            <v>68</v>
          </cell>
        </row>
        <row r="52">
          <cell r="H52">
            <v>69</v>
          </cell>
        </row>
        <row r="53">
          <cell r="H53">
            <v>70</v>
          </cell>
        </row>
        <row r="54">
          <cell r="H54">
            <v>71</v>
          </cell>
        </row>
        <row r="55">
          <cell r="H55">
            <v>72</v>
          </cell>
        </row>
        <row r="56">
          <cell r="H56">
            <v>73</v>
          </cell>
        </row>
        <row r="57">
          <cell r="H57">
            <v>74</v>
          </cell>
        </row>
        <row r="58">
          <cell r="H58">
            <v>75</v>
          </cell>
        </row>
        <row r="59">
          <cell r="H59">
            <v>76</v>
          </cell>
        </row>
        <row r="60">
          <cell r="H60">
            <v>77</v>
          </cell>
        </row>
        <row r="61">
          <cell r="H61">
            <v>78</v>
          </cell>
        </row>
        <row r="62">
          <cell r="H62">
            <v>79</v>
          </cell>
        </row>
        <row r="63">
          <cell r="H63">
            <v>80</v>
          </cell>
        </row>
        <row r="64">
          <cell r="H64">
            <v>81</v>
          </cell>
        </row>
        <row r="65">
          <cell r="H65">
            <v>82</v>
          </cell>
        </row>
        <row r="66">
          <cell r="H66">
            <v>83</v>
          </cell>
        </row>
        <row r="67">
          <cell r="H67">
            <v>84</v>
          </cell>
        </row>
        <row r="68">
          <cell r="H68">
            <v>85</v>
          </cell>
        </row>
        <row r="69">
          <cell r="H69">
            <v>86</v>
          </cell>
        </row>
        <row r="70">
          <cell r="H70">
            <v>87</v>
          </cell>
        </row>
        <row r="71">
          <cell r="H71">
            <v>88</v>
          </cell>
        </row>
        <row r="72">
          <cell r="H72">
            <v>89</v>
          </cell>
        </row>
        <row r="73">
          <cell r="H73">
            <v>90</v>
          </cell>
        </row>
        <row r="74">
          <cell r="H74">
            <v>91</v>
          </cell>
        </row>
        <row r="75">
          <cell r="H75">
            <v>92</v>
          </cell>
        </row>
        <row r="76">
          <cell r="H76">
            <v>93</v>
          </cell>
        </row>
        <row r="77">
          <cell r="H77">
            <v>94</v>
          </cell>
        </row>
        <row r="78">
          <cell r="H78">
            <v>95</v>
          </cell>
        </row>
        <row r="79">
          <cell r="H79">
            <v>96</v>
          </cell>
        </row>
        <row r="80">
          <cell r="H80">
            <v>97</v>
          </cell>
        </row>
        <row r="81">
          <cell r="H81">
            <v>98</v>
          </cell>
        </row>
        <row r="82">
          <cell r="H82">
            <v>99</v>
          </cell>
        </row>
        <row r="83">
          <cell r="H83">
            <v>100</v>
          </cell>
        </row>
        <row r="84">
          <cell r="H84">
            <v>101</v>
          </cell>
        </row>
        <row r="85">
          <cell r="H85">
            <v>102</v>
          </cell>
        </row>
        <row r="86">
          <cell r="H86">
            <v>103</v>
          </cell>
        </row>
        <row r="87">
          <cell r="H87">
            <v>104</v>
          </cell>
        </row>
        <row r="88">
          <cell r="H88">
            <v>105</v>
          </cell>
        </row>
        <row r="89">
          <cell r="H89">
            <v>106</v>
          </cell>
        </row>
        <row r="90">
          <cell r="H90">
            <v>107</v>
          </cell>
        </row>
        <row r="91">
          <cell r="H91">
            <v>108</v>
          </cell>
        </row>
        <row r="92">
          <cell r="H92">
            <v>109</v>
          </cell>
        </row>
        <row r="93">
          <cell r="H93">
            <v>110</v>
          </cell>
        </row>
        <row r="94">
          <cell r="H94">
            <v>111</v>
          </cell>
        </row>
        <row r="95">
          <cell r="H95">
            <v>112</v>
          </cell>
        </row>
        <row r="96">
          <cell r="H96">
            <v>113</v>
          </cell>
        </row>
        <row r="97">
          <cell r="H97">
            <v>114</v>
          </cell>
        </row>
        <row r="98">
          <cell r="H98">
            <v>115</v>
          </cell>
        </row>
        <row r="99">
          <cell r="H99">
            <v>116</v>
          </cell>
        </row>
        <row r="100">
          <cell r="H100">
            <v>117</v>
          </cell>
        </row>
        <row r="101">
          <cell r="H101">
            <v>118</v>
          </cell>
        </row>
        <row r="102">
          <cell r="H102">
            <v>119</v>
          </cell>
        </row>
        <row r="103">
          <cell r="H103">
            <v>120</v>
          </cell>
        </row>
        <row r="104">
          <cell r="H104">
            <v>121</v>
          </cell>
        </row>
        <row r="105">
          <cell r="H105">
            <v>122</v>
          </cell>
        </row>
        <row r="106">
          <cell r="H106">
            <v>123</v>
          </cell>
        </row>
        <row r="107">
          <cell r="H107">
            <v>124</v>
          </cell>
        </row>
        <row r="108">
          <cell r="H108">
            <v>125</v>
          </cell>
        </row>
        <row r="109">
          <cell r="H109">
            <v>126</v>
          </cell>
        </row>
        <row r="110">
          <cell r="H110">
            <v>127</v>
          </cell>
        </row>
        <row r="111">
          <cell r="H111">
            <v>128</v>
          </cell>
        </row>
        <row r="112">
          <cell r="H112">
            <v>129</v>
          </cell>
        </row>
        <row r="113">
          <cell r="H113">
            <v>130</v>
          </cell>
        </row>
        <row r="114">
          <cell r="H114">
            <v>-9</v>
          </cell>
        </row>
      </sheetData>
      <sheetData sheetId="11"/>
      <sheetData sheetId="12"/>
      <sheetData sheetId="13"/>
      <sheetData sheetId="14"/>
      <sheetData sheetId="15"/>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History"/>
      <sheetName val="Summary"/>
      <sheetName val="Pro forma"/>
      <sheetName val="RegionsVertical"/>
      <sheetName val="Version Control"/>
    </sheetNames>
    <sheetDataSet>
      <sheetData sheetId="0" refreshError="1"/>
      <sheetData sheetId="1" refreshError="1"/>
      <sheetData sheetId="2" refreshError="1"/>
      <sheetData sheetId="3">
        <row r="4">
          <cell r="G4" t="str">
            <v>East Midlands</v>
          </cell>
        </row>
        <row r="5">
          <cell r="G5" t="str">
            <v>Eastern</v>
          </cell>
        </row>
        <row r="6">
          <cell r="G6" t="str">
            <v>London</v>
          </cell>
        </row>
        <row r="7">
          <cell r="G7" t="str">
            <v>North East</v>
          </cell>
        </row>
        <row r="8">
          <cell r="G8" t="str">
            <v>North West</v>
          </cell>
        </row>
        <row r="9">
          <cell r="G9" t="str">
            <v>South East</v>
          </cell>
        </row>
        <row r="10">
          <cell r="G10" t="str">
            <v>South West</v>
          </cell>
        </row>
        <row r="11">
          <cell r="G11" t="str">
            <v>West Midlands</v>
          </cell>
        </row>
        <row r="12">
          <cell r="G12" t="str">
            <v>Yorkshire &amp; the Humber</v>
          </cell>
        </row>
      </sheetData>
      <sheetData sheetId="4" refreshError="1"/>
    </sheetDataSet>
  </externalBook>
</externalLink>
</file>

<file path=xl/theme/theme1.xml><?xml version="1.0" encoding="utf-8"?>
<a:theme xmlns:a="http://schemas.openxmlformats.org/drawingml/2006/main" name="Theme1">
  <a:themeElements>
    <a:clrScheme name="HSCIC corporate">
      <a:dk1>
        <a:srgbClr val="001830"/>
      </a:dk1>
      <a:lt1>
        <a:srgbClr val="FAFCFC"/>
      </a:lt1>
      <a:dk2>
        <a:srgbClr val="000000"/>
      </a:dk2>
      <a:lt2>
        <a:srgbClr val="F0F8FC"/>
      </a:lt2>
      <a:accent1>
        <a:srgbClr val="003350"/>
      </a:accent1>
      <a:accent2>
        <a:srgbClr val="A0D0E8"/>
      </a:accent2>
      <a:accent3>
        <a:srgbClr val="505050"/>
      </a:accent3>
      <a:accent4>
        <a:srgbClr val="80A0B0"/>
      </a:accent4>
      <a:accent5>
        <a:srgbClr val="D8E0E8"/>
      </a:accent5>
      <a:accent6>
        <a:srgbClr val="B0AAB0"/>
      </a:accent6>
      <a:hlink>
        <a:srgbClr val="0060E0"/>
      </a:hlink>
      <a:folHlink>
        <a:srgbClr val="701870"/>
      </a:folHlink>
    </a:clrScheme>
    <a:fontScheme name="Corporate 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digital.nhs.uk/data-and-information/data-collections-and-data-sets/data-collections/social-care-collection-materials-2025" TargetMode="External"/><Relationship Id="rId2" Type="http://schemas.openxmlformats.org/officeDocument/2006/relationships/hyperlink" Target="https://digital.nhs.uk/data-and-information/data-collections-and-data-sets/data-collections/social-care-collection-materials-2025" TargetMode="External"/><Relationship Id="rId1" Type="http://schemas.openxmlformats.org/officeDocument/2006/relationships/hyperlink" Target="mailto:socialcare.statistics@nhs.net"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AF727-80EA-4D5D-90FC-664DCD62EF53}">
  <sheetPr codeName="Sheet6"/>
  <dimension ref="A1:S29"/>
  <sheetViews>
    <sheetView tabSelected="1" showRuler="0" zoomScale="85" zoomScaleNormal="85" workbookViewId="0"/>
  </sheetViews>
  <sheetFormatPr defaultColWidth="0" defaultRowHeight="15" customHeight="1" zeroHeight="1" x14ac:dyDescent="0.35"/>
  <cols>
    <col min="1" max="1" width="4.58203125" style="56" customWidth="1"/>
    <col min="2" max="18" width="9.58203125" style="56" customWidth="1"/>
    <col min="19" max="19" width="6" style="56" hidden="1" customWidth="1"/>
    <col min="20" max="16384" width="9.58203125" style="56" hidden="1"/>
  </cols>
  <sheetData>
    <row r="1" spans="1:18" ht="15" customHeight="1" x14ac:dyDescent="0.35">
      <c r="A1" s="188"/>
      <c r="B1" s="188"/>
      <c r="C1" s="188"/>
      <c r="D1" s="188"/>
      <c r="E1" s="188"/>
      <c r="F1" s="188"/>
      <c r="G1" s="188"/>
      <c r="H1" s="188"/>
      <c r="I1" s="188"/>
      <c r="J1" s="188"/>
      <c r="K1" s="188"/>
      <c r="L1" s="188"/>
      <c r="M1" s="188"/>
      <c r="N1" s="188"/>
      <c r="O1" s="188"/>
      <c r="P1" s="188"/>
      <c r="Q1" s="188"/>
      <c r="R1" s="188"/>
    </row>
    <row r="2" spans="1:18" ht="15" customHeight="1" x14ac:dyDescent="0.35">
      <c r="A2" s="188"/>
      <c r="B2" s="188"/>
      <c r="C2" s="188"/>
      <c r="D2" s="188"/>
      <c r="E2" s="188"/>
      <c r="F2" s="188"/>
      <c r="G2" s="188"/>
      <c r="H2" s="188"/>
      <c r="I2" s="188"/>
      <c r="J2" s="188"/>
      <c r="K2" s="188"/>
      <c r="L2" s="188"/>
      <c r="M2" s="188"/>
      <c r="N2" s="188"/>
      <c r="O2" s="188"/>
      <c r="P2" s="188"/>
      <c r="Q2" s="188"/>
      <c r="R2" s="188"/>
    </row>
    <row r="3" spans="1:18" ht="15" customHeight="1" x14ac:dyDescent="0.35">
      <c r="A3" s="188"/>
      <c r="B3" s="188"/>
      <c r="C3" s="188"/>
      <c r="D3" s="188"/>
      <c r="E3" s="188"/>
      <c r="F3" s="188"/>
      <c r="G3" s="188"/>
      <c r="H3" s="188"/>
      <c r="I3" s="188"/>
      <c r="J3" s="188"/>
      <c r="K3" s="188"/>
      <c r="L3" s="188"/>
      <c r="M3" s="188"/>
      <c r="N3" s="188"/>
      <c r="O3" s="188"/>
      <c r="P3" s="188"/>
      <c r="Q3" s="188"/>
      <c r="R3" s="188"/>
    </row>
    <row r="4" spans="1:18" ht="15" customHeight="1" x14ac:dyDescent="0.35">
      <c r="A4" s="188"/>
      <c r="B4" s="188"/>
      <c r="C4" s="188"/>
      <c r="D4" s="188"/>
      <c r="E4" s="188"/>
      <c r="F4" s="188"/>
      <c r="G4" s="188"/>
      <c r="H4" s="188"/>
      <c r="I4" s="188"/>
      <c r="J4" s="188"/>
      <c r="K4" s="188"/>
      <c r="L4" s="188"/>
      <c r="M4" s="188"/>
      <c r="N4" s="188"/>
      <c r="O4" s="188"/>
      <c r="P4" s="188"/>
      <c r="Q4" s="188"/>
      <c r="R4" s="188"/>
    </row>
    <row r="5" spans="1:18" ht="15" customHeight="1" x14ac:dyDescent="0.35">
      <c r="A5" s="188"/>
      <c r="B5" s="188"/>
      <c r="C5" s="188"/>
      <c r="D5" s="188"/>
      <c r="E5" s="188"/>
      <c r="F5" s="188"/>
      <c r="G5" s="188"/>
      <c r="H5" s="188"/>
      <c r="I5" s="188"/>
      <c r="J5" s="188"/>
      <c r="K5" s="188"/>
      <c r="L5" s="188"/>
      <c r="M5" s="188"/>
      <c r="N5"/>
      <c r="O5" s="188"/>
      <c r="P5" s="188"/>
      <c r="Q5" s="188"/>
      <c r="R5" s="188"/>
    </row>
    <row r="6" spans="1:18" ht="15" customHeight="1" x14ac:dyDescent="0.35">
      <c r="A6" s="188"/>
      <c r="B6" s="188"/>
      <c r="C6" s="188"/>
      <c r="D6" s="188"/>
      <c r="E6" s="188"/>
      <c r="F6" s="188"/>
      <c r="G6" s="188"/>
      <c r="H6" s="188"/>
      <c r="I6" s="188"/>
      <c r="J6" s="188"/>
      <c r="K6" s="188"/>
      <c r="L6" s="188"/>
      <c r="M6" s="188"/>
      <c r="N6" s="188"/>
      <c r="O6" s="188"/>
      <c r="P6" s="188"/>
      <c r="Q6" s="188"/>
      <c r="R6" s="188"/>
    </row>
    <row r="7" spans="1:18" ht="15" customHeight="1" x14ac:dyDescent="0.35">
      <c r="A7" s="188"/>
      <c r="B7" s="188"/>
      <c r="C7" s="188"/>
      <c r="D7" s="188"/>
      <c r="E7" s="188"/>
      <c r="F7" s="188"/>
      <c r="G7" s="188"/>
      <c r="H7" s="188"/>
      <c r="I7" s="188"/>
      <c r="J7" s="188"/>
      <c r="K7" s="188"/>
      <c r="L7" s="188"/>
      <c r="M7" s="188"/>
      <c r="N7" s="188"/>
      <c r="O7" s="188"/>
      <c r="P7" s="188"/>
      <c r="Q7" s="188"/>
      <c r="R7" s="188"/>
    </row>
    <row r="8" spans="1:18" ht="45" customHeight="1" x14ac:dyDescent="0.35">
      <c r="A8" s="188"/>
      <c r="B8" s="200" t="s">
        <v>999</v>
      </c>
      <c r="C8" s="200"/>
      <c r="D8" s="200"/>
      <c r="E8" s="200"/>
      <c r="F8" s="200"/>
      <c r="G8" s="200"/>
      <c r="H8" s="200"/>
      <c r="I8" s="200"/>
      <c r="J8" s="200"/>
      <c r="K8" s="200"/>
      <c r="L8" s="200"/>
      <c r="M8" s="188"/>
      <c r="N8" s="188"/>
      <c r="O8" s="188"/>
      <c r="P8" s="188"/>
      <c r="Q8" s="188"/>
      <c r="R8" s="188"/>
    </row>
    <row r="9" spans="1:18" ht="15" customHeight="1" x14ac:dyDescent="0.35">
      <c r="A9" s="188"/>
      <c r="B9" s="188"/>
      <c r="C9" s="188"/>
      <c r="D9" s="188"/>
      <c r="E9" s="188"/>
      <c r="F9" s="188"/>
      <c r="G9" s="188"/>
      <c r="H9" s="188"/>
      <c r="I9" s="188"/>
      <c r="J9" s="188"/>
      <c r="K9" s="188"/>
      <c r="L9" s="188"/>
      <c r="M9" s="188"/>
      <c r="N9" s="188"/>
      <c r="O9" s="188"/>
      <c r="P9" s="188"/>
      <c r="Q9" s="188"/>
      <c r="R9" s="188"/>
    </row>
    <row r="10" spans="1:18" ht="15" customHeight="1" x14ac:dyDescent="0.35">
      <c r="A10" s="188"/>
      <c r="B10" s="188"/>
      <c r="C10" s="188"/>
      <c r="D10" s="188"/>
      <c r="E10" s="188"/>
      <c r="F10" s="188"/>
      <c r="G10" s="188"/>
      <c r="H10" s="188"/>
      <c r="I10" s="188"/>
      <c r="J10" s="188"/>
      <c r="K10" s="188"/>
      <c r="L10" s="188"/>
      <c r="M10" s="188"/>
      <c r="N10" s="188"/>
      <c r="O10" s="188"/>
      <c r="P10" s="188"/>
      <c r="Q10" s="188"/>
      <c r="R10" s="188"/>
    </row>
    <row r="11" spans="1:18" ht="15" customHeight="1" x14ac:dyDescent="0.35">
      <c r="A11" s="188"/>
      <c r="B11" s="188"/>
      <c r="C11" s="188"/>
      <c r="D11" s="188"/>
      <c r="E11" s="188"/>
      <c r="F11" s="188"/>
      <c r="G11" s="188"/>
      <c r="H11" s="188"/>
      <c r="I11" s="188"/>
      <c r="J11" s="188"/>
      <c r="K11" s="188"/>
      <c r="L11" s="188"/>
      <c r="M11" s="188"/>
      <c r="N11" s="188"/>
      <c r="O11" s="188"/>
      <c r="P11" s="188"/>
      <c r="Q11" s="188"/>
      <c r="R11" s="188"/>
    </row>
    <row r="12" spans="1:18" ht="15" customHeight="1" x14ac:dyDescent="0.35">
      <c r="A12" s="188"/>
      <c r="B12" s="188"/>
      <c r="C12" s="188"/>
      <c r="D12" s="188"/>
      <c r="E12" s="188"/>
      <c r="F12" s="188"/>
      <c r="G12" s="188"/>
      <c r="H12" s="188"/>
      <c r="I12" s="188"/>
      <c r="J12" s="188"/>
      <c r="K12" s="188"/>
      <c r="L12" s="188"/>
      <c r="M12" s="188"/>
      <c r="N12" s="188"/>
      <c r="O12" s="188"/>
      <c r="P12" s="188"/>
      <c r="Q12" s="188"/>
      <c r="R12" s="188"/>
    </row>
    <row r="13" spans="1:18" ht="30" customHeight="1" x14ac:dyDescent="0.5">
      <c r="A13" s="188"/>
      <c r="B13" s="199" t="s">
        <v>1304</v>
      </c>
      <c r="C13" s="199"/>
      <c r="D13" s="199"/>
      <c r="E13" s="199"/>
      <c r="F13" s="188"/>
      <c r="G13" s="188"/>
      <c r="H13" s="188"/>
      <c r="I13" s="188"/>
      <c r="J13" s="188"/>
      <c r="K13" s="188"/>
      <c r="L13" s="188"/>
      <c r="M13" s="188"/>
      <c r="N13" s="188"/>
      <c r="O13" s="188"/>
      <c r="P13" s="188"/>
      <c r="Q13" s="189" t="s">
        <v>1212</v>
      </c>
      <c r="R13" s="188"/>
    </row>
    <row r="14" spans="1:18" ht="15" customHeight="1" x14ac:dyDescent="0.35">
      <c r="A14" s="188"/>
      <c r="B14" s="188"/>
      <c r="C14" s="188"/>
      <c r="D14" s="188"/>
      <c r="E14" s="188"/>
      <c r="F14" s="188"/>
      <c r="G14" s="188"/>
      <c r="H14" s="188"/>
      <c r="I14" s="188"/>
      <c r="J14" s="188"/>
      <c r="K14" s="188"/>
      <c r="L14" s="188"/>
      <c r="M14" s="188"/>
      <c r="N14" s="188"/>
      <c r="O14" s="188"/>
      <c r="P14" s="188"/>
      <c r="Q14" s="188"/>
      <c r="R14" s="188"/>
    </row>
    <row r="15" spans="1:18" ht="15" customHeight="1" x14ac:dyDescent="0.35">
      <c r="A15" s="188"/>
      <c r="B15" s="188"/>
      <c r="C15" s="188"/>
      <c r="D15" s="188"/>
      <c r="E15" s="188"/>
      <c r="F15" s="188"/>
      <c r="G15" s="188"/>
      <c r="H15" s="188"/>
      <c r="I15" s="188"/>
      <c r="J15" s="188"/>
      <c r="K15" s="188"/>
      <c r="L15" s="188"/>
      <c r="M15" s="188"/>
      <c r="N15" s="188"/>
      <c r="O15" s="188"/>
      <c r="P15" s="188"/>
      <c r="Q15" s="188"/>
      <c r="R15" s="188"/>
    </row>
    <row r="16" spans="1:18" ht="15.5" x14ac:dyDescent="0.35">
      <c r="A16" s="188"/>
      <c r="B16" s="57" t="s">
        <v>803</v>
      </c>
      <c r="C16" s="190"/>
      <c r="D16" s="190"/>
      <c r="E16" s="190"/>
      <c r="F16" s="190"/>
      <c r="G16" s="190"/>
      <c r="H16" s="190"/>
      <c r="I16" s="188"/>
      <c r="J16" s="188"/>
      <c r="K16" s="188"/>
      <c r="L16" s="188"/>
      <c r="M16" s="188"/>
      <c r="N16" s="188"/>
      <c r="O16" s="188"/>
      <c r="P16" s="188"/>
      <c r="Q16" s="188"/>
      <c r="R16" s="188"/>
    </row>
    <row r="17" spans="1:18" ht="15.5" x14ac:dyDescent="0.35">
      <c r="A17" s="188"/>
      <c r="B17" s="190"/>
      <c r="C17" s="190"/>
      <c r="D17" s="190"/>
      <c r="E17" s="190"/>
      <c r="F17" s="190"/>
      <c r="G17" s="190"/>
      <c r="H17" s="190"/>
      <c r="I17" s="188"/>
      <c r="J17" s="188"/>
      <c r="K17" s="188"/>
      <c r="L17" s="188"/>
      <c r="M17" s="188"/>
      <c r="N17" s="188"/>
      <c r="O17" s="188"/>
      <c r="P17" s="188"/>
      <c r="Q17" s="188"/>
      <c r="R17" s="188"/>
    </row>
    <row r="18" spans="1:18" ht="15.5" x14ac:dyDescent="0.35">
      <c r="A18" s="188"/>
      <c r="B18" s="57" t="s">
        <v>804</v>
      </c>
      <c r="C18" s="190"/>
      <c r="D18" s="190"/>
      <c r="E18" s="190"/>
      <c r="F18" s="190"/>
      <c r="G18" s="190"/>
      <c r="H18" s="190"/>
      <c r="I18" s="188"/>
      <c r="J18" s="188"/>
      <c r="K18" s="188"/>
      <c r="L18" s="188"/>
      <c r="M18" s="188"/>
      <c r="N18" s="188"/>
      <c r="O18" s="188"/>
      <c r="P18" s="188"/>
      <c r="Q18" s="188"/>
      <c r="R18" s="188"/>
    </row>
    <row r="19" spans="1:18" ht="15.5" x14ac:dyDescent="0.35">
      <c r="A19" s="188"/>
      <c r="B19" s="201" t="s">
        <v>1306</v>
      </c>
      <c r="C19" s="201"/>
      <c r="D19" s="190"/>
      <c r="E19" s="190"/>
      <c r="F19" s="279" t="s">
        <v>1305</v>
      </c>
      <c r="G19" s="190"/>
      <c r="H19" s="190"/>
      <c r="I19" s="188"/>
      <c r="J19" s="188"/>
      <c r="K19" s="188"/>
      <c r="L19" s="188"/>
      <c r="M19" s="188"/>
      <c r="N19" s="188"/>
      <c r="O19" s="188"/>
      <c r="P19" s="188"/>
      <c r="Q19" s="188"/>
      <c r="R19" s="188"/>
    </row>
    <row r="20" spans="1:18" ht="15.5" x14ac:dyDescent="0.35">
      <c r="A20" s="188"/>
      <c r="B20" s="202" t="s">
        <v>805</v>
      </c>
      <c r="C20" s="202"/>
      <c r="D20" s="190"/>
      <c r="E20" s="190"/>
      <c r="F20" s="190" t="s">
        <v>806</v>
      </c>
      <c r="G20" s="190"/>
      <c r="H20" s="190"/>
      <c r="I20" s="188"/>
      <c r="J20" s="188"/>
      <c r="K20" s="188"/>
      <c r="L20" s="188"/>
      <c r="M20" s="188"/>
      <c r="N20" s="188"/>
      <c r="O20" s="188"/>
      <c r="P20" s="188"/>
      <c r="Q20" s="188"/>
      <c r="R20" s="188"/>
    </row>
    <row r="21" spans="1:18" ht="15.5" x14ac:dyDescent="0.35">
      <c r="A21" s="188"/>
      <c r="B21" s="190"/>
      <c r="C21" s="190"/>
      <c r="D21" s="190"/>
      <c r="E21" s="190"/>
      <c r="F21" s="190"/>
      <c r="G21" s="190"/>
      <c r="H21" s="190"/>
      <c r="I21" s="188"/>
      <c r="J21" s="188"/>
      <c r="K21" s="188"/>
      <c r="L21" s="188"/>
      <c r="M21" s="188"/>
      <c r="N21" s="188"/>
      <c r="O21" s="188"/>
      <c r="P21" s="188"/>
      <c r="Q21" s="188"/>
      <c r="R21" s="188"/>
    </row>
    <row r="22" spans="1:18" ht="15.5" x14ac:dyDescent="0.35">
      <c r="A22" s="188"/>
      <c r="B22" s="57" t="s">
        <v>807</v>
      </c>
      <c r="C22" s="190"/>
      <c r="D22" s="190"/>
      <c r="E22" s="190"/>
      <c r="F22" s="190"/>
      <c r="G22" s="190"/>
      <c r="H22" s="190"/>
      <c r="I22" s="188"/>
      <c r="J22" s="188"/>
      <c r="K22" s="188"/>
      <c r="L22" s="188"/>
      <c r="M22" s="188"/>
      <c r="N22" s="188"/>
      <c r="O22" s="188"/>
      <c r="P22" s="188"/>
      <c r="Q22" s="188"/>
      <c r="R22" s="188"/>
    </row>
    <row r="23" spans="1:18" ht="15.5" x14ac:dyDescent="0.35">
      <c r="A23" s="188"/>
      <c r="B23" s="202" t="s">
        <v>808</v>
      </c>
      <c r="C23" s="202"/>
      <c r="D23" s="190"/>
      <c r="E23" s="190"/>
      <c r="F23" s="190" t="s">
        <v>809</v>
      </c>
      <c r="G23" s="190"/>
      <c r="H23" s="190"/>
      <c r="I23" s="188"/>
      <c r="J23" s="188"/>
      <c r="K23" s="188"/>
      <c r="L23" s="188"/>
      <c r="M23" s="188"/>
      <c r="N23" s="188"/>
      <c r="O23" s="188"/>
      <c r="P23" s="188"/>
      <c r="Q23" s="188"/>
      <c r="R23" s="188"/>
    </row>
    <row r="24" spans="1:18" ht="15.5" x14ac:dyDescent="0.35">
      <c r="A24" s="188"/>
      <c r="B24" s="191" t="s">
        <v>768</v>
      </c>
      <c r="C24" s="190"/>
      <c r="D24" s="190"/>
      <c r="E24" s="190"/>
      <c r="F24" s="279" t="s">
        <v>1307</v>
      </c>
      <c r="G24" s="190"/>
      <c r="H24" s="190"/>
      <c r="I24" s="188"/>
      <c r="J24" s="188"/>
      <c r="K24" s="188"/>
      <c r="L24" s="188"/>
      <c r="M24" s="188"/>
      <c r="N24" s="188"/>
      <c r="O24" s="188"/>
      <c r="P24" s="188"/>
      <c r="Q24" s="188"/>
      <c r="R24" s="188"/>
    </row>
    <row r="25" spans="1:18" ht="15.5" x14ac:dyDescent="0.35">
      <c r="A25" s="188"/>
      <c r="B25" s="190"/>
      <c r="C25" s="190"/>
      <c r="D25" s="190"/>
      <c r="E25" s="190"/>
      <c r="F25" s="190"/>
      <c r="G25" s="190"/>
      <c r="H25" s="190"/>
      <c r="I25" s="188"/>
      <c r="J25" s="188"/>
      <c r="K25" s="188"/>
      <c r="L25" s="188"/>
      <c r="M25" s="188"/>
      <c r="N25" s="188"/>
      <c r="O25" s="188"/>
      <c r="P25" s="188"/>
      <c r="Q25" s="188"/>
      <c r="R25" s="188"/>
    </row>
    <row r="26" spans="1:18" ht="15.5" x14ac:dyDescent="0.35">
      <c r="A26" s="188"/>
      <c r="B26" s="57"/>
      <c r="C26" s="190"/>
      <c r="D26" s="190"/>
      <c r="E26" s="190"/>
      <c r="F26" s="190"/>
      <c r="G26" s="190"/>
      <c r="H26" s="190"/>
      <c r="I26" s="188"/>
      <c r="J26" s="188"/>
      <c r="K26" s="188"/>
      <c r="L26" s="188"/>
      <c r="M26" s="188"/>
      <c r="N26" s="188"/>
      <c r="O26" s="188"/>
      <c r="P26" s="188"/>
      <c r="Q26" s="188"/>
      <c r="R26" s="188"/>
    </row>
    <row r="27" spans="1:18" ht="15" customHeight="1" x14ac:dyDescent="0.35">
      <c r="A27" s="188"/>
      <c r="B27" s="188"/>
      <c r="C27" s="188"/>
      <c r="D27" s="188"/>
      <c r="E27" s="188"/>
      <c r="F27" s="188"/>
      <c r="G27" s="188"/>
      <c r="H27" s="188"/>
      <c r="I27" s="188"/>
      <c r="J27" s="188"/>
      <c r="K27" s="188"/>
      <c r="L27" s="188"/>
      <c r="M27" s="188"/>
      <c r="N27" s="188"/>
      <c r="O27" s="188"/>
      <c r="P27" s="188"/>
      <c r="Q27" s="188"/>
      <c r="R27" s="188"/>
    </row>
    <row r="28" spans="1:18" ht="15" customHeight="1" x14ac:dyDescent="0.35">
      <c r="A28" s="188"/>
      <c r="B28" s="188"/>
      <c r="C28" s="188"/>
      <c r="D28" s="188"/>
      <c r="E28" s="188"/>
      <c r="F28" s="188"/>
      <c r="G28" s="188"/>
      <c r="H28" s="188"/>
      <c r="I28" s="188"/>
      <c r="J28" s="188"/>
      <c r="K28" s="188"/>
      <c r="L28" s="188"/>
      <c r="M28" s="188"/>
      <c r="N28" s="188"/>
      <c r="O28" s="188"/>
      <c r="P28" s="188"/>
      <c r="Q28" s="188"/>
      <c r="R28" s="188"/>
    </row>
    <row r="29" spans="1:18" ht="15" customHeight="1" x14ac:dyDescent="0.35">
      <c r="A29" s="188"/>
      <c r="B29" s="188"/>
      <c r="C29" s="188"/>
      <c r="D29" s="188"/>
      <c r="E29" s="188"/>
      <c r="F29" s="188"/>
      <c r="G29" s="188"/>
      <c r="H29" s="188"/>
      <c r="I29" s="188"/>
      <c r="J29" s="188"/>
      <c r="K29" s="188"/>
      <c r="L29" s="188"/>
      <c r="M29" s="188"/>
      <c r="N29" s="188"/>
      <c r="O29" s="188"/>
      <c r="P29" s="188"/>
      <c r="Q29" s="188"/>
      <c r="R29" s="188"/>
    </row>
  </sheetData>
  <sheetProtection algorithmName="SHA-512" hashValue="5k4s6x7GYeufcdS6Od+pN0d+ON5nSAIu+P4oy2fr01LcnOMTK8aO7TQNbTTBLIAuwUvCNseF4NkjZvCDWItoTQ==" saltValue="exyoLGUtH8MFUjrsr3o9JA==" spinCount="100000" sheet="1" objects="1" scenarios="1"/>
  <mergeCells count="5">
    <mergeCell ref="B13:E13"/>
    <mergeCell ref="B8:L8"/>
    <mergeCell ref="B19:C19"/>
    <mergeCell ref="B20:C20"/>
    <mergeCell ref="B23:C23"/>
  </mergeCells>
  <hyperlinks>
    <hyperlink ref="B20" location="Instructions!A1" display="Instructions" xr:uid="{A5AFF8E7-0E6C-47A6-83BF-FA8EFC3B6ECF}"/>
    <hyperlink ref="B24" location="SAC!A1" display="SAC" xr:uid="{EB9C593B-79FB-4216-A563-E819926339B8}"/>
    <hyperlink ref="B19" location="'2018-19 Changes'!A1" display="2018-19 Changes" xr:uid="{3050B05B-1549-4A23-80FA-065E7E858166}"/>
    <hyperlink ref="B23" location="'Sign Off Sheet'!A1" display="Sign Off Sheet" xr:uid="{603B892F-8B90-4498-A3FA-2825DE567266}"/>
    <hyperlink ref="B19:C19" location="'2024-25 Changes'!A1" display="2024-25 Changes " xr:uid="{520C2E85-6145-46A6-B363-5AE7DEA7EFD1}"/>
  </hyperlinks>
  <pageMargins left="0.7" right="0.7" top="0.75" bottom="0.75" header="0.3" footer="0.3"/>
  <pageSetup paperSize="9" scale="70" orientation="landscape" r:id="rId1"/>
  <headerFooter>
    <oddHeader>&amp;C&amp;G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DE29E-C7F0-44A9-AA56-37DF6EB826BD}">
  <sheetPr codeName="Sheet7"/>
  <dimension ref="A1:M11"/>
  <sheetViews>
    <sheetView zoomScale="85" zoomScaleNormal="85" workbookViewId="0">
      <selection sqref="A1:E1"/>
    </sheetView>
  </sheetViews>
  <sheetFormatPr defaultColWidth="0" defaultRowHeight="14" zeroHeight="1" x14ac:dyDescent="0.3"/>
  <cols>
    <col min="1" max="2" width="8.58203125" customWidth="1"/>
    <col min="3" max="3" width="10.5" customWidth="1"/>
    <col min="4" max="4" width="12.75" customWidth="1"/>
    <col min="5" max="5" width="19.75" customWidth="1"/>
    <col min="6" max="13" width="8.58203125" customWidth="1"/>
    <col min="14" max="16384" width="8.58203125" hidden="1"/>
  </cols>
  <sheetData>
    <row r="1" spans="1:13" ht="18" x14ac:dyDescent="0.4">
      <c r="A1" s="203" t="s">
        <v>1308</v>
      </c>
      <c r="B1" s="203"/>
      <c r="C1" s="203"/>
      <c r="D1" s="203"/>
      <c r="E1" s="203"/>
      <c r="F1" s="178"/>
      <c r="G1" s="178"/>
      <c r="H1" s="178"/>
      <c r="I1" s="178"/>
      <c r="J1" s="178"/>
      <c r="K1" s="178"/>
      <c r="L1" s="178"/>
      <c r="M1" s="178"/>
    </row>
    <row r="2" spans="1:13" ht="24" customHeight="1" x14ac:dyDescent="0.35">
      <c r="A2" s="280" t="s">
        <v>1309</v>
      </c>
      <c r="B2" s="206"/>
      <c r="C2" s="206"/>
      <c r="D2" s="206"/>
      <c r="E2" s="206"/>
      <c r="F2" s="206"/>
      <c r="G2" s="206"/>
      <c r="H2" s="206"/>
      <c r="I2" s="206"/>
      <c r="J2" s="206"/>
      <c r="K2" s="206"/>
      <c r="L2" s="206"/>
      <c r="M2" s="206"/>
    </row>
    <row r="3" spans="1:13" ht="26.5" customHeight="1" x14ac:dyDescent="0.35">
      <c r="A3" s="178"/>
      <c r="B3" s="178"/>
      <c r="C3" s="178"/>
      <c r="D3" s="178"/>
      <c r="E3" s="178"/>
      <c r="F3" s="178"/>
      <c r="G3" s="178"/>
      <c r="H3" s="178"/>
      <c r="I3" s="178"/>
      <c r="J3" s="178"/>
      <c r="K3" s="178"/>
      <c r="L3" s="178"/>
      <c r="M3" s="178"/>
    </row>
    <row r="4" spans="1:13" ht="15.5" x14ac:dyDescent="0.35">
      <c r="A4" s="178"/>
      <c r="B4" s="178"/>
      <c r="C4" s="178"/>
      <c r="D4" s="178"/>
      <c r="E4" s="178"/>
      <c r="F4" s="178"/>
      <c r="G4" s="178"/>
      <c r="H4" s="178"/>
      <c r="I4" s="178"/>
      <c r="J4" s="178"/>
      <c r="K4" s="178"/>
      <c r="L4" s="178"/>
      <c r="M4" s="178"/>
    </row>
    <row r="5" spans="1:13" ht="15.5" x14ac:dyDescent="0.3">
      <c r="A5" s="204"/>
      <c r="B5" s="204"/>
      <c r="C5" s="204"/>
      <c r="D5" s="204"/>
      <c r="E5" s="204"/>
      <c r="F5" s="204"/>
      <c r="G5" s="204"/>
      <c r="H5" s="204"/>
      <c r="I5" s="204"/>
      <c r="J5" s="204"/>
      <c r="K5" s="204"/>
      <c r="L5" s="204"/>
      <c r="M5" s="204"/>
    </row>
    <row r="6" spans="1:13" ht="81" customHeight="1" x14ac:dyDescent="0.3">
      <c r="A6" s="282"/>
      <c r="B6" s="204"/>
      <c r="C6" s="204"/>
      <c r="D6" s="204"/>
      <c r="E6" s="204"/>
      <c r="F6" s="204"/>
      <c r="G6" s="204"/>
      <c r="H6" s="204"/>
      <c r="I6" s="204"/>
      <c r="J6" s="204"/>
      <c r="K6" s="204"/>
      <c r="L6" s="204"/>
      <c r="M6" s="204"/>
    </row>
    <row r="7" spans="1:13" ht="71.650000000000006" customHeight="1" x14ac:dyDescent="0.3">
      <c r="A7" s="204"/>
      <c r="B7" s="204"/>
      <c r="C7" s="204"/>
      <c r="D7" s="204"/>
      <c r="E7" s="204"/>
      <c r="F7" s="204"/>
      <c r="G7" s="204"/>
      <c r="H7" s="204"/>
      <c r="I7" s="204"/>
      <c r="J7" s="204"/>
      <c r="K7" s="204"/>
      <c r="L7" s="204"/>
      <c r="M7" s="204"/>
    </row>
    <row r="8" spans="1:13" x14ac:dyDescent="0.3">
      <c r="A8" s="205"/>
      <c r="B8" s="204"/>
      <c r="C8" s="204"/>
      <c r="D8" s="204"/>
      <c r="E8" s="204"/>
      <c r="F8" s="204"/>
      <c r="G8" s="204"/>
      <c r="H8" s="204"/>
      <c r="I8" s="204"/>
      <c r="J8" s="204"/>
      <c r="K8" s="204"/>
      <c r="L8" s="204"/>
      <c r="M8" s="204"/>
    </row>
    <row r="9" spans="1:13" hidden="1" x14ac:dyDescent="0.3">
      <c r="A9" s="204"/>
      <c r="B9" s="204"/>
      <c r="C9" s="204"/>
      <c r="D9" s="204"/>
      <c r="E9" s="204"/>
      <c r="F9" s="204"/>
      <c r="G9" s="204"/>
      <c r="H9" s="204"/>
      <c r="I9" s="204"/>
      <c r="J9" s="204"/>
      <c r="K9" s="204"/>
      <c r="L9" s="204"/>
      <c r="M9" s="204"/>
    </row>
    <row r="10" spans="1:13" x14ac:dyDescent="0.3"/>
    <row r="11" spans="1:13" x14ac:dyDescent="0.3"/>
  </sheetData>
  <sheetProtection algorithmName="SHA-512" hashValue="rZ2mSdFE2Z0r3sBkDmzhdJE4wmDC+rZrnIDCCuklaE8YRgVuI9O/oQedAVcA14z4pD7CAJPrWgmY0/voWSTutw==" saltValue="hBIcINkiAu95IWb94P3ljQ==" spinCount="100000" sheet="1" objects="1" scenarios="1"/>
  <mergeCells count="5">
    <mergeCell ref="A1:E1"/>
    <mergeCell ref="A5:M5"/>
    <mergeCell ref="A6:M7"/>
    <mergeCell ref="A8:M9"/>
    <mergeCell ref="A2:M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916EB-C1D1-433B-96C1-7623A271B297}">
  <sheetPr codeName="Sheet8"/>
  <dimension ref="A1:N51"/>
  <sheetViews>
    <sheetView zoomScale="85" zoomScaleNormal="85" workbookViewId="0">
      <selection sqref="A1:F1"/>
    </sheetView>
  </sheetViews>
  <sheetFormatPr defaultColWidth="0" defaultRowHeight="14" zeroHeight="1" x14ac:dyDescent="0.3"/>
  <cols>
    <col min="1" max="1" width="8.58203125" customWidth="1"/>
    <col min="2" max="2" width="11.25" customWidth="1"/>
    <col min="3" max="3" width="10.08203125" customWidth="1"/>
    <col min="4" max="4" width="10" customWidth="1"/>
    <col min="5" max="5" width="10.08203125" customWidth="1"/>
    <col min="6" max="6" width="10.25" customWidth="1"/>
    <col min="7" max="7" width="9.25" customWidth="1"/>
    <col min="8" max="14" width="8.58203125" customWidth="1"/>
    <col min="15" max="16384" width="8.58203125" hidden="1"/>
  </cols>
  <sheetData>
    <row r="1" spans="1:14" ht="18" x14ac:dyDescent="0.4">
      <c r="A1" s="203" t="s">
        <v>810</v>
      </c>
      <c r="B1" s="203"/>
      <c r="C1" s="203"/>
      <c r="D1" s="203"/>
      <c r="E1" s="203"/>
      <c r="F1" s="203"/>
      <c r="G1" s="178"/>
      <c r="H1" s="178"/>
      <c r="I1" s="178"/>
      <c r="J1" s="178"/>
      <c r="K1" s="178"/>
      <c r="L1" s="178"/>
      <c r="M1" s="178"/>
      <c r="N1" s="179"/>
    </row>
    <row r="2" spans="1:14" ht="15.5" x14ac:dyDescent="0.35">
      <c r="A2" s="178"/>
      <c r="B2" s="178"/>
      <c r="C2" s="178"/>
      <c r="D2" s="178"/>
      <c r="E2" s="178"/>
      <c r="F2" s="178"/>
      <c r="G2" s="178"/>
      <c r="H2" s="178"/>
      <c r="I2" s="178"/>
      <c r="J2" s="178"/>
      <c r="K2" s="178"/>
      <c r="L2" s="178"/>
      <c r="M2" s="178"/>
      <c r="N2" s="179"/>
    </row>
    <row r="3" spans="1:14" ht="55.5" customHeight="1" x14ac:dyDescent="0.3">
      <c r="A3" s="214" t="s">
        <v>1222</v>
      </c>
      <c r="B3" s="213"/>
      <c r="C3" s="213"/>
      <c r="D3" s="213"/>
      <c r="E3" s="213"/>
      <c r="F3" s="213"/>
      <c r="G3" s="213"/>
      <c r="H3" s="213"/>
      <c r="I3" s="213"/>
      <c r="J3" s="213"/>
      <c r="K3" s="213"/>
      <c r="L3" s="213"/>
      <c r="M3" s="213"/>
      <c r="N3" s="179"/>
    </row>
    <row r="4" spans="1:14" ht="15.5" x14ac:dyDescent="0.35">
      <c r="A4" s="178"/>
      <c r="B4" s="178"/>
      <c r="C4" s="178"/>
      <c r="D4" s="178"/>
      <c r="E4" s="178"/>
      <c r="F4" s="178"/>
      <c r="G4" s="178"/>
      <c r="H4" s="178"/>
      <c r="I4" s="178"/>
      <c r="J4" s="178"/>
      <c r="K4" s="178"/>
      <c r="L4" s="178"/>
      <c r="M4" s="178"/>
      <c r="N4" s="179"/>
    </row>
    <row r="5" spans="1:14" ht="15.5" x14ac:dyDescent="0.35">
      <c r="A5" s="210" t="s">
        <v>811</v>
      </c>
      <c r="B5" s="210"/>
      <c r="C5" s="210"/>
      <c r="D5" s="178"/>
      <c r="E5" s="178"/>
      <c r="F5" s="178"/>
      <c r="G5" s="178"/>
      <c r="H5" s="178"/>
      <c r="I5" s="178"/>
      <c r="J5" s="178"/>
      <c r="K5" s="178"/>
      <c r="L5" s="178"/>
      <c r="M5" s="178"/>
      <c r="N5" s="179"/>
    </row>
    <row r="6" spans="1:14" ht="15.5" x14ac:dyDescent="0.35">
      <c r="A6" s="178"/>
      <c r="B6" s="178"/>
      <c r="C6" s="178"/>
      <c r="D6" s="178"/>
      <c r="E6" s="178"/>
      <c r="F6" s="178"/>
      <c r="G6" s="178"/>
      <c r="H6" s="178"/>
      <c r="I6" s="178"/>
      <c r="J6" s="178"/>
      <c r="K6" s="178"/>
      <c r="L6" s="178"/>
      <c r="M6" s="178"/>
      <c r="N6" s="179"/>
    </row>
    <row r="7" spans="1:14" ht="15.5" x14ac:dyDescent="0.3">
      <c r="A7" s="207" t="s">
        <v>812</v>
      </c>
      <c r="B7" s="207"/>
      <c r="C7" s="207"/>
      <c r="D7" s="207"/>
      <c r="E7" s="207"/>
      <c r="F7" s="207"/>
      <c r="G7" s="207"/>
      <c r="H7" s="207"/>
      <c r="I7" s="207"/>
      <c r="J7" s="207"/>
      <c r="K7" s="207"/>
      <c r="L7" s="207"/>
      <c r="M7" s="207"/>
      <c r="N7" s="179"/>
    </row>
    <row r="8" spans="1:14" ht="15.5" x14ac:dyDescent="0.35">
      <c r="A8" s="178"/>
      <c r="B8" s="178"/>
      <c r="C8" s="178"/>
      <c r="D8" s="178"/>
      <c r="E8" s="178"/>
      <c r="F8" s="178"/>
      <c r="G8" s="178"/>
      <c r="H8" s="178"/>
      <c r="I8" s="178"/>
      <c r="J8" s="178"/>
      <c r="K8" s="178"/>
      <c r="L8" s="178"/>
      <c r="M8" s="178"/>
      <c r="N8" s="179"/>
    </row>
    <row r="9" spans="1:14" ht="41.65" customHeight="1" x14ac:dyDescent="0.3">
      <c r="A9" s="281" t="s">
        <v>1310</v>
      </c>
      <c r="B9" s="211"/>
      <c r="C9" s="211"/>
      <c r="D9" s="211"/>
      <c r="E9" s="211"/>
      <c r="F9" s="211"/>
      <c r="G9" s="211"/>
      <c r="H9" s="211"/>
      <c r="I9" s="211"/>
      <c r="J9" s="211"/>
      <c r="K9" s="211"/>
      <c r="L9" s="211"/>
      <c r="M9" s="211"/>
      <c r="N9" s="179"/>
    </row>
    <row r="10" spans="1:14" ht="15.5" x14ac:dyDescent="0.3">
      <c r="A10" s="180"/>
      <c r="B10" s="180"/>
      <c r="C10" s="180"/>
      <c r="D10" s="180"/>
      <c r="E10" s="180"/>
      <c r="F10" s="180"/>
      <c r="G10" s="180"/>
      <c r="H10" s="180"/>
      <c r="I10" s="180"/>
      <c r="J10" s="180"/>
      <c r="K10" s="180"/>
      <c r="L10" s="180"/>
      <c r="M10" s="180"/>
      <c r="N10" s="179"/>
    </row>
    <row r="11" spans="1:14" ht="15.5" x14ac:dyDescent="0.3">
      <c r="A11" s="207" t="s">
        <v>813</v>
      </c>
      <c r="B11" s="207"/>
      <c r="C11" s="207"/>
      <c r="D11" s="207"/>
      <c r="E11" s="207"/>
      <c r="F11" s="207"/>
      <c r="G11" s="207"/>
      <c r="H11" s="207"/>
      <c r="I11" s="207"/>
      <c r="J11" s="207"/>
      <c r="K11" s="207"/>
      <c r="L11" s="207"/>
      <c r="M11" s="207"/>
      <c r="N11" s="179"/>
    </row>
    <row r="12" spans="1:14" ht="15.5" x14ac:dyDescent="0.35">
      <c r="A12" s="178"/>
      <c r="B12" s="178"/>
      <c r="C12" s="178"/>
      <c r="D12" s="178"/>
      <c r="E12" s="178"/>
      <c r="F12" s="178"/>
      <c r="G12" s="178"/>
      <c r="H12" s="178"/>
      <c r="I12" s="178"/>
      <c r="J12" s="178"/>
      <c r="K12" s="178"/>
      <c r="L12" s="178"/>
      <c r="M12" s="178"/>
      <c r="N12" s="179"/>
    </row>
    <row r="13" spans="1:14" ht="15.5" x14ac:dyDescent="0.35">
      <c r="A13" s="210" t="s">
        <v>974</v>
      </c>
      <c r="B13" s="210"/>
      <c r="C13" s="210"/>
      <c r="D13" s="178"/>
      <c r="E13" s="178"/>
      <c r="F13" s="178"/>
      <c r="G13" s="178"/>
      <c r="H13" s="178"/>
      <c r="I13" s="178"/>
      <c r="J13" s="178"/>
      <c r="K13" s="178"/>
      <c r="L13" s="178"/>
      <c r="M13" s="178"/>
      <c r="N13" s="179"/>
    </row>
    <row r="14" spans="1:14" ht="15.5" x14ac:dyDescent="0.35">
      <c r="A14" s="57"/>
      <c r="B14" s="178"/>
      <c r="C14" s="178"/>
      <c r="D14" s="178"/>
      <c r="E14" s="178"/>
      <c r="F14" s="178"/>
      <c r="G14" s="178"/>
      <c r="H14" s="178"/>
      <c r="I14" s="178"/>
      <c r="J14" s="178"/>
      <c r="K14" s="178"/>
      <c r="L14" s="178"/>
      <c r="M14" s="178"/>
      <c r="N14" s="179"/>
    </row>
    <row r="15" spans="1:14" ht="15.5" x14ac:dyDescent="0.3">
      <c r="A15" s="207" t="s">
        <v>980</v>
      </c>
      <c r="B15" s="207"/>
      <c r="C15" s="207"/>
      <c r="D15" s="207"/>
      <c r="E15" s="207"/>
      <c r="F15" s="207"/>
      <c r="G15" s="207"/>
      <c r="H15" s="207"/>
      <c r="I15" s="207"/>
      <c r="J15" s="207"/>
      <c r="K15" s="207"/>
      <c r="L15" s="207"/>
      <c r="M15" s="207"/>
      <c r="N15" s="179"/>
    </row>
    <row r="16" spans="1:14" ht="15.5" x14ac:dyDescent="0.35">
      <c r="A16" s="178"/>
      <c r="B16" s="178"/>
      <c r="C16" s="178"/>
      <c r="D16" s="178"/>
      <c r="E16" s="178"/>
      <c r="F16" s="178"/>
      <c r="G16" s="178"/>
      <c r="H16" s="178"/>
      <c r="I16" s="178"/>
      <c r="J16" s="178"/>
      <c r="K16" s="178"/>
      <c r="L16" s="178"/>
      <c r="M16" s="178"/>
      <c r="N16" s="179"/>
    </row>
    <row r="17" spans="1:14" ht="15.5" x14ac:dyDescent="0.3">
      <c r="A17" s="211" t="s">
        <v>981</v>
      </c>
      <c r="B17" s="211"/>
      <c r="C17" s="211"/>
      <c r="D17" s="211"/>
      <c r="E17" s="211"/>
      <c r="F17" s="211"/>
      <c r="G17" s="211"/>
      <c r="H17" s="211"/>
      <c r="I17" s="211"/>
      <c r="J17" s="211"/>
      <c r="K17" s="211"/>
      <c r="L17" s="211"/>
      <c r="M17" s="211"/>
      <c r="N17" s="179"/>
    </row>
    <row r="18" spans="1:14" ht="15.5" x14ac:dyDescent="0.35">
      <c r="A18" s="178"/>
      <c r="B18" s="178"/>
      <c r="C18" s="178"/>
      <c r="D18" s="178"/>
      <c r="E18" s="178"/>
      <c r="F18" s="178"/>
      <c r="G18" s="178"/>
      <c r="H18" s="178"/>
      <c r="I18" s="178"/>
      <c r="J18" s="178"/>
      <c r="K18" s="178"/>
      <c r="L18" s="178"/>
      <c r="M18" s="178"/>
      <c r="N18" s="179"/>
    </row>
    <row r="19" spans="1:14" x14ac:dyDescent="0.3">
      <c r="A19" s="212" t="s">
        <v>1000</v>
      </c>
      <c r="B19" s="213"/>
      <c r="C19" s="213"/>
      <c r="D19" s="213"/>
      <c r="E19" s="213"/>
      <c r="F19" s="213"/>
      <c r="G19" s="213"/>
      <c r="H19" s="213"/>
      <c r="I19" s="213"/>
      <c r="J19" s="213"/>
      <c r="K19" s="213"/>
      <c r="L19" s="213"/>
      <c r="M19" s="213"/>
      <c r="N19" s="179"/>
    </row>
    <row r="20" spans="1:14" ht="15.5" x14ac:dyDescent="0.3">
      <c r="A20" s="181"/>
      <c r="B20" s="182"/>
      <c r="C20" s="182"/>
      <c r="D20" s="182"/>
      <c r="E20" s="182"/>
      <c r="F20" s="182"/>
      <c r="G20" s="182"/>
      <c r="H20" s="182"/>
      <c r="I20" s="182"/>
      <c r="J20" s="182"/>
      <c r="K20" s="182"/>
      <c r="L20" s="182"/>
      <c r="M20" s="182"/>
      <c r="N20" s="179"/>
    </row>
    <row r="21" spans="1:14" ht="15.5" x14ac:dyDescent="0.3">
      <c r="A21" s="181"/>
      <c r="B21" s="183" t="s">
        <v>10</v>
      </c>
      <c r="C21" s="184" t="s">
        <v>975</v>
      </c>
      <c r="D21" s="184"/>
      <c r="E21" s="184"/>
      <c r="F21" s="184"/>
      <c r="G21" s="184"/>
      <c r="H21" s="182"/>
      <c r="I21" s="182"/>
      <c r="J21" s="182"/>
      <c r="K21" s="182"/>
      <c r="L21" s="182"/>
      <c r="M21" s="182"/>
      <c r="N21" s="179"/>
    </row>
    <row r="22" spans="1:14" ht="15.5" x14ac:dyDescent="0.3">
      <c r="A22" s="181"/>
      <c r="B22" s="185" t="s">
        <v>976</v>
      </c>
      <c r="C22" s="184" t="s">
        <v>977</v>
      </c>
      <c r="D22" s="184"/>
      <c r="E22" s="184"/>
      <c r="F22" s="184"/>
      <c r="G22" s="184"/>
      <c r="H22" s="182"/>
      <c r="I22" s="182"/>
      <c r="J22" s="182"/>
      <c r="K22" s="182"/>
      <c r="L22" s="182"/>
      <c r="M22" s="182"/>
      <c r="N22" s="179"/>
    </row>
    <row r="23" spans="1:14" ht="15.5" x14ac:dyDescent="0.3">
      <c r="A23" s="181"/>
      <c r="B23" s="186" t="s">
        <v>978</v>
      </c>
      <c r="C23" s="184" t="s">
        <v>979</v>
      </c>
      <c r="D23" s="184"/>
      <c r="E23" s="184"/>
      <c r="F23" s="184"/>
      <c r="G23" s="184"/>
      <c r="H23" s="182"/>
      <c r="I23" s="182"/>
      <c r="J23" s="182"/>
      <c r="K23" s="182"/>
      <c r="L23" s="182"/>
      <c r="M23" s="182"/>
      <c r="N23" s="179"/>
    </row>
    <row r="24" spans="1:14" ht="15.5" x14ac:dyDescent="0.35">
      <c r="A24" s="187"/>
      <c r="B24" s="177"/>
      <c r="C24" s="177"/>
      <c r="D24" s="177"/>
      <c r="E24" s="177"/>
      <c r="F24" s="177"/>
      <c r="G24" s="177"/>
      <c r="H24" s="177"/>
      <c r="I24" s="177"/>
      <c r="J24" s="177"/>
      <c r="K24" s="177"/>
      <c r="L24" s="177"/>
      <c r="M24" s="177"/>
      <c r="N24" s="179"/>
    </row>
    <row r="25" spans="1:14" ht="37.15" customHeight="1" x14ac:dyDescent="0.3">
      <c r="A25" s="212" t="s">
        <v>994</v>
      </c>
      <c r="B25" s="213"/>
      <c r="C25" s="213"/>
      <c r="D25" s="213"/>
      <c r="E25" s="213"/>
      <c r="F25" s="213"/>
      <c r="G25" s="213"/>
      <c r="H25" s="213"/>
      <c r="I25" s="213"/>
      <c r="J25" s="213"/>
      <c r="K25" s="213"/>
      <c r="L25" s="213"/>
      <c r="M25" s="213"/>
      <c r="N25" s="179"/>
    </row>
    <row r="26" spans="1:14" ht="15.5" x14ac:dyDescent="0.3">
      <c r="A26" s="181"/>
      <c r="B26" s="182"/>
      <c r="C26" s="182"/>
      <c r="D26" s="182"/>
      <c r="E26" s="182"/>
      <c r="F26" s="182"/>
      <c r="G26" s="182"/>
      <c r="H26" s="182"/>
      <c r="I26" s="182"/>
      <c r="J26" s="182"/>
      <c r="K26" s="182"/>
      <c r="L26" s="182"/>
      <c r="M26" s="182"/>
      <c r="N26" s="179"/>
    </row>
    <row r="27" spans="1:14" ht="30.65" customHeight="1" x14ac:dyDescent="0.3">
      <c r="A27" s="211" t="s">
        <v>997</v>
      </c>
      <c r="B27" s="211"/>
      <c r="C27" s="211"/>
      <c r="D27" s="211"/>
      <c r="E27" s="211"/>
      <c r="F27" s="211"/>
      <c r="G27" s="211"/>
      <c r="H27" s="211"/>
      <c r="I27" s="211"/>
      <c r="J27" s="211"/>
      <c r="K27" s="211"/>
      <c r="L27" s="211"/>
      <c r="M27" s="211"/>
      <c r="N27" s="179"/>
    </row>
    <row r="28" spans="1:14" ht="15.5" x14ac:dyDescent="0.35">
      <c r="A28" s="178"/>
      <c r="B28" s="178"/>
      <c r="C28" s="178"/>
      <c r="D28" s="178"/>
      <c r="E28" s="178"/>
      <c r="F28" s="178"/>
      <c r="G28" s="178"/>
      <c r="H28" s="178"/>
      <c r="I28" s="178"/>
      <c r="J28" s="178"/>
      <c r="K28" s="178"/>
      <c r="L28" s="178"/>
      <c r="M28" s="178"/>
      <c r="N28" s="179"/>
    </row>
    <row r="29" spans="1:14" ht="48.65" customHeight="1" x14ac:dyDescent="0.3">
      <c r="A29" s="211" t="s">
        <v>995</v>
      </c>
      <c r="B29" s="211"/>
      <c r="C29" s="211"/>
      <c r="D29" s="211"/>
      <c r="E29" s="211"/>
      <c r="F29" s="211"/>
      <c r="G29" s="211"/>
      <c r="H29" s="211"/>
      <c r="I29" s="211"/>
      <c r="J29" s="211"/>
      <c r="K29" s="211"/>
      <c r="L29" s="211"/>
      <c r="M29" s="211"/>
      <c r="N29" s="179"/>
    </row>
    <row r="30" spans="1:14" ht="15.5" x14ac:dyDescent="0.35">
      <c r="A30" s="178"/>
      <c r="B30" s="178"/>
      <c r="C30" s="178"/>
      <c r="D30" s="178"/>
      <c r="E30" s="178"/>
      <c r="F30" s="178"/>
      <c r="G30" s="178"/>
      <c r="H30" s="178"/>
      <c r="I30" s="178"/>
      <c r="J30" s="178"/>
      <c r="K30" s="178"/>
      <c r="L30" s="178"/>
      <c r="M30" s="178"/>
      <c r="N30" s="179"/>
    </row>
    <row r="31" spans="1:14" ht="15.5" x14ac:dyDescent="0.35">
      <c r="A31" s="210" t="s">
        <v>1221</v>
      </c>
      <c r="B31" s="210"/>
      <c r="C31" s="210"/>
      <c r="D31" s="178"/>
      <c r="E31" s="178"/>
      <c r="F31" s="178"/>
      <c r="G31" s="178"/>
      <c r="H31" s="178"/>
      <c r="I31" s="178"/>
      <c r="J31" s="178"/>
      <c r="K31" s="178"/>
      <c r="L31" s="178"/>
      <c r="M31" s="178"/>
      <c r="N31" s="179"/>
    </row>
    <row r="32" spans="1:14" ht="15.5" x14ac:dyDescent="0.35">
      <c r="A32" s="178"/>
      <c r="B32" s="178"/>
      <c r="C32" s="178"/>
      <c r="D32" s="178"/>
      <c r="E32" s="178"/>
      <c r="F32" s="178"/>
      <c r="G32" s="178"/>
      <c r="H32" s="178"/>
      <c r="I32" s="178"/>
      <c r="J32" s="178"/>
      <c r="K32" s="178"/>
      <c r="L32" s="178"/>
      <c r="M32" s="178"/>
      <c r="N32" s="179"/>
    </row>
    <row r="33" spans="1:14" ht="15.5" x14ac:dyDescent="0.3">
      <c r="A33" s="284" t="s">
        <v>1314</v>
      </c>
      <c r="B33" s="207"/>
      <c r="C33" s="207"/>
      <c r="D33" s="207"/>
      <c r="E33" s="207"/>
      <c r="F33" s="207"/>
      <c r="G33" s="207"/>
      <c r="H33" s="207"/>
      <c r="I33" s="207"/>
      <c r="J33" s="207"/>
      <c r="K33" s="207"/>
      <c r="L33" s="207"/>
      <c r="M33" s="207"/>
      <c r="N33" s="179"/>
    </row>
    <row r="34" spans="1:14" ht="15.5" x14ac:dyDescent="0.35">
      <c r="A34" s="178"/>
      <c r="B34" s="178"/>
      <c r="C34" s="178"/>
      <c r="D34" s="178"/>
      <c r="E34" s="178"/>
      <c r="F34" s="178"/>
      <c r="G34" s="178"/>
      <c r="H34" s="178"/>
      <c r="I34" s="178"/>
      <c r="J34" s="178"/>
      <c r="K34" s="178"/>
      <c r="L34" s="178"/>
      <c r="M34" s="178"/>
      <c r="N34" s="179"/>
    </row>
    <row r="35" spans="1:14" ht="39.65" customHeight="1" x14ac:dyDescent="0.3">
      <c r="A35" s="283" t="s">
        <v>1315</v>
      </c>
      <c r="B35" s="213"/>
      <c r="C35" s="213"/>
      <c r="D35" s="213"/>
      <c r="E35" s="213"/>
      <c r="F35" s="213"/>
      <c r="G35" s="213"/>
      <c r="H35" s="213"/>
      <c r="I35" s="213"/>
      <c r="J35" s="213"/>
      <c r="K35" s="213"/>
      <c r="L35" s="213"/>
      <c r="M35" s="213"/>
      <c r="N35" s="179"/>
    </row>
    <row r="36" spans="1:14" ht="105" customHeight="1" x14ac:dyDescent="0.3">
      <c r="A36" s="281" t="s">
        <v>1311</v>
      </c>
      <c r="B36" s="281"/>
      <c r="C36" s="281"/>
      <c r="D36" s="281"/>
      <c r="E36" s="281"/>
      <c r="F36" s="281"/>
      <c r="G36" s="281"/>
      <c r="H36" s="281"/>
      <c r="I36" s="281"/>
      <c r="J36" s="281"/>
      <c r="K36" s="281"/>
      <c r="L36" s="281"/>
      <c r="M36" s="281"/>
      <c r="N36" s="179"/>
    </row>
    <row r="37" spans="1:14" ht="15.5" x14ac:dyDescent="0.35">
      <c r="A37" s="178"/>
      <c r="B37" s="178"/>
      <c r="C37" s="178"/>
      <c r="D37" s="178"/>
      <c r="E37" s="178"/>
      <c r="F37" s="178"/>
      <c r="G37" s="178"/>
      <c r="H37" s="178"/>
      <c r="I37" s="178"/>
      <c r="J37" s="178"/>
      <c r="K37" s="178"/>
      <c r="L37" s="178"/>
      <c r="M37" s="178"/>
      <c r="N37" s="179"/>
    </row>
    <row r="38" spans="1:14" ht="37.15" customHeight="1" x14ac:dyDescent="0.3">
      <c r="A38" s="283" t="s">
        <v>1312</v>
      </c>
      <c r="B38" s="213"/>
      <c r="C38" s="213"/>
      <c r="D38" s="213"/>
      <c r="E38" s="213"/>
      <c r="F38" s="213"/>
      <c r="G38" s="213"/>
      <c r="H38" s="213"/>
      <c r="I38" s="213"/>
      <c r="J38" s="213"/>
      <c r="K38" s="213"/>
      <c r="L38" s="213"/>
      <c r="M38" s="213"/>
      <c r="N38" s="179"/>
    </row>
    <row r="39" spans="1:14" ht="15.5" x14ac:dyDescent="0.35">
      <c r="A39" s="178"/>
      <c r="B39" s="178"/>
      <c r="C39" s="178"/>
      <c r="D39" s="178"/>
      <c r="E39" s="178"/>
      <c r="F39" s="178"/>
      <c r="G39" s="178"/>
      <c r="H39" s="178"/>
      <c r="I39" s="178"/>
      <c r="J39" s="178"/>
      <c r="K39" s="178"/>
      <c r="L39" s="178"/>
      <c r="M39" s="178"/>
      <c r="N39" s="179"/>
    </row>
    <row r="40" spans="1:14" ht="15.5" x14ac:dyDescent="0.35">
      <c r="A40" s="210" t="s">
        <v>814</v>
      </c>
      <c r="B40" s="210"/>
      <c r="C40" s="210"/>
      <c r="D40" s="210"/>
      <c r="E40" s="178"/>
      <c r="F40" s="178"/>
      <c r="G40" s="178"/>
      <c r="H40" s="178"/>
      <c r="I40" s="178"/>
      <c r="J40" s="178"/>
      <c r="K40" s="178"/>
      <c r="L40" s="178"/>
      <c r="M40" s="178"/>
      <c r="N40" s="179"/>
    </row>
    <row r="41" spans="1:14" ht="15.5" x14ac:dyDescent="0.35">
      <c r="A41" s="178"/>
      <c r="B41" s="178"/>
      <c r="C41" s="178"/>
      <c r="D41" s="178"/>
      <c r="E41" s="178"/>
      <c r="F41" s="178"/>
      <c r="G41" s="178"/>
      <c r="H41" s="178"/>
      <c r="I41" s="178"/>
      <c r="J41" s="178"/>
      <c r="K41" s="178"/>
      <c r="L41" s="178"/>
      <c r="M41" s="178"/>
      <c r="N41" s="179"/>
    </row>
    <row r="42" spans="1:14" ht="15.5" x14ac:dyDescent="0.3">
      <c r="A42" s="284" t="s">
        <v>1316</v>
      </c>
      <c r="B42" s="207"/>
      <c r="C42" s="207"/>
      <c r="D42" s="207"/>
      <c r="E42" s="207"/>
      <c r="F42" s="207"/>
      <c r="G42" s="207"/>
      <c r="H42" s="207"/>
      <c r="I42" s="207"/>
      <c r="J42" s="207"/>
      <c r="K42" s="207"/>
      <c r="L42" s="207"/>
      <c r="M42" s="207"/>
      <c r="N42" s="179"/>
    </row>
    <row r="43" spans="1:14" ht="15.5" x14ac:dyDescent="0.3">
      <c r="A43" s="208" t="s">
        <v>1317</v>
      </c>
      <c r="B43" s="208"/>
      <c r="C43" s="208"/>
      <c r="D43" s="208"/>
      <c r="E43" s="208"/>
      <c r="F43" s="208"/>
      <c r="G43" s="208"/>
      <c r="H43" s="208"/>
      <c r="I43" s="208"/>
      <c r="J43" s="208"/>
      <c r="K43" s="208"/>
      <c r="L43" s="208"/>
      <c r="M43" s="208"/>
      <c r="N43" s="179"/>
    </row>
    <row r="44" spans="1:14" ht="15.5" x14ac:dyDescent="0.35">
      <c r="A44" s="178"/>
      <c r="B44" s="178"/>
      <c r="C44" s="178"/>
      <c r="D44" s="178"/>
      <c r="E44" s="178"/>
      <c r="F44" s="178"/>
      <c r="G44" s="178"/>
      <c r="H44" s="178"/>
      <c r="I44" s="178"/>
      <c r="J44" s="178"/>
      <c r="K44" s="178"/>
      <c r="L44" s="178"/>
      <c r="M44" s="178"/>
      <c r="N44" s="179"/>
    </row>
    <row r="45" spans="1:14" ht="15.5" x14ac:dyDescent="0.3">
      <c r="A45" s="284" t="s">
        <v>1313</v>
      </c>
      <c r="B45" s="207"/>
      <c r="C45" s="207"/>
      <c r="D45" s="207"/>
      <c r="E45" s="207"/>
      <c r="F45" s="207"/>
      <c r="G45" s="207"/>
      <c r="H45" s="207"/>
      <c r="I45" s="207"/>
      <c r="J45" s="207"/>
      <c r="K45" s="207"/>
      <c r="L45" s="207"/>
      <c r="M45" s="207"/>
      <c r="N45" s="179"/>
    </row>
    <row r="46" spans="1:14" ht="15.5" x14ac:dyDescent="0.3">
      <c r="A46" s="209" t="s">
        <v>815</v>
      </c>
      <c r="B46" s="209"/>
      <c r="C46" s="209"/>
      <c r="D46" s="209"/>
      <c r="E46" s="209"/>
      <c r="F46" s="209"/>
      <c r="G46" s="209"/>
      <c r="H46" s="209"/>
      <c r="I46" s="209"/>
      <c r="J46" s="209"/>
      <c r="K46" s="209"/>
      <c r="L46" s="209"/>
      <c r="M46" s="209"/>
      <c r="N46" s="179"/>
    </row>
    <row r="47" spans="1:14" ht="15.5" x14ac:dyDescent="0.3">
      <c r="A47" s="207" t="s">
        <v>996</v>
      </c>
      <c r="B47" s="207"/>
      <c r="C47" s="207"/>
      <c r="D47" s="207"/>
      <c r="E47" s="207"/>
      <c r="F47" s="207"/>
      <c r="G47" s="207"/>
      <c r="H47" s="207"/>
      <c r="I47" s="207"/>
      <c r="J47" s="207"/>
      <c r="K47" s="207"/>
      <c r="L47" s="207"/>
      <c r="M47" s="207"/>
      <c r="N47" s="179"/>
    </row>
    <row r="48" spans="1:14" x14ac:dyDescent="0.3">
      <c r="A48" s="179"/>
      <c r="B48" s="179"/>
      <c r="C48" s="179"/>
      <c r="D48" s="179"/>
      <c r="E48" s="179"/>
      <c r="F48" s="179"/>
      <c r="G48" s="179"/>
      <c r="H48" s="179"/>
      <c r="I48" s="179"/>
      <c r="J48" s="179"/>
      <c r="K48" s="179"/>
      <c r="L48" s="179"/>
      <c r="M48" s="179"/>
      <c r="N48" s="179"/>
    </row>
    <row r="49" spans="1:14" x14ac:dyDescent="0.3">
      <c r="A49" s="179"/>
      <c r="B49" s="179"/>
      <c r="C49" s="179"/>
      <c r="D49" s="179"/>
      <c r="E49" s="179"/>
      <c r="F49" s="179"/>
      <c r="G49" s="179"/>
      <c r="H49" s="179"/>
      <c r="I49" s="179"/>
      <c r="J49" s="179"/>
      <c r="K49" s="179"/>
      <c r="L49" s="179"/>
      <c r="M49" s="179"/>
      <c r="N49" s="179"/>
    </row>
    <row r="50" spans="1:14" x14ac:dyDescent="0.3"/>
    <row r="51" spans="1:14" x14ac:dyDescent="0.3"/>
  </sheetData>
  <sheetProtection algorithmName="SHA-512" hashValue="+iW7oH6YGvBHLgEXmXZ2UWDqu+V6RbInZ1aCuL49E9/r310fD0AVsQ7WnDupvMjEFivuH/2KKUGeI6BYnaPyLQ==" saltValue="Xp2FXktaLmgrQQg04JJi3A==" spinCount="100000" sheet="1" objects="1" scenarios="1"/>
  <mergeCells count="24">
    <mergeCell ref="A11:M11"/>
    <mergeCell ref="A1:F1"/>
    <mergeCell ref="A3:M3"/>
    <mergeCell ref="A5:C5"/>
    <mergeCell ref="A7:M7"/>
    <mergeCell ref="A9:M9"/>
    <mergeCell ref="A40:D40"/>
    <mergeCell ref="A13:C13"/>
    <mergeCell ref="A15:M15"/>
    <mergeCell ref="A17:M17"/>
    <mergeCell ref="A19:M19"/>
    <mergeCell ref="A25:M25"/>
    <mergeCell ref="A27:M27"/>
    <mergeCell ref="A29:M29"/>
    <mergeCell ref="A31:C31"/>
    <mergeCell ref="A33:M33"/>
    <mergeCell ref="A35:M35"/>
    <mergeCell ref="A38:M38"/>
    <mergeCell ref="A36:M36"/>
    <mergeCell ref="A42:M42"/>
    <mergeCell ref="A43:M43"/>
    <mergeCell ref="A45:M45"/>
    <mergeCell ref="A46:M46"/>
    <mergeCell ref="A47:M47"/>
  </mergeCells>
  <hyperlinks>
    <hyperlink ref="A46" r:id="rId1" xr:uid="{8F33E0AF-27FD-4673-9958-2604C4396E42}"/>
    <hyperlink ref="A43" r:id="rId2" xr:uid="{AD10BE1E-3245-4442-8839-A2F03D82E490}"/>
    <hyperlink ref="A43:M43" r:id="rId3" display="https://digital.nhs.uk/data-and-information/data-collections-and-data-sets/data-collections/social-care-collection-materials-2025" xr:uid="{E3C21C22-8556-4FB6-A8E0-3D5DB64194C6}"/>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E0E07-748E-4316-B7E6-035F9F6202AE}">
  <sheetPr codeName="Sheet9">
    <tabColor rgb="FFC1E0FF"/>
    <pageSetUpPr autoPageBreaks="0"/>
  </sheetPr>
  <dimension ref="A1:S172"/>
  <sheetViews>
    <sheetView zoomScale="85" zoomScaleNormal="85" workbookViewId="0">
      <pane ySplit="15" topLeftCell="A16" activePane="bottomLeft" state="frozen"/>
      <selection pane="bottomLeft"/>
    </sheetView>
  </sheetViews>
  <sheetFormatPr defaultColWidth="0" defaultRowHeight="0" customHeight="1" zeroHeight="1" x14ac:dyDescent="0.25"/>
  <cols>
    <col min="1" max="1" width="4" style="157" customWidth="1"/>
    <col min="2" max="3" width="8.58203125" style="157" customWidth="1"/>
    <col min="4" max="4" width="27.25" style="157" customWidth="1"/>
    <col min="5" max="5" width="35.58203125" style="157" customWidth="1"/>
    <col min="6" max="9" width="8.58203125" style="157" customWidth="1"/>
    <col min="10" max="10" width="2.58203125" style="157" customWidth="1"/>
    <col min="11" max="12" width="12.08203125" style="157" customWidth="1"/>
    <col min="13" max="13" width="12.58203125" style="157" customWidth="1"/>
    <col min="14" max="14" width="4.33203125" style="157" customWidth="1"/>
    <col min="15" max="19" width="9" style="157" customWidth="1"/>
    <col min="20" max="16384" width="9" style="157" hidden="1"/>
  </cols>
  <sheetData>
    <row r="1" spans="1:18" ht="16.149999999999999" customHeight="1" x14ac:dyDescent="0.25">
      <c r="A1" s="58"/>
      <c r="B1" s="58"/>
      <c r="C1" s="58"/>
      <c r="D1" s="58"/>
      <c r="E1" s="58"/>
      <c r="F1" s="58"/>
      <c r="G1" s="58"/>
      <c r="H1" s="58"/>
      <c r="I1" s="58"/>
      <c r="J1" s="58"/>
      <c r="K1" s="58"/>
      <c r="L1" s="58"/>
      <c r="M1" s="58"/>
    </row>
    <row r="2" spans="1:18" ht="25.5" customHeight="1" x14ac:dyDescent="0.25">
      <c r="A2" s="58"/>
      <c r="B2" s="238" t="s">
        <v>816</v>
      </c>
      <c r="C2" s="239"/>
      <c r="D2" s="240"/>
      <c r="E2" s="198" t="str">
        <f>IF($E$3="","Select LA name in cell below",VLOOKUP($E$3,$E$18:$F$170,2,FALSE))</f>
        <v>Select LA name in cell below</v>
      </c>
      <c r="F2" s="158"/>
      <c r="G2" s="158"/>
      <c r="H2" s="158"/>
      <c r="I2" s="158"/>
      <c r="J2" s="58"/>
      <c r="K2" s="58"/>
      <c r="L2" s="58"/>
      <c r="M2" s="58"/>
    </row>
    <row r="3" spans="1:18" ht="25.5" customHeight="1" x14ac:dyDescent="0.35">
      <c r="A3" s="58"/>
      <c r="B3" s="238" t="s">
        <v>817</v>
      </c>
      <c r="C3" s="239"/>
      <c r="D3" s="240"/>
      <c r="E3" s="159"/>
      <c r="F3" s="160"/>
      <c r="G3" s="158"/>
      <c r="H3" s="161"/>
      <c r="I3" s="162"/>
      <c r="J3" s="59"/>
      <c r="K3" s="241" t="str">
        <f>IF(E3="","Please select Name of Council","")</f>
        <v>Please select Name of Council</v>
      </c>
      <c r="L3" s="241"/>
      <c r="M3" s="241"/>
    </row>
    <row r="4" spans="1:18" ht="25.5" customHeight="1" x14ac:dyDescent="0.25">
      <c r="A4" s="58"/>
      <c r="B4" s="238" t="s">
        <v>818</v>
      </c>
      <c r="C4" s="239"/>
      <c r="D4" s="240"/>
      <c r="E4" s="235"/>
      <c r="F4" s="236"/>
      <c r="G4" s="236"/>
      <c r="H4" s="236"/>
      <c r="I4" s="237"/>
      <c r="J4" s="58"/>
      <c r="K4" s="241" t="str">
        <f>IF(E4="","Please complete Contact Name","")</f>
        <v>Please complete Contact Name</v>
      </c>
      <c r="L4" s="241"/>
      <c r="M4" s="241"/>
    </row>
    <row r="5" spans="1:18" ht="25.5" customHeight="1" x14ac:dyDescent="0.25">
      <c r="A5" s="58"/>
      <c r="B5" s="238" t="s">
        <v>819</v>
      </c>
      <c r="C5" s="239"/>
      <c r="D5" s="240"/>
      <c r="E5" s="235"/>
      <c r="F5" s="236"/>
      <c r="G5" s="236"/>
      <c r="H5" s="236"/>
      <c r="I5" s="237"/>
      <c r="J5" s="58"/>
      <c r="K5" s="241" t="str">
        <f>IF(E5="","Please complete Telephone Number","")</f>
        <v>Please complete Telephone Number</v>
      </c>
      <c r="L5" s="241"/>
      <c r="M5" s="241"/>
    </row>
    <row r="6" spans="1:18" ht="25.5" customHeight="1" x14ac:dyDescent="0.25">
      <c r="A6" s="58"/>
      <c r="B6" s="238" t="s">
        <v>820</v>
      </c>
      <c r="C6" s="239"/>
      <c r="D6" s="240"/>
      <c r="E6" s="242"/>
      <c r="F6" s="236"/>
      <c r="G6" s="236"/>
      <c r="H6" s="236"/>
      <c r="I6" s="237"/>
      <c r="J6" s="58"/>
      <c r="K6" s="241" t="str">
        <f>IF(E6="","Please complete E-mail Address","")</f>
        <v>Please complete E-mail Address</v>
      </c>
      <c r="L6" s="241"/>
      <c r="M6" s="241"/>
    </row>
    <row r="7" spans="1:18" ht="25.5" customHeight="1" x14ac:dyDescent="0.25">
      <c r="A7" s="58"/>
      <c r="B7" s="243" t="s">
        <v>821</v>
      </c>
      <c r="C7" s="244"/>
      <c r="D7" s="60" t="s">
        <v>822</v>
      </c>
      <c r="E7" s="235"/>
      <c r="F7" s="236"/>
      <c r="G7" s="236"/>
      <c r="H7" s="236"/>
      <c r="I7" s="237"/>
      <c r="J7" s="58"/>
      <c r="K7" s="241" t="str">
        <f t="shared" ref="K7" si="0">IF(E7="","Please complete Name","")</f>
        <v>Please complete Name</v>
      </c>
      <c r="L7" s="241"/>
      <c r="M7" s="241"/>
    </row>
    <row r="8" spans="1:18" ht="25.5" customHeight="1" x14ac:dyDescent="0.25">
      <c r="A8" s="58"/>
      <c r="B8" s="245"/>
      <c r="C8" s="246"/>
      <c r="D8" s="61" t="s">
        <v>820</v>
      </c>
      <c r="E8" s="235"/>
      <c r="F8" s="236"/>
      <c r="G8" s="236"/>
      <c r="H8" s="236"/>
      <c r="I8" s="237"/>
      <c r="J8" s="58"/>
      <c r="K8" s="241" t="str">
        <f>IF(E8="","Please complete E-mail Address","")</f>
        <v>Please complete E-mail Address</v>
      </c>
      <c r="L8" s="241"/>
      <c r="M8" s="241"/>
    </row>
    <row r="9" spans="1:18" ht="25.5" customHeight="1" x14ac:dyDescent="0.25">
      <c r="A9" s="58"/>
      <c r="B9" s="245"/>
      <c r="C9" s="246"/>
      <c r="D9" s="60" t="s">
        <v>1002</v>
      </c>
      <c r="E9" s="235"/>
      <c r="F9" s="236"/>
      <c r="G9" s="236"/>
      <c r="H9" s="236"/>
      <c r="I9" s="237"/>
      <c r="J9" s="58"/>
      <c r="K9" s="241" t="str">
        <f>IF(E9="","Please complete Telephone Number","")</f>
        <v>Please complete Telephone Number</v>
      </c>
      <c r="L9" s="241"/>
      <c r="M9" s="241"/>
    </row>
    <row r="10" spans="1:18" ht="27" customHeight="1" x14ac:dyDescent="0.25">
      <c r="A10" s="58"/>
      <c r="B10" s="247"/>
      <c r="C10" s="248"/>
      <c r="D10" s="60" t="s">
        <v>823</v>
      </c>
      <c r="E10" s="242"/>
      <c r="F10" s="236"/>
      <c r="G10" s="236"/>
      <c r="H10" s="236"/>
      <c r="I10" s="237"/>
      <c r="J10" s="58"/>
      <c r="K10" s="241" t="str">
        <f>IF(E10="","Please complete Job Title","")</f>
        <v>Please complete Job Title</v>
      </c>
      <c r="L10" s="241"/>
      <c r="M10" s="241"/>
    </row>
    <row r="11" spans="1:18" ht="16.149999999999999" customHeight="1" x14ac:dyDescent="0.3">
      <c r="A11" s="58"/>
      <c r="B11" s="217"/>
      <c r="C11" s="217"/>
      <c r="D11" s="217"/>
      <c r="E11"/>
      <c r="F11" s="218"/>
      <c r="G11" s="218"/>
      <c r="H11" s="218"/>
      <c r="I11" s="218"/>
      <c r="J11" s="219"/>
      <c r="K11" s="219"/>
      <c r="L11" s="219"/>
      <c r="M11" s="219"/>
    </row>
    <row r="12" spans="1:18" ht="27" customHeight="1" x14ac:dyDescent="0.3">
      <c r="A12" s="58"/>
      <c r="B12" s="216"/>
      <c r="C12" s="216"/>
      <c r="D12" s="216"/>
      <c r="E12" s="196" t="s">
        <v>1252</v>
      </c>
      <c r="F12" s="226" t="s">
        <v>1253</v>
      </c>
      <c r="G12" s="227"/>
      <c r="H12" s="227"/>
      <c r="I12" s="228"/>
      <c r="J12" s="227" t="s">
        <v>1254</v>
      </c>
      <c r="K12" s="227"/>
      <c r="L12" s="227"/>
      <c r="M12" s="228"/>
    </row>
    <row r="13" spans="1:18" ht="52.15" customHeight="1" x14ac:dyDescent="0.25">
      <c r="A13" s="58"/>
      <c r="B13" s="220" t="s">
        <v>1255</v>
      </c>
      <c r="C13" s="221"/>
      <c r="D13" s="222"/>
      <c r="E13" s="194"/>
      <c r="F13" s="229"/>
      <c r="G13" s="230"/>
      <c r="H13" s="230"/>
      <c r="I13" s="231"/>
      <c r="J13" s="229"/>
      <c r="K13" s="230"/>
      <c r="L13" s="230"/>
      <c r="M13" s="231"/>
      <c r="O13" s="215" t="str">
        <f>IF(OR(E13="",F13=""), "Please complete software supplier and software name","")</f>
        <v>Please complete software supplier and software name</v>
      </c>
      <c r="P13" s="215"/>
      <c r="Q13" s="215"/>
      <c r="R13" s="215"/>
    </row>
    <row r="14" spans="1:18" ht="27" customHeight="1" x14ac:dyDescent="0.3">
      <c r="A14" s="58"/>
      <c r="B14" s="223" t="s">
        <v>1256</v>
      </c>
      <c r="C14" s="224"/>
      <c r="D14" s="225"/>
      <c r="E14" s="197"/>
      <c r="F14" s="232"/>
      <c r="G14" s="233"/>
      <c r="H14" s="233"/>
      <c r="I14" s="234"/>
      <c r="J14" s="216"/>
      <c r="K14" s="216"/>
      <c r="L14" s="216"/>
      <c r="M14" s="216"/>
    </row>
    <row r="15" spans="1:18" ht="16.149999999999999" customHeight="1" x14ac:dyDescent="0.3">
      <c r="A15" s="58"/>
      <c r="B15" s="217"/>
      <c r="C15" s="217"/>
      <c r="D15" s="217"/>
      <c r="E15"/>
      <c r="F15" s="217"/>
      <c r="G15" s="217"/>
      <c r="H15" s="217"/>
      <c r="I15" s="217"/>
      <c r="J15" s="216"/>
      <c r="K15" s="216"/>
      <c r="L15" s="216"/>
      <c r="M15" s="216"/>
    </row>
    <row r="16" spans="1:18" ht="12.5" x14ac:dyDescent="0.25">
      <c r="A16" s="58"/>
      <c r="B16" s="58"/>
      <c r="C16" s="58"/>
      <c r="D16" s="58"/>
      <c r="E16" s="58"/>
      <c r="F16" s="58"/>
      <c r="G16" s="58"/>
      <c r="H16" s="58"/>
      <c r="I16" s="58"/>
      <c r="J16" s="58"/>
      <c r="K16" s="58"/>
      <c r="L16" s="58"/>
      <c r="M16" s="58"/>
    </row>
    <row r="17" spans="1:13" ht="13.5" thickBot="1" x14ac:dyDescent="0.35">
      <c r="A17" s="58"/>
      <c r="B17" s="58"/>
      <c r="C17" s="58"/>
      <c r="D17" s="58"/>
      <c r="E17" s="62" t="s">
        <v>824</v>
      </c>
      <c r="F17" s="63" t="s">
        <v>825</v>
      </c>
      <c r="G17" s="58"/>
      <c r="H17" s="58"/>
      <c r="I17" s="58"/>
      <c r="J17" s="58"/>
      <c r="K17" s="58"/>
      <c r="L17" s="58"/>
      <c r="M17" s="58"/>
    </row>
    <row r="18" spans="1:13" ht="13.5" x14ac:dyDescent="0.25">
      <c r="A18" s="58"/>
      <c r="B18" s="58"/>
      <c r="C18" s="58"/>
      <c r="D18" s="58"/>
      <c r="E18" s="64" t="s">
        <v>826</v>
      </c>
      <c r="F18" s="192">
        <v>716</v>
      </c>
      <c r="G18" s="58"/>
      <c r="H18" s="58"/>
      <c r="I18" s="58"/>
      <c r="J18" s="58"/>
      <c r="K18" s="58"/>
      <c r="L18" s="58"/>
      <c r="M18" s="58"/>
    </row>
    <row r="19" spans="1:13" ht="13.5" x14ac:dyDescent="0.25">
      <c r="A19" s="58"/>
      <c r="B19" s="58"/>
      <c r="C19" s="58"/>
      <c r="D19" s="58"/>
      <c r="E19" s="64" t="s">
        <v>827</v>
      </c>
      <c r="F19" s="192">
        <v>717</v>
      </c>
      <c r="G19" s="58"/>
      <c r="H19" s="58"/>
      <c r="I19" s="58"/>
      <c r="J19" s="58"/>
      <c r="K19" s="58"/>
      <c r="L19" s="58"/>
      <c r="M19" s="58"/>
    </row>
    <row r="20" spans="1:13" ht="13.5" x14ac:dyDescent="0.25">
      <c r="A20" s="58"/>
      <c r="B20" s="58"/>
      <c r="C20" s="58"/>
      <c r="D20" s="58"/>
      <c r="E20" s="64" t="s">
        <v>828</v>
      </c>
      <c r="F20" s="192">
        <v>204</v>
      </c>
      <c r="G20" s="58"/>
      <c r="H20" s="58"/>
      <c r="I20" s="58"/>
      <c r="J20" s="58"/>
      <c r="K20" s="58"/>
      <c r="L20" s="58"/>
      <c r="M20" s="58"/>
    </row>
    <row r="21" spans="1:13" ht="13.5" x14ac:dyDescent="0.25">
      <c r="A21" s="58"/>
      <c r="B21" s="58"/>
      <c r="C21" s="58"/>
      <c r="D21" s="58"/>
      <c r="E21" s="64" t="s">
        <v>829</v>
      </c>
      <c r="F21" s="192">
        <v>908</v>
      </c>
      <c r="G21" s="58"/>
      <c r="H21" s="58"/>
      <c r="I21" s="58"/>
      <c r="J21" s="58"/>
      <c r="K21" s="58"/>
      <c r="L21" s="58"/>
      <c r="M21" s="58"/>
    </row>
    <row r="22" spans="1:13" ht="13.5" x14ac:dyDescent="0.25">
      <c r="A22" s="58"/>
      <c r="B22" s="58"/>
      <c r="C22" s="58"/>
      <c r="D22" s="58"/>
      <c r="E22" s="64" t="s">
        <v>830</v>
      </c>
      <c r="F22" s="192">
        <v>625</v>
      </c>
      <c r="G22" s="58"/>
      <c r="H22" s="58"/>
      <c r="I22" s="58"/>
      <c r="J22" s="58"/>
      <c r="K22" s="58"/>
      <c r="L22" s="58"/>
      <c r="M22" s="58"/>
    </row>
    <row r="23" spans="1:13" ht="13.5" x14ac:dyDescent="0.25">
      <c r="A23" s="58"/>
      <c r="B23" s="58"/>
      <c r="C23" s="58"/>
      <c r="D23" s="58"/>
      <c r="E23" s="64" t="s">
        <v>831</v>
      </c>
      <c r="F23" s="192">
        <v>718</v>
      </c>
      <c r="G23" s="58"/>
      <c r="H23" s="58"/>
      <c r="I23" s="58"/>
      <c r="J23" s="58"/>
      <c r="K23" s="58"/>
      <c r="L23" s="58"/>
      <c r="M23" s="58"/>
    </row>
    <row r="24" spans="1:13" ht="13.5" x14ac:dyDescent="0.25">
      <c r="A24" s="58"/>
      <c r="B24" s="58"/>
      <c r="C24" s="58"/>
      <c r="D24" s="58"/>
      <c r="E24" s="64" t="s">
        <v>832</v>
      </c>
      <c r="F24" s="192">
        <v>406</v>
      </c>
      <c r="G24" s="58"/>
      <c r="H24" s="58"/>
      <c r="I24" s="58"/>
      <c r="J24" s="58"/>
      <c r="K24" s="58"/>
      <c r="L24" s="58"/>
      <c r="M24" s="58"/>
    </row>
    <row r="25" spans="1:13" ht="13.5" x14ac:dyDescent="0.25">
      <c r="A25" s="58"/>
      <c r="B25" s="58"/>
      <c r="C25" s="58"/>
      <c r="D25" s="58"/>
      <c r="E25" s="64" t="s">
        <v>833</v>
      </c>
      <c r="F25" s="192">
        <v>324</v>
      </c>
      <c r="G25" s="58"/>
      <c r="H25" s="58"/>
      <c r="I25" s="58"/>
      <c r="J25" s="58"/>
      <c r="K25" s="58"/>
      <c r="L25" s="58"/>
      <c r="M25" s="58"/>
    </row>
    <row r="26" spans="1:13" ht="13.5" x14ac:dyDescent="0.25">
      <c r="A26" s="58"/>
      <c r="B26" s="58"/>
      <c r="C26" s="58"/>
      <c r="D26" s="58"/>
      <c r="E26" s="64" t="s">
        <v>834</v>
      </c>
      <c r="F26" s="192">
        <v>325</v>
      </c>
      <c r="G26" s="58"/>
      <c r="H26" s="58"/>
      <c r="I26" s="58"/>
      <c r="J26" s="58"/>
      <c r="K26" s="58"/>
      <c r="L26" s="58"/>
      <c r="M26" s="58"/>
    </row>
    <row r="27" spans="1:13" ht="13.5" x14ac:dyDescent="0.25">
      <c r="A27" s="58"/>
      <c r="B27" s="58"/>
      <c r="C27" s="58"/>
      <c r="D27" s="58"/>
      <c r="E27" s="64" t="s">
        <v>835</v>
      </c>
      <c r="F27" s="192">
        <v>304</v>
      </c>
      <c r="G27" s="58"/>
      <c r="H27" s="58"/>
      <c r="I27" s="58"/>
      <c r="J27" s="58"/>
      <c r="K27" s="58"/>
      <c r="L27" s="58"/>
      <c r="M27" s="58"/>
    </row>
    <row r="28" spans="1:13" ht="13.5" x14ac:dyDescent="0.25">
      <c r="A28" s="58"/>
      <c r="B28" s="58"/>
      <c r="C28" s="58"/>
      <c r="D28" s="58"/>
      <c r="E28" s="64" t="s">
        <v>1209</v>
      </c>
      <c r="F28" s="192">
        <v>738</v>
      </c>
      <c r="G28" s="58"/>
      <c r="H28" s="58"/>
      <c r="I28" s="58"/>
      <c r="J28" s="58"/>
      <c r="K28" s="58"/>
      <c r="L28" s="58"/>
      <c r="M28" s="58"/>
    </row>
    <row r="29" spans="1:13" ht="13.5" x14ac:dyDescent="0.25">
      <c r="A29" s="58"/>
      <c r="B29" s="58"/>
      <c r="C29" s="58"/>
      <c r="D29" s="58"/>
      <c r="E29" s="64" t="s">
        <v>836</v>
      </c>
      <c r="F29" s="192">
        <v>614</v>
      </c>
      <c r="G29" s="58"/>
      <c r="H29" s="58"/>
      <c r="I29" s="58"/>
      <c r="J29" s="58"/>
      <c r="K29" s="58"/>
      <c r="L29" s="58"/>
      <c r="M29" s="58"/>
    </row>
    <row r="30" spans="1:13" ht="13.5" x14ac:dyDescent="0.25">
      <c r="A30" s="58"/>
      <c r="B30" s="58"/>
      <c r="C30" s="58"/>
      <c r="D30" s="58"/>
      <c r="E30" s="64" t="s">
        <v>837</v>
      </c>
      <c r="F30" s="192">
        <v>209</v>
      </c>
      <c r="G30" s="58"/>
      <c r="H30" s="58"/>
      <c r="I30" s="58"/>
      <c r="J30" s="58"/>
      <c r="K30" s="58"/>
      <c r="L30" s="58"/>
      <c r="M30" s="58"/>
    </row>
    <row r="31" spans="1:13" ht="13.5" x14ac:dyDescent="0.25">
      <c r="A31" s="58"/>
      <c r="B31" s="58"/>
      <c r="C31" s="58"/>
      <c r="D31" s="58"/>
      <c r="E31" s="64" t="s">
        <v>838</v>
      </c>
      <c r="F31" s="192">
        <v>719</v>
      </c>
      <c r="G31" s="58"/>
      <c r="H31" s="58"/>
      <c r="I31" s="58"/>
      <c r="J31" s="58"/>
      <c r="K31" s="58"/>
      <c r="L31" s="58"/>
      <c r="M31" s="58"/>
    </row>
    <row r="32" spans="1:13" ht="13.5" x14ac:dyDescent="0.25">
      <c r="A32" s="58"/>
      <c r="B32" s="58"/>
      <c r="C32" s="58"/>
      <c r="D32" s="58"/>
      <c r="E32" s="64" t="s">
        <v>839</v>
      </c>
      <c r="F32" s="192">
        <v>816</v>
      </c>
      <c r="G32" s="58"/>
      <c r="H32" s="58"/>
      <c r="I32" s="58"/>
      <c r="J32" s="58"/>
      <c r="K32" s="58"/>
      <c r="L32" s="58"/>
      <c r="M32" s="58"/>
    </row>
    <row r="33" spans="1:13" ht="13.5" x14ac:dyDescent="0.25">
      <c r="A33" s="58"/>
      <c r="B33" s="58"/>
      <c r="C33" s="58"/>
      <c r="D33" s="58"/>
      <c r="E33" s="64" t="s">
        <v>840</v>
      </c>
      <c r="F33" s="192">
        <v>909</v>
      </c>
      <c r="G33" s="58"/>
      <c r="H33" s="58"/>
      <c r="I33" s="58"/>
      <c r="J33" s="58"/>
      <c r="K33" s="58"/>
      <c r="L33" s="58"/>
      <c r="M33" s="58"/>
    </row>
    <row r="34" spans="1:13" ht="13.5" x14ac:dyDescent="0.25">
      <c r="A34" s="58"/>
      <c r="B34" s="58"/>
      <c r="C34" s="58"/>
      <c r="D34" s="58"/>
      <c r="E34" s="64" t="s">
        <v>841</v>
      </c>
      <c r="F34" s="192">
        <v>720</v>
      </c>
      <c r="G34" s="58"/>
      <c r="H34" s="58"/>
      <c r="I34" s="58"/>
      <c r="J34" s="58"/>
      <c r="K34" s="58"/>
      <c r="L34" s="58"/>
      <c r="M34" s="58"/>
    </row>
    <row r="35" spans="1:13" ht="13.5" x14ac:dyDescent="0.25">
      <c r="A35" s="58"/>
      <c r="B35" s="58"/>
      <c r="C35" s="58"/>
      <c r="D35" s="58"/>
      <c r="E35" s="64" t="s">
        <v>842</v>
      </c>
      <c r="F35" s="192">
        <v>916</v>
      </c>
      <c r="G35" s="58"/>
      <c r="H35" s="58"/>
      <c r="I35" s="58"/>
      <c r="J35" s="58"/>
      <c r="K35" s="58"/>
      <c r="L35" s="58"/>
      <c r="M35" s="58"/>
    </row>
    <row r="36" spans="1:13" ht="13.5" x14ac:dyDescent="0.25">
      <c r="A36" s="58"/>
      <c r="B36" s="58"/>
      <c r="C36" s="58"/>
      <c r="D36" s="58"/>
      <c r="E36" s="64" t="s">
        <v>843</v>
      </c>
      <c r="F36" s="192">
        <v>305</v>
      </c>
      <c r="G36" s="58"/>
      <c r="H36" s="58"/>
      <c r="I36" s="58"/>
      <c r="J36" s="58"/>
      <c r="K36" s="58"/>
      <c r="L36" s="58"/>
      <c r="M36" s="58"/>
    </row>
    <row r="37" spans="1:13" ht="13.5" x14ac:dyDescent="0.25">
      <c r="A37" s="58"/>
      <c r="B37" s="58"/>
      <c r="C37" s="58"/>
      <c r="D37" s="58"/>
      <c r="E37" s="64" t="s">
        <v>844</v>
      </c>
      <c r="F37" s="192">
        <v>210</v>
      </c>
      <c r="G37" s="58"/>
      <c r="H37" s="58"/>
      <c r="I37" s="58"/>
      <c r="J37" s="58"/>
      <c r="K37" s="58"/>
      <c r="L37" s="58"/>
      <c r="M37" s="58"/>
    </row>
    <row r="38" spans="1:13" ht="13.5" x14ac:dyDescent="0.25">
      <c r="A38" s="58"/>
      <c r="B38" s="58"/>
      <c r="C38" s="58"/>
      <c r="D38" s="58"/>
      <c r="E38" s="64" t="s">
        <v>845</v>
      </c>
      <c r="F38" s="192">
        <v>623</v>
      </c>
      <c r="G38" s="58"/>
      <c r="H38" s="58"/>
      <c r="I38" s="58"/>
      <c r="J38" s="58"/>
      <c r="K38" s="58"/>
      <c r="L38" s="58"/>
      <c r="M38" s="58"/>
    </row>
    <row r="39" spans="1:13" ht="13.5" x14ac:dyDescent="0.25">
      <c r="A39" s="58"/>
      <c r="B39" s="58"/>
      <c r="C39" s="58"/>
      <c r="D39" s="58"/>
      <c r="E39" s="64" t="s">
        <v>846</v>
      </c>
      <c r="F39" s="192">
        <v>702</v>
      </c>
      <c r="G39" s="58"/>
      <c r="H39" s="58"/>
      <c r="I39" s="58"/>
      <c r="J39" s="58"/>
      <c r="K39" s="58"/>
      <c r="L39" s="58"/>
      <c r="M39" s="58"/>
    </row>
    <row r="40" spans="1:13" ht="13.5" x14ac:dyDescent="0.25">
      <c r="A40" s="58"/>
      <c r="B40" s="58"/>
      <c r="C40" s="58"/>
      <c r="D40" s="58"/>
      <c r="E40" s="64" t="s">
        <v>847</v>
      </c>
      <c r="F40" s="192">
        <v>626</v>
      </c>
      <c r="G40" s="58"/>
      <c r="H40" s="58"/>
      <c r="I40" s="58"/>
      <c r="J40" s="58"/>
      <c r="K40" s="58"/>
      <c r="L40" s="58"/>
      <c r="M40" s="58"/>
    </row>
    <row r="41" spans="1:13" ht="13.5" x14ac:dyDescent="0.25">
      <c r="A41" s="58"/>
      <c r="B41" s="58"/>
      <c r="C41" s="58"/>
      <c r="D41" s="58"/>
      <c r="E41" s="64" t="s">
        <v>848</v>
      </c>
      <c r="F41" s="192">
        <v>326</v>
      </c>
      <c r="G41" s="58"/>
      <c r="H41" s="58"/>
      <c r="I41" s="58"/>
      <c r="J41" s="58"/>
      <c r="K41" s="58"/>
      <c r="L41" s="58"/>
      <c r="M41" s="58"/>
    </row>
    <row r="42" spans="1:13" ht="13.5" x14ac:dyDescent="0.25">
      <c r="A42" s="58"/>
      <c r="B42" s="58"/>
      <c r="C42" s="58"/>
      <c r="D42" s="58"/>
      <c r="E42" s="64" t="s">
        <v>849</v>
      </c>
      <c r="F42" s="192">
        <v>327</v>
      </c>
      <c r="G42" s="58"/>
      <c r="H42" s="58"/>
      <c r="I42" s="58"/>
      <c r="J42" s="58"/>
      <c r="K42" s="58"/>
      <c r="L42" s="58"/>
      <c r="M42" s="58"/>
    </row>
    <row r="43" spans="1:13" ht="13.5" x14ac:dyDescent="0.25">
      <c r="A43" s="58"/>
      <c r="B43" s="58"/>
      <c r="C43" s="58"/>
      <c r="D43" s="58"/>
      <c r="E43" s="64" t="s">
        <v>850</v>
      </c>
      <c r="F43" s="192">
        <v>714</v>
      </c>
      <c r="G43" s="58"/>
      <c r="H43" s="58"/>
      <c r="I43" s="58"/>
      <c r="J43" s="58"/>
      <c r="K43" s="58"/>
      <c r="L43" s="58"/>
      <c r="M43" s="58"/>
    </row>
    <row r="44" spans="1:13" ht="13.5" x14ac:dyDescent="0.25">
      <c r="A44" s="58"/>
      <c r="B44" s="58"/>
      <c r="C44" s="58"/>
      <c r="D44" s="58"/>
      <c r="E44" s="64" t="s">
        <v>851</v>
      </c>
      <c r="F44" s="192">
        <v>902</v>
      </c>
      <c r="G44" s="58"/>
      <c r="H44" s="58"/>
      <c r="I44" s="58"/>
      <c r="J44" s="58"/>
      <c r="K44" s="58"/>
      <c r="L44" s="58"/>
      <c r="M44" s="58"/>
    </row>
    <row r="45" spans="1:13" ht="13.5" x14ac:dyDescent="0.25">
      <c r="A45" s="58"/>
      <c r="B45" s="58"/>
      <c r="C45" s="58"/>
      <c r="D45" s="58"/>
      <c r="E45" s="64" t="s">
        <v>852</v>
      </c>
      <c r="F45" s="192">
        <v>407</v>
      </c>
      <c r="G45" s="58"/>
      <c r="H45" s="58"/>
      <c r="I45" s="58"/>
      <c r="J45" s="58"/>
      <c r="K45" s="58"/>
      <c r="L45" s="58"/>
      <c r="M45" s="58"/>
    </row>
    <row r="46" spans="1:13" ht="13.5" x14ac:dyDescent="0.25">
      <c r="A46" s="58"/>
      <c r="B46" s="58"/>
      <c r="C46" s="58"/>
      <c r="D46" s="58"/>
      <c r="E46" s="64" t="s">
        <v>853</v>
      </c>
      <c r="F46" s="192">
        <v>721</v>
      </c>
      <c r="G46" s="58"/>
      <c r="H46" s="58"/>
      <c r="I46" s="58"/>
      <c r="J46" s="58"/>
      <c r="K46" s="58"/>
      <c r="L46" s="58"/>
      <c r="M46" s="58"/>
    </row>
    <row r="47" spans="1:13" ht="13.5" x14ac:dyDescent="0.25">
      <c r="A47" s="58"/>
      <c r="B47" s="58"/>
      <c r="C47" s="58"/>
      <c r="D47" s="58"/>
      <c r="E47" s="64" t="s">
        <v>1223</v>
      </c>
      <c r="F47" s="192" t="s">
        <v>1224</v>
      </c>
      <c r="G47" s="58"/>
      <c r="H47" s="58"/>
      <c r="I47" s="58"/>
      <c r="J47" s="58"/>
      <c r="K47" s="58"/>
      <c r="L47" s="58"/>
      <c r="M47" s="58"/>
    </row>
    <row r="48" spans="1:13" ht="13.5" x14ac:dyDescent="0.25">
      <c r="A48" s="58"/>
      <c r="B48" s="58"/>
      <c r="C48" s="58"/>
      <c r="D48" s="58"/>
      <c r="E48" s="64" t="s">
        <v>854</v>
      </c>
      <c r="F48" s="192">
        <v>117</v>
      </c>
      <c r="G48" s="58"/>
      <c r="H48" s="58"/>
      <c r="I48" s="58"/>
      <c r="J48" s="58"/>
      <c r="K48" s="58"/>
      <c r="L48" s="58"/>
      <c r="M48" s="58"/>
    </row>
    <row r="49" spans="1:13" ht="13.5" x14ac:dyDescent="0.25">
      <c r="A49" s="58"/>
      <c r="B49" s="58"/>
      <c r="C49" s="58"/>
      <c r="D49" s="58"/>
      <c r="E49" s="64" t="s">
        <v>855</v>
      </c>
      <c r="F49" s="192">
        <v>507</v>
      </c>
      <c r="G49" s="58"/>
      <c r="H49" s="58"/>
      <c r="I49" s="58"/>
      <c r="J49" s="58"/>
      <c r="K49" s="58"/>
      <c r="L49" s="58"/>
      <c r="M49" s="58"/>
    </row>
    <row r="50" spans="1:13" ht="13.5" x14ac:dyDescent="0.25">
      <c r="A50" s="58"/>
      <c r="B50" s="58"/>
      <c r="C50" s="58"/>
      <c r="D50" s="58"/>
      <c r="E50" s="64" t="s">
        <v>856</v>
      </c>
      <c r="F50" s="192">
        <v>506</v>
      </c>
      <c r="G50" s="58"/>
      <c r="H50" s="58"/>
      <c r="I50" s="58"/>
      <c r="J50" s="58"/>
      <c r="K50" s="58"/>
      <c r="L50" s="58"/>
      <c r="M50" s="58"/>
    </row>
    <row r="51" spans="1:13" ht="13.5" x14ac:dyDescent="0.25">
      <c r="A51" s="58"/>
      <c r="B51" s="58"/>
      <c r="C51" s="58"/>
      <c r="D51" s="58"/>
      <c r="E51" s="64" t="s">
        <v>857</v>
      </c>
      <c r="F51" s="192">
        <v>912</v>
      </c>
      <c r="G51" s="58"/>
      <c r="H51" s="58"/>
      <c r="I51" s="58"/>
      <c r="J51" s="58"/>
      <c r="K51" s="58"/>
      <c r="L51" s="58"/>
      <c r="M51" s="58"/>
    </row>
    <row r="52" spans="1:13" ht="13.5" x14ac:dyDescent="0.25">
      <c r="A52" s="58"/>
      <c r="B52" s="58"/>
      <c r="C52" s="58"/>
      <c r="D52" s="58"/>
      <c r="E52" s="64" t="s">
        <v>858</v>
      </c>
      <c r="F52" s="192">
        <v>205</v>
      </c>
      <c r="G52" s="58"/>
      <c r="H52" s="58"/>
      <c r="I52" s="58"/>
      <c r="J52" s="58"/>
      <c r="K52" s="58"/>
      <c r="L52" s="58"/>
      <c r="M52" s="58"/>
    </row>
    <row r="53" spans="1:13" ht="13.5" x14ac:dyDescent="0.25">
      <c r="A53" s="58"/>
      <c r="B53" s="58"/>
      <c r="C53" s="58"/>
      <c r="D53" s="58"/>
      <c r="E53" s="64" t="s">
        <v>859</v>
      </c>
      <c r="F53" s="192">
        <v>809</v>
      </c>
      <c r="G53" s="58"/>
      <c r="H53" s="58"/>
      <c r="I53" s="58"/>
      <c r="J53" s="58"/>
      <c r="K53" s="58"/>
      <c r="L53" s="58"/>
      <c r="M53" s="58"/>
    </row>
    <row r="54" spans="1:13" ht="13.5" x14ac:dyDescent="0.25">
      <c r="A54" s="58"/>
      <c r="B54" s="58"/>
      <c r="C54" s="58"/>
      <c r="D54" s="58"/>
      <c r="E54" s="64" t="s">
        <v>860</v>
      </c>
      <c r="F54" s="192">
        <v>408</v>
      </c>
      <c r="G54" s="58"/>
      <c r="H54" s="58"/>
      <c r="I54" s="58"/>
      <c r="J54" s="58"/>
      <c r="K54" s="58"/>
      <c r="L54" s="58"/>
      <c r="M54" s="58"/>
    </row>
    <row r="55" spans="1:13" ht="13.5" x14ac:dyDescent="0.25">
      <c r="A55" s="58"/>
      <c r="B55" s="58"/>
      <c r="C55" s="58"/>
      <c r="D55" s="58"/>
      <c r="E55" s="64" t="s">
        <v>861</v>
      </c>
      <c r="F55" s="192">
        <v>116</v>
      </c>
      <c r="G55" s="58"/>
      <c r="H55" s="58"/>
      <c r="I55" s="58"/>
      <c r="J55" s="58"/>
      <c r="K55" s="58"/>
      <c r="L55" s="58"/>
      <c r="M55" s="58"/>
    </row>
    <row r="56" spans="1:13" ht="13.5" x14ac:dyDescent="0.25">
      <c r="A56" s="58"/>
      <c r="B56" s="58"/>
      <c r="C56" s="58"/>
      <c r="D56" s="58"/>
      <c r="E56" s="64" t="s">
        <v>862</v>
      </c>
      <c r="F56" s="192">
        <v>722</v>
      </c>
      <c r="G56" s="58"/>
      <c r="H56" s="58"/>
      <c r="I56" s="58"/>
      <c r="J56" s="58"/>
      <c r="K56" s="58"/>
      <c r="L56" s="58"/>
      <c r="M56" s="58"/>
    </row>
    <row r="57" spans="1:13" ht="13.5" x14ac:dyDescent="0.25">
      <c r="A57" s="58"/>
      <c r="B57" s="58"/>
      <c r="C57" s="58"/>
      <c r="D57" s="58"/>
      <c r="E57" s="64" t="s">
        <v>863</v>
      </c>
      <c r="F57" s="192">
        <v>214</v>
      </c>
      <c r="G57" s="58"/>
      <c r="H57" s="58"/>
      <c r="I57" s="58"/>
      <c r="J57" s="58"/>
      <c r="K57" s="58"/>
      <c r="L57" s="58"/>
      <c r="M57" s="58"/>
    </row>
    <row r="58" spans="1:13" ht="13.5" x14ac:dyDescent="0.25">
      <c r="A58" s="58"/>
      <c r="B58" s="58"/>
      <c r="C58" s="58"/>
      <c r="D58" s="58"/>
      <c r="E58" s="64" t="s">
        <v>864</v>
      </c>
      <c r="F58" s="192">
        <v>815</v>
      </c>
      <c r="G58" s="58"/>
      <c r="H58" s="58"/>
      <c r="I58" s="58"/>
      <c r="J58" s="58"/>
      <c r="K58" s="58"/>
      <c r="L58" s="58"/>
      <c r="M58" s="58"/>
    </row>
    <row r="59" spans="1:13" ht="13.5" x14ac:dyDescent="0.25">
      <c r="A59" s="58"/>
      <c r="B59" s="58"/>
      <c r="C59" s="58"/>
      <c r="D59" s="58"/>
      <c r="E59" s="64" t="s">
        <v>865</v>
      </c>
      <c r="F59" s="192">
        <v>723</v>
      </c>
      <c r="G59" s="58"/>
      <c r="H59" s="58"/>
      <c r="I59" s="58"/>
      <c r="J59" s="58"/>
      <c r="K59" s="58"/>
      <c r="L59" s="58"/>
      <c r="M59" s="58"/>
    </row>
    <row r="60" spans="1:13" ht="13.5" x14ac:dyDescent="0.25">
      <c r="A60" s="58"/>
      <c r="B60" s="58"/>
      <c r="C60" s="58"/>
      <c r="D60" s="58"/>
      <c r="E60" s="64" t="s">
        <v>866</v>
      </c>
      <c r="F60" s="192">
        <v>620</v>
      </c>
      <c r="G60" s="58"/>
      <c r="H60" s="58"/>
      <c r="I60" s="58"/>
      <c r="J60" s="58"/>
      <c r="K60" s="58"/>
      <c r="L60" s="58"/>
      <c r="M60" s="58"/>
    </row>
    <row r="61" spans="1:13" ht="13.5" x14ac:dyDescent="0.25">
      <c r="A61" s="58"/>
      <c r="B61" s="58"/>
      <c r="C61" s="58"/>
      <c r="D61" s="58"/>
      <c r="E61" s="64" t="s">
        <v>867</v>
      </c>
      <c r="F61" s="192">
        <v>106</v>
      </c>
      <c r="G61" s="58"/>
      <c r="H61" s="58"/>
      <c r="I61" s="58"/>
      <c r="J61" s="58"/>
      <c r="K61" s="58"/>
      <c r="L61" s="58"/>
      <c r="M61" s="58"/>
    </row>
    <row r="62" spans="1:13" ht="13.5" x14ac:dyDescent="0.25">
      <c r="A62" s="58"/>
      <c r="B62" s="58"/>
      <c r="C62" s="58"/>
      <c r="D62" s="58"/>
      <c r="E62" s="64" t="s">
        <v>868</v>
      </c>
      <c r="F62" s="192">
        <v>904</v>
      </c>
      <c r="G62" s="58"/>
      <c r="H62" s="58"/>
      <c r="I62" s="58"/>
      <c r="J62" s="58"/>
      <c r="K62" s="58"/>
      <c r="L62" s="58"/>
      <c r="M62" s="58"/>
    </row>
    <row r="63" spans="1:13" ht="13.5" x14ac:dyDescent="0.25">
      <c r="A63" s="58"/>
      <c r="B63" s="58"/>
      <c r="C63" s="58"/>
      <c r="D63" s="58"/>
      <c r="E63" s="64" t="s">
        <v>869</v>
      </c>
      <c r="F63" s="192">
        <v>703</v>
      </c>
      <c r="G63" s="58"/>
      <c r="H63" s="58"/>
      <c r="I63" s="58"/>
      <c r="J63" s="58"/>
      <c r="K63" s="58"/>
      <c r="L63" s="58"/>
      <c r="M63" s="58"/>
    </row>
    <row r="64" spans="1:13" ht="13.5" x14ac:dyDescent="0.25">
      <c r="A64" s="58"/>
      <c r="B64" s="58"/>
      <c r="C64" s="58"/>
      <c r="D64" s="58"/>
      <c r="E64" s="64" t="s">
        <v>870</v>
      </c>
      <c r="F64" s="192">
        <v>704</v>
      </c>
      <c r="G64" s="58"/>
      <c r="H64" s="58"/>
      <c r="I64" s="58"/>
      <c r="J64" s="58"/>
      <c r="K64" s="58"/>
      <c r="L64" s="58"/>
      <c r="M64" s="58"/>
    </row>
    <row r="65" spans="1:13" ht="13.5" x14ac:dyDescent="0.25">
      <c r="A65" s="58"/>
      <c r="B65" s="58"/>
      <c r="C65" s="58"/>
      <c r="D65" s="58"/>
      <c r="E65" s="64" t="s">
        <v>871</v>
      </c>
      <c r="F65" s="192">
        <v>321</v>
      </c>
      <c r="G65" s="58"/>
      <c r="H65" s="58"/>
      <c r="I65" s="58"/>
      <c r="J65" s="58"/>
      <c r="K65" s="58"/>
      <c r="L65" s="58"/>
      <c r="M65" s="58"/>
    </row>
    <row r="66" spans="1:13" ht="13.5" x14ac:dyDescent="0.25">
      <c r="A66" s="58"/>
      <c r="B66" s="58"/>
      <c r="C66" s="58"/>
      <c r="D66" s="58"/>
      <c r="E66" s="64" t="s">
        <v>872</v>
      </c>
      <c r="F66" s="192">
        <v>705</v>
      </c>
      <c r="G66" s="58"/>
      <c r="H66" s="58"/>
      <c r="I66" s="58"/>
      <c r="J66" s="58"/>
      <c r="K66" s="58"/>
      <c r="L66" s="58"/>
      <c r="M66" s="58"/>
    </row>
    <row r="67" spans="1:13" ht="13.5" x14ac:dyDescent="0.25">
      <c r="A67" s="58"/>
      <c r="B67" s="58"/>
      <c r="C67" s="58"/>
      <c r="D67" s="58"/>
      <c r="E67" s="64" t="s">
        <v>873</v>
      </c>
      <c r="F67" s="192">
        <v>812</v>
      </c>
      <c r="G67" s="58"/>
      <c r="H67" s="58"/>
      <c r="I67" s="58"/>
      <c r="J67" s="58"/>
      <c r="K67" s="58"/>
      <c r="L67" s="58"/>
      <c r="M67" s="58"/>
    </row>
    <row r="68" spans="1:13" ht="13.5" x14ac:dyDescent="0.25">
      <c r="A68" s="58"/>
      <c r="B68" s="58"/>
      <c r="C68" s="58"/>
      <c r="D68" s="58"/>
      <c r="E68" s="64" t="s">
        <v>874</v>
      </c>
      <c r="F68" s="192">
        <v>724</v>
      </c>
      <c r="G68" s="58"/>
      <c r="H68" s="58"/>
      <c r="I68" s="58"/>
      <c r="J68" s="58"/>
      <c r="K68" s="58"/>
      <c r="L68" s="58"/>
      <c r="M68" s="58"/>
    </row>
    <row r="69" spans="1:13" ht="13.5" x14ac:dyDescent="0.25">
      <c r="A69" s="58"/>
      <c r="B69" s="58"/>
      <c r="C69" s="58"/>
      <c r="D69" s="58"/>
      <c r="E69" s="64" t="s">
        <v>875</v>
      </c>
      <c r="F69" s="192">
        <v>725</v>
      </c>
      <c r="G69" s="58"/>
      <c r="H69" s="58"/>
      <c r="I69" s="58"/>
      <c r="J69" s="58"/>
      <c r="K69" s="58"/>
      <c r="L69" s="58"/>
      <c r="M69" s="58"/>
    </row>
    <row r="70" spans="1:13" ht="13.5" x14ac:dyDescent="0.25">
      <c r="A70" s="58"/>
      <c r="B70" s="58"/>
      <c r="C70" s="58"/>
      <c r="D70" s="58"/>
      <c r="E70" s="64" t="s">
        <v>876</v>
      </c>
      <c r="F70" s="192">
        <v>111</v>
      </c>
      <c r="G70" s="58"/>
      <c r="H70" s="58"/>
      <c r="I70" s="58"/>
      <c r="J70" s="58"/>
      <c r="K70" s="58"/>
      <c r="L70" s="58"/>
      <c r="M70" s="58"/>
    </row>
    <row r="71" spans="1:13" ht="13.5" x14ac:dyDescent="0.25">
      <c r="A71" s="58"/>
      <c r="B71" s="58"/>
      <c r="C71" s="58"/>
      <c r="D71" s="58"/>
      <c r="E71" s="64" t="s">
        <v>877</v>
      </c>
      <c r="F71" s="192">
        <v>726</v>
      </c>
      <c r="G71" s="58"/>
      <c r="H71" s="58"/>
      <c r="I71" s="58"/>
      <c r="J71" s="58"/>
      <c r="K71" s="58"/>
      <c r="L71" s="58"/>
      <c r="M71" s="58"/>
    </row>
    <row r="72" spans="1:13" ht="13.5" x14ac:dyDescent="0.25">
      <c r="A72" s="58"/>
      <c r="B72" s="58"/>
      <c r="C72" s="58"/>
      <c r="D72" s="58"/>
      <c r="E72" s="64" t="s">
        <v>878</v>
      </c>
      <c r="F72" s="192">
        <v>415</v>
      </c>
      <c r="G72" s="58"/>
      <c r="H72" s="58"/>
      <c r="I72" s="58"/>
      <c r="J72" s="58"/>
      <c r="K72" s="58"/>
      <c r="L72" s="58"/>
      <c r="M72" s="58"/>
    </row>
    <row r="73" spans="1:13" ht="13.5" x14ac:dyDescent="0.25">
      <c r="A73" s="58"/>
      <c r="B73" s="58"/>
      <c r="C73" s="58"/>
      <c r="D73" s="58"/>
      <c r="E73" s="64" t="s">
        <v>879</v>
      </c>
      <c r="F73" s="192">
        <v>606</v>
      </c>
      <c r="G73" s="58"/>
      <c r="H73" s="58"/>
      <c r="I73" s="58"/>
      <c r="J73" s="58"/>
      <c r="K73" s="58"/>
      <c r="L73" s="58"/>
      <c r="M73" s="58"/>
    </row>
    <row r="74" spans="1:13" ht="13.5" x14ac:dyDescent="0.25">
      <c r="A74" s="58"/>
      <c r="B74" s="58"/>
      <c r="C74" s="58"/>
      <c r="D74" s="58"/>
      <c r="E74" s="64" t="s">
        <v>880</v>
      </c>
      <c r="F74" s="192">
        <v>727</v>
      </c>
      <c r="G74" s="58"/>
      <c r="H74" s="58"/>
      <c r="I74" s="58"/>
      <c r="J74" s="58"/>
      <c r="K74" s="58"/>
      <c r="L74" s="58"/>
      <c r="M74" s="58"/>
    </row>
    <row r="75" spans="1:13" ht="13.5" x14ac:dyDescent="0.25">
      <c r="A75" s="58"/>
      <c r="B75" s="58"/>
      <c r="C75" s="58"/>
      <c r="D75" s="58"/>
      <c r="E75" s="64" t="s">
        <v>881</v>
      </c>
      <c r="F75" s="192">
        <v>728</v>
      </c>
      <c r="G75" s="58"/>
      <c r="H75" s="58"/>
      <c r="I75" s="58"/>
      <c r="J75" s="58"/>
      <c r="K75" s="58"/>
      <c r="L75" s="58"/>
      <c r="M75" s="58"/>
    </row>
    <row r="76" spans="1:13" ht="13.5" x14ac:dyDescent="0.25">
      <c r="A76" s="58"/>
      <c r="B76" s="58"/>
      <c r="C76" s="58"/>
      <c r="D76" s="58"/>
      <c r="E76" s="64" t="s">
        <v>882</v>
      </c>
      <c r="F76" s="192">
        <v>803</v>
      </c>
      <c r="G76" s="58"/>
      <c r="H76" s="58"/>
      <c r="I76" s="58"/>
      <c r="J76" s="58"/>
      <c r="K76" s="58"/>
      <c r="L76" s="58"/>
      <c r="M76" s="58"/>
    </row>
    <row r="77" spans="1:13" ht="13.5" x14ac:dyDescent="0.25">
      <c r="A77" s="58"/>
      <c r="B77" s="58"/>
      <c r="C77" s="58"/>
      <c r="D77" s="58"/>
      <c r="E77" s="64" t="s">
        <v>883</v>
      </c>
      <c r="F77" s="192">
        <v>906</v>
      </c>
      <c r="G77" s="58"/>
      <c r="H77" s="58"/>
      <c r="I77" s="58"/>
      <c r="J77" s="58"/>
      <c r="K77" s="58"/>
      <c r="L77" s="58"/>
      <c r="M77" s="58"/>
    </row>
    <row r="78" spans="1:13" ht="13.5" x14ac:dyDescent="0.25">
      <c r="A78" s="58"/>
      <c r="B78" s="58"/>
      <c r="C78" s="58"/>
      <c r="D78" s="58"/>
      <c r="E78" s="64" t="s">
        <v>884</v>
      </c>
      <c r="F78" s="192">
        <v>706</v>
      </c>
      <c r="G78" s="58"/>
      <c r="H78" s="58"/>
      <c r="I78" s="58"/>
      <c r="J78" s="58"/>
      <c r="K78" s="58"/>
      <c r="L78" s="58"/>
      <c r="M78" s="58"/>
    </row>
    <row r="79" spans="1:13" ht="13.5" x14ac:dyDescent="0.25">
      <c r="A79" s="58"/>
      <c r="B79" s="58"/>
      <c r="C79" s="58"/>
      <c r="D79" s="58"/>
      <c r="E79" s="64" t="s">
        <v>885</v>
      </c>
      <c r="F79" s="192">
        <v>707</v>
      </c>
      <c r="G79" s="58"/>
      <c r="H79" s="58"/>
      <c r="I79" s="58"/>
      <c r="J79" s="58"/>
      <c r="K79" s="58"/>
      <c r="L79" s="58"/>
      <c r="M79" s="58"/>
    </row>
    <row r="80" spans="1:13" ht="13.5" x14ac:dyDescent="0.25">
      <c r="A80" s="58"/>
      <c r="B80" s="58"/>
      <c r="C80" s="58"/>
      <c r="D80" s="58"/>
      <c r="E80" s="64" t="s">
        <v>886</v>
      </c>
      <c r="F80" s="192">
        <v>820</v>
      </c>
      <c r="G80" s="58"/>
      <c r="H80" s="58"/>
      <c r="I80" s="58"/>
      <c r="J80" s="58"/>
      <c r="K80" s="58"/>
      <c r="L80" s="58"/>
      <c r="M80" s="58"/>
    </row>
    <row r="81" spans="1:13" ht="13.5" x14ac:dyDescent="0.25">
      <c r="A81" s="58"/>
      <c r="B81" s="58"/>
      <c r="C81" s="58"/>
      <c r="D81" s="58"/>
      <c r="E81" s="64" t="s">
        <v>887</v>
      </c>
      <c r="F81" s="192">
        <v>215</v>
      </c>
      <c r="G81" s="58"/>
      <c r="H81" s="58"/>
      <c r="I81" s="58"/>
      <c r="J81" s="58"/>
      <c r="K81" s="58"/>
      <c r="L81" s="58"/>
      <c r="M81" s="58"/>
    </row>
    <row r="82" spans="1:13" ht="13.5" x14ac:dyDescent="0.25">
      <c r="A82" s="58"/>
      <c r="B82" s="58"/>
      <c r="C82" s="58"/>
      <c r="D82" s="58"/>
      <c r="E82" s="64" t="s">
        <v>888</v>
      </c>
      <c r="F82" s="192">
        <v>729</v>
      </c>
      <c r="G82" s="58"/>
      <c r="H82" s="58"/>
      <c r="I82" s="58"/>
      <c r="J82" s="58"/>
      <c r="K82" s="58"/>
      <c r="L82" s="58"/>
      <c r="M82" s="58"/>
    </row>
    <row r="83" spans="1:13" ht="13.5" x14ac:dyDescent="0.25">
      <c r="A83" s="58"/>
      <c r="B83" s="58"/>
      <c r="C83" s="58"/>
      <c r="D83" s="58"/>
      <c r="E83" s="64" t="s">
        <v>889</v>
      </c>
      <c r="F83" s="192">
        <v>211</v>
      </c>
      <c r="G83" s="58"/>
      <c r="H83" s="58"/>
      <c r="I83" s="58"/>
      <c r="J83" s="58"/>
      <c r="K83" s="58"/>
      <c r="L83" s="58"/>
      <c r="M83" s="58"/>
    </row>
    <row r="84" spans="1:13" ht="13.5" x14ac:dyDescent="0.25">
      <c r="A84" s="58"/>
      <c r="B84" s="58"/>
      <c r="C84" s="58"/>
      <c r="D84" s="58"/>
      <c r="E84" s="64" t="s">
        <v>890</v>
      </c>
      <c r="F84" s="192">
        <v>315</v>
      </c>
      <c r="G84" s="58"/>
      <c r="H84" s="58"/>
      <c r="I84" s="58"/>
      <c r="J84" s="58"/>
      <c r="K84" s="58"/>
      <c r="L84" s="58"/>
      <c r="M84" s="58"/>
    </row>
    <row r="85" spans="1:13" ht="13.5" x14ac:dyDescent="0.25">
      <c r="A85" s="58"/>
      <c r="B85" s="58"/>
      <c r="C85" s="58"/>
      <c r="D85" s="58"/>
      <c r="E85" s="64" t="s">
        <v>891</v>
      </c>
      <c r="F85" s="192">
        <v>708</v>
      </c>
      <c r="G85" s="58"/>
      <c r="H85" s="58"/>
      <c r="I85" s="58"/>
      <c r="J85" s="58"/>
      <c r="K85" s="58"/>
      <c r="L85" s="58"/>
      <c r="M85" s="58"/>
    </row>
    <row r="86" spans="1:13" ht="13.5" x14ac:dyDescent="0.25">
      <c r="A86" s="58"/>
      <c r="B86" s="58"/>
      <c r="C86" s="58"/>
      <c r="D86" s="58"/>
      <c r="E86" s="64" t="s">
        <v>892</v>
      </c>
      <c r="F86" s="192">
        <v>323</v>
      </c>
      <c r="G86" s="58"/>
      <c r="H86" s="58"/>
      <c r="I86" s="58"/>
      <c r="J86" s="58"/>
      <c r="K86" s="58"/>
      <c r="L86" s="58"/>
      <c r="M86" s="58"/>
    </row>
    <row r="87" spans="1:13" ht="13.5" x14ac:dyDescent="0.25">
      <c r="A87" s="58"/>
      <c r="B87" s="58"/>
      <c r="C87" s="58"/>
      <c r="D87" s="58"/>
      <c r="E87" s="64" t="s">
        <v>893</v>
      </c>
      <c r="F87" s="192">
        <v>212</v>
      </c>
      <c r="G87" s="58"/>
      <c r="H87" s="58"/>
      <c r="I87" s="58"/>
      <c r="J87" s="58"/>
      <c r="K87" s="58"/>
      <c r="L87" s="58"/>
      <c r="M87" s="58"/>
    </row>
    <row r="88" spans="1:13" ht="13.5" x14ac:dyDescent="0.25">
      <c r="A88" s="58"/>
      <c r="B88" s="58"/>
      <c r="C88" s="58"/>
      <c r="D88" s="58"/>
      <c r="E88" s="64" t="s">
        <v>894</v>
      </c>
      <c r="F88" s="192">
        <v>509</v>
      </c>
      <c r="G88" s="58"/>
      <c r="H88" s="58"/>
      <c r="I88" s="58"/>
      <c r="J88" s="58"/>
      <c r="K88" s="58"/>
      <c r="L88" s="58"/>
      <c r="M88" s="58"/>
    </row>
    <row r="89" spans="1:13" ht="13.5" x14ac:dyDescent="0.25">
      <c r="A89" s="58"/>
      <c r="B89" s="58"/>
      <c r="C89" s="58"/>
      <c r="D89" s="58"/>
      <c r="E89" s="64" t="s">
        <v>895</v>
      </c>
      <c r="F89" s="192">
        <v>508</v>
      </c>
      <c r="G89" s="58"/>
      <c r="H89" s="58"/>
      <c r="I89" s="58"/>
      <c r="J89" s="58"/>
      <c r="K89" s="58"/>
      <c r="L89" s="58"/>
      <c r="M89" s="58"/>
    </row>
    <row r="90" spans="1:13" ht="13.5" x14ac:dyDescent="0.25">
      <c r="A90" s="58"/>
      <c r="B90" s="58"/>
      <c r="C90" s="58"/>
      <c r="D90" s="58"/>
      <c r="E90" s="64" t="s">
        <v>896</v>
      </c>
      <c r="F90" s="192">
        <v>709</v>
      </c>
      <c r="G90" s="58"/>
      <c r="H90" s="58"/>
      <c r="I90" s="58"/>
      <c r="J90" s="58"/>
      <c r="K90" s="58"/>
      <c r="L90" s="58"/>
      <c r="M90" s="58"/>
    </row>
    <row r="91" spans="1:13" ht="13.5" x14ac:dyDescent="0.25">
      <c r="A91" s="58"/>
      <c r="B91" s="58"/>
      <c r="C91" s="58"/>
      <c r="D91" s="58"/>
      <c r="E91" s="64" t="s">
        <v>897</v>
      </c>
      <c r="F91" s="192">
        <v>503</v>
      </c>
      <c r="G91" s="58"/>
      <c r="H91" s="58"/>
      <c r="I91" s="58"/>
      <c r="J91" s="58"/>
      <c r="K91" s="58"/>
      <c r="L91" s="58"/>
      <c r="M91" s="58"/>
    </row>
    <row r="92" spans="1:13" ht="13.5" x14ac:dyDescent="0.25">
      <c r="A92" s="58"/>
      <c r="B92" s="58"/>
      <c r="C92" s="58"/>
      <c r="D92" s="58"/>
      <c r="E92" s="64" t="s">
        <v>898</v>
      </c>
      <c r="F92" s="192">
        <v>316</v>
      </c>
      <c r="G92" s="58"/>
      <c r="H92" s="58"/>
      <c r="I92" s="58"/>
      <c r="J92" s="58"/>
      <c r="K92" s="58"/>
      <c r="L92" s="58"/>
      <c r="M92" s="58"/>
    </row>
    <row r="93" spans="1:13" ht="13.5" x14ac:dyDescent="0.25">
      <c r="A93" s="58"/>
      <c r="B93" s="58"/>
      <c r="C93" s="58"/>
      <c r="D93" s="58"/>
      <c r="E93" s="64" t="s">
        <v>899</v>
      </c>
      <c r="F93" s="192">
        <v>611</v>
      </c>
      <c r="G93" s="58"/>
      <c r="H93" s="58"/>
      <c r="I93" s="58"/>
      <c r="J93" s="58"/>
      <c r="K93" s="58"/>
      <c r="L93" s="58"/>
      <c r="M93" s="58"/>
    </row>
    <row r="94" spans="1:13" ht="13.5" x14ac:dyDescent="0.25">
      <c r="A94" s="58"/>
      <c r="B94" s="58"/>
      <c r="C94" s="58"/>
      <c r="D94" s="58"/>
      <c r="E94" s="64" t="s">
        <v>900</v>
      </c>
      <c r="F94" s="192">
        <v>306</v>
      </c>
      <c r="G94" s="58"/>
      <c r="H94" s="58"/>
      <c r="I94" s="58"/>
      <c r="J94" s="58"/>
      <c r="K94" s="58"/>
      <c r="L94" s="58"/>
      <c r="M94" s="58"/>
    </row>
    <row r="95" spans="1:13" ht="13.5" x14ac:dyDescent="0.25">
      <c r="A95" s="58"/>
      <c r="B95" s="58"/>
      <c r="C95" s="58"/>
      <c r="D95" s="58"/>
      <c r="E95" s="64" t="s">
        <v>901</v>
      </c>
      <c r="F95" s="192">
        <v>821</v>
      </c>
      <c r="G95" s="58"/>
      <c r="H95" s="58"/>
      <c r="I95" s="58"/>
      <c r="J95" s="58"/>
      <c r="K95" s="58"/>
      <c r="L95" s="58"/>
      <c r="M95" s="58"/>
    </row>
    <row r="96" spans="1:13" ht="13.5" x14ac:dyDescent="0.25">
      <c r="A96" s="58"/>
      <c r="B96" s="58"/>
      <c r="C96" s="58"/>
      <c r="D96" s="58"/>
      <c r="E96" s="64" t="s">
        <v>902</v>
      </c>
      <c r="F96" s="192">
        <v>730</v>
      </c>
      <c r="G96" s="58"/>
      <c r="H96" s="58"/>
      <c r="I96" s="58"/>
      <c r="J96" s="58"/>
      <c r="K96" s="58"/>
      <c r="L96" s="58"/>
      <c r="M96" s="58"/>
    </row>
    <row r="97" spans="1:13" ht="13.5" x14ac:dyDescent="0.25">
      <c r="A97" s="58"/>
      <c r="B97" s="58"/>
      <c r="C97" s="58"/>
      <c r="D97" s="58"/>
      <c r="E97" s="64" t="s">
        <v>903</v>
      </c>
      <c r="F97" s="192">
        <v>112</v>
      </c>
      <c r="G97" s="58"/>
      <c r="H97" s="58"/>
      <c r="I97" s="58"/>
      <c r="J97" s="58"/>
      <c r="K97" s="58"/>
      <c r="L97" s="58"/>
      <c r="M97" s="58"/>
    </row>
    <row r="98" spans="1:13" ht="13.5" x14ac:dyDescent="0.25">
      <c r="A98" s="58"/>
      <c r="B98" s="58"/>
      <c r="C98" s="58"/>
      <c r="D98" s="58"/>
      <c r="E98" s="64" t="s">
        <v>904</v>
      </c>
      <c r="F98" s="192">
        <v>613</v>
      </c>
      <c r="G98" s="58"/>
      <c r="H98" s="58"/>
      <c r="I98" s="58"/>
      <c r="J98" s="58"/>
      <c r="K98" s="58"/>
      <c r="L98" s="58"/>
      <c r="M98" s="58"/>
    </row>
    <row r="99" spans="1:13" ht="13.5" x14ac:dyDescent="0.25">
      <c r="A99" s="58"/>
      <c r="B99" s="58"/>
      <c r="C99" s="58"/>
      <c r="D99" s="58"/>
      <c r="E99" s="64" t="s">
        <v>905</v>
      </c>
      <c r="F99" s="192">
        <v>107</v>
      </c>
      <c r="G99" s="58"/>
      <c r="H99" s="58"/>
      <c r="I99" s="58"/>
      <c r="J99" s="58"/>
      <c r="K99" s="58"/>
      <c r="L99" s="58"/>
      <c r="M99" s="58"/>
    </row>
    <row r="100" spans="1:13" ht="13.5" x14ac:dyDescent="0.25">
      <c r="A100" s="58"/>
      <c r="B100" s="58"/>
      <c r="C100" s="58"/>
      <c r="D100" s="58"/>
      <c r="E100" s="64" t="s">
        <v>906</v>
      </c>
      <c r="F100" s="192">
        <v>731</v>
      </c>
      <c r="G100" s="58"/>
      <c r="H100" s="58"/>
      <c r="I100" s="58"/>
      <c r="J100" s="58"/>
      <c r="K100" s="58"/>
      <c r="L100" s="58"/>
      <c r="M100" s="58"/>
    </row>
    <row r="101" spans="1:13" ht="13.5" x14ac:dyDescent="0.25">
      <c r="A101" s="58"/>
      <c r="B101" s="58"/>
      <c r="C101" s="58"/>
      <c r="D101" s="58"/>
      <c r="E101" s="64" t="s">
        <v>907</v>
      </c>
      <c r="F101" s="192">
        <v>607</v>
      </c>
      <c r="G101" s="58"/>
      <c r="H101" s="58"/>
      <c r="I101" s="58"/>
      <c r="J101" s="58"/>
      <c r="K101" s="58"/>
      <c r="L101" s="58"/>
      <c r="M101" s="58"/>
    </row>
    <row r="102" spans="1:13" ht="13.5" x14ac:dyDescent="0.25">
      <c r="A102" s="58"/>
      <c r="B102" s="58"/>
      <c r="C102" s="58"/>
      <c r="D102" s="58"/>
      <c r="E102" s="64" t="s">
        <v>908</v>
      </c>
      <c r="F102" s="192">
        <v>216</v>
      </c>
      <c r="G102" s="58"/>
      <c r="H102" s="58"/>
      <c r="I102" s="58"/>
      <c r="J102" s="58"/>
      <c r="K102" s="58"/>
      <c r="L102" s="58"/>
      <c r="M102" s="58"/>
    </row>
    <row r="103" spans="1:13" ht="13.5" x14ac:dyDescent="0.25">
      <c r="A103" s="58"/>
      <c r="B103" s="58"/>
      <c r="C103" s="58"/>
      <c r="D103" s="58"/>
      <c r="E103" s="64" t="s">
        <v>909</v>
      </c>
      <c r="F103" s="192">
        <v>217</v>
      </c>
      <c r="G103" s="58"/>
      <c r="H103" s="58"/>
      <c r="I103" s="58"/>
      <c r="J103" s="58"/>
      <c r="K103" s="58"/>
      <c r="L103" s="58"/>
      <c r="M103" s="58"/>
    </row>
    <row r="104" spans="1:13" ht="13.5" x14ac:dyDescent="0.3">
      <c r="A104" s="58"/>
      <c r="B104" s="58"/>
      <c r="C104" s="58"/>
      <c r="D104" s="58"/>
      <c r="E104" s="64" t="s">
        <v>1216</v>
      </c>
      <c r="F104" s="193" t="s">
        <v>1217</v>
      </c>
      <c r="G104" s="58"/>
      <c r="H104" s="58"/>
      <c r="I104" s="58"/>
      <c r="J104" s="58"/>
      <c r="K104" s="58"/>
      <c r="L104" s="58"/>
      <c r="M104" s="58"/>
    </row>
    <row r="105" spans="1:13" ht="13.5" x14ac:dyDescent="0.25">
      <c r="A105" s="58"/>
      <c r="B105" s="58"/>
      <c r="C105" s="58"/>
      <c r="D105" s="58"/>
      <c r="E105" s="64" t="s">
        <v>910</v>
      </c>
      <c r="F105" s="192">
        <v>910</v>
      </c>
      <c r="G105" s="58"/>
      <c r="H105" s="58"/>
      <c r="I105" s="58"/>
      <c r="J105" s="58"/>
      <c r="K105" s="58"/>
      <c r="L105" s="58"/>
      <c r="M105" s="58"/>
    </row>
    <row r="106" spans="1:13" ht="13.5" x14ac:dyDescent="0.25">
      <c r="A106" s="58"/>
      <c r="B106" s="58"/>
      <c r="C106" s="58"/>
      <c r="D106" s="58"/>
      <c r="E106" s="64" t="s">
        <v>911</v>
      </c>
      <c r="F106" s="192">
        <v>108</v>
      </c>
      <c r="G106" s="58"/>
      <c r="H106" s="58"/>
      <c r="I106" s="58"/>
      <c r="J106" s="58"/>
      <c r="K106" s="58"/>
      <c r="L106" s="58"/>
      <c r="M106" s="58"/>
    </row>
    <row r="107" spans="1:13" ht="13.5" x14ac:dyDescent="0.25">
      <c r="A107" s="58"/>
      <c r="B107" s="58"/>
      <c r="C107" s="58"/>
      <c r="D107" s="58"/>
      <c r="E107" s="64" t="s">
        <v>912</v>
      </c>
      <c r="F107" s="192">
        <v>218</v>
      </c>
      <c r="G107" s="58"/>
      <c r="H107" s="58"/>
      <c r="I107" s="58"/>
      <c r="J107" s="58"/>
      <c r="K107" s="58"/>
      <c r="L107" s="58"/>
      <c r="M107" s="58"/>
    </row>
    <row r="108" spans="1:13" ht="13.5" x14ac:dyDescent="0.25">
      <c r="A108" s="58"/>
      <c r="B108" s="58"/>
      <c r="C108" s="58"/>
      <c r="D108" s="58"/>
      <c r="E108" s="64" t="s">
        <v>913</v>
      </c>
      <c r="F108" s="192">
        <v>104</v>
      </c>
      <c r="G108" s="58"/>
      <c r="H108" s="58"/>
      <c r="I108" s="58"/>
      <c r="J108" s="58"/>
      <c r="K108" s="58"/>
      <c r="L108" s="58"/>
      <c r="M108" s="58"/>
    </row>
    <row r="109" spans="1:13" ht="13.5" x14ac:dyDescent="0.25">
      <c r="A109" s="58"/>
      <c r="B109" s="58"/>
      <c r="C109" s="58"/>
      <c r="D109" s="58"/>
      <c r="E109" s="64" t="s">
        <v>914</v>
      </c>
      <c r="F109" s="192">
        <v>512</v>
      </c>
      <c r="G109" s="58"/>
      <c r="H109" s="58"/>
      <c r="I109" s="58"/>
      <c r="J109" s="58"/>
      <c r="K109" s="58"/>
      <c r="L109" s="58"/>
      <c r="M109" s="58"/>
    </row>
    <row r="110" spans="1:13" ht="13.5" x14ac:dyDescent="0.25">
      <c r="A110" s="58"/>
      <c r="B110" s="58"/>
      <c r="C110" s="58"/>
      <c r="D110" s="58"/>
      <c r="E110" s="64" t="s">
        <v>915</v>
      </c>
      <c r="F110" s="192">
        <v>511</v>
      </c>
      <c r="G110" s="58"/>
      <c r="H110" s="58"/>
      <c r="I110" s="58"/>
      <c r="J110" s="58"/>
      <c r="K110" s="58"/>
      <c r="L110" s="58"/>
      <c r="M110" s="58"/>
    </row>
    <row r="111" spans="1:13" ht="13.5" x14ac:dyDescent="0.25">
      <c r="A111" s="58"/>
      <c r="B111" s="58"/>
      <c r="C111" s="58"/>
      <c r="D111" s="58"/>
      <c r="E111" s="64" t="s">
        <v>916</v>
      </c>
      <c r="F111" s="192">
        <v>307</v>
      </c>
      <c r="G111" s="58"/>
      <c r="H111" s="58"/>
      <c r="I111" s="58"/>
      <c r="J111" s="58"/>
      <c r="K111" s="58"/>
      <c r="L111" s="58"/>
      <c r="M111" s="58"/>
    </row>
    <row r="112" spans="1:13" ht="13.5" x14ac:dyDescent="0.25">
      <c r="A112" s="58"/>
      <c r="B112" s="58"/>
      <c r="C112" s="58"/>
      <c r="D112" s="58"/>
      <c r="E112" s="64" t="s">
        <v>917</v>
      </c>
      <c r="F112" s="192">
        <v>608</v>
      </c>
      <c r="G112" s="58"/>
      <c r="H112" s="58"/>
      <c r="I112" s="58"/>
      <c r="J112" s="58"/>
      <c r="K112" s="58"/>
      <c r="L112" s="58"/>
      <c r="M112" s="58"/>
    </row>
    <row r="113" spans="1:13" ht="13.5" x14ac:dyDescent="0.25">
      <c r="A113" s="58"/>
      <c r="B113" s="58"/>
      <c r="C113" s="58"/>
      <c r="D113" s="58"/>
      <c r="E113" s="64" t="s">
        <v>918</v>
      </c>
      <c r="F113" s="192">
        <v>624</v>
      </c>
      <c r="G113" s="58"/>
      <c r="H113" s="58"/>
      <c r="I113" s="58"/>
      <c r="J113" s="58"/>
      <c r="K113" s="58"/>
      <c r="L113" s="58"/>
      <c r="M113" s="58"/>
    </row>
    <row r="114" spans="1:13" ht="13.5" x14ac:dyDescent="0.25">
      <c r="A114" s="58"/>
      <c r="B114" s="58"/>
      <c r="C114" s="58"/>
      <c r="D114" s="58"/>
      <c r="E114" s="64" t="s">
        <v>919</v>
      </c>
      <c r="F114" s="192">
        <v>913</v>
      </c>
      <c r="G114" s="58"/>
      <c r="H114" s="58"/>
      <c r="I114" s="58"/>
      <c r="J114" s="58"/>
      <c r="K114" s="58"/>
      <c r="L114" s="58"/>
      <c r="M114" s="58"/>
    </row>
    <row r="115" spans="1:13" ht="13.5" x14ac:dyDescent="0.25">
      <c r="A115" s="58"/>
      <c r="B115" s="58"/>
      <c r="C115" s="58"/>
      <c r="D115" s="58"/>
      <c r="E115" s="64" t="s">
        <v>920</v>
      </c>
      <c r="F115" s="192">
        <v>813</v>
      </c>
      <c r="G115" s="58"/>
      <c r="H115" s="58"/>
      <c r="I115" s="58"/>
      <c r="J115" s="58"/>
      <c r="K115" s="58"/>
      <c r="L115" s="58"/>
      <c r="M115" s="58"/>
    </row>
    <row r="116" spans="1:13" ht="13.5" x14ac:dyDescent="0.25">
      <c r="A116" s="58"/>
      <c r="B116" s="58"/>
      <c r="C116" s="58"/>
      <c r="D116" s="58"/>
      <c r="E116" s="64" t="s">
        <v>921</v>
      </c>
      <c r="F116" s="192">
        <v>616</v>
      </c>
      <c r="G116" s="58"/>
      <c r="H116" s="58"/>
      <c r="I116" s="58"/>
      <c r="J116" s="58"/>
      <c r="K116" s="58"/>
      <c r="L116" s="58"/>
      <c r="M116" s="58"/>
    </row>
    <row r="117" spans="1:13" ht="13.5" x14ac:dyDescent="0.25">
      <c r="A117" s="58"/>
      <c r="B117" s="58"/>
      <c r="C117" s="58"/>
      <c r="D117" s="58"/>
      <c r="E117" s="64" t="s">
        <v>922</v>
      </c>
      <c r="F117" s="192">
        <v>732</v>
      </c>
      <c r="G117" s="58"/>
      <c r="H117" s="58"/>
      <c r="I117" s="58"/>
      <c r="J117" s="58"/>
      <c r="K117" s="58"/>
      <c r="L117" s="58"/>
      <c r="M117" s="58"/>
    </row>
    <row r="118" spans="1:13" ht="13.5" x14ac:dyDescent="0.25">
      <c r="A118" s="58"/>
      <c r="B118" s="58"/>
      <c r="C118" s="58"/>
      <c r="D118" s="58"/>
      <c r="E118" s="64" t="s">
        <v>923</v>
      </c>
      <c r="F118" s="192">
        <v>113</v>
      </c>
      <c r="G118" s="58"/>
      <c r="H118" s="58"/>
      <c r="I118" s="58"/>
      <c r="J118" s="58"/>
      <c r="K118" s="58"/>
      <c r="L118" s="58"/>
      <c r="M118" s="58"/>
    </row>
    <row r="119" spans="1:13" ht="13.5" x14ac:dyDescent="0.25">
      <c r="A119" s="58"/>
      <c r="B119" s="58"/>
      <c r="C119" s="58"/>
      <c r="D119" s="58"/>
      <c r="E119" s="64" t="s">
        <v>924</v>
      </c>
      <c r="F119" s="192">
        <v>733</v>
      </c>
      <c r="G119" s="58"/>
      <c r="H119" s="58"/>
      <c r="I119" s="58"/>
      <c r="J119" s="58"/>
      <c r="K119" s="58"/>
      <c r="L119" s="58"/>
      <c r="M119" s="58"/>
    </row>
    <row r="120" spans="1:13" ht="13.5" x14ac:dyDescent="0.25">
      <c r="A120" s="58"/>
      <c r="B120" s="58"/>
      <c r="C120" s="58"/>
      <c r="D120" s="58"/>
      <c r="E120" s="64" t="s">
        <v>925</v>
      </c>
      <c r="F120" s="192">
        <v>308</v>
      </c>
      <c r="G120" s="58"/>
      <c r="H120" s="58"/>
      <c r="I120" s="58"/>
      <c r="J120" s="58"/>
      <c r="K120" s="58"/>
      <c r="L120" s="58"/>
      <c r="M120" s="58"/>
    </row>
    <row r="121" spans="1:13" ht="13.5" x14ac:dyDescent="0.25">
      <c r="A121" s="58"/>
      <c r="B121" s="58"/>
      <c r="C121" s="58"/>
      <c r="D121" s="58"/>
      <c r="E121" s="64" t="s">
        <v>926</v>
      </c>
      <c r="F121" s="192">
        <v>206</v>
      </c>
      <c r="G121" s="58"/>
      <c r="H121" s="58"/>
      <c r="I121" s="58"/>
      <c r="J121" s="58"/>
      <c r="K121" s="58"/>
      <c r="L121" s="58"/>
      <c r="M121" s="58"/>
    </row>
    <row r="122" spans="1:13" ht="13.5" x14ac:dyDescent="0.25">
      <c r="A122" s="58"/>
      <c r="B122" s="58"/>
      <c r="C122" s="58"/>
      <c r="D122" s="58"/>
      <c r="E122" s="64" t="s">
        <v>927</v>
      </c>
      <c r="F122" s="192">
        <v>510</v>
      </c>
      <c r="G122" s="58"/>
      <c r="H122" s="58"/>
      <c r="I122" s="58"/>
      <c r="J122" s="58"/>
      <c r="K122" s="58"/>
      <c r="L122" s="58"/>
      <c r="M122" s="58"/>
    </row>
    <row r="123" spans="1:13" ht="13.5" x14ac:dyDescent="0.25">
      <c r="A123" s="58"/>
      <c r="B123" s="58"/>
      <c r="C123" s="58"/>
      <c r="D123" s="58"/>
      <c r="E123" s="64" t="s">
        <v>928</v>
      </c>
      <c r="F123" s="192">
        <v>309</v>
      </c>
      <c r="G123" s="58"/>
      <c r="H123" s="58"/>
      <c r="I123" s="58"/>
      <c r="J123" s="58"/>
      <c r="K123" s="58"/>
      <c r="L123" s="58"/>
      <c r="M123" s="58"/>
    </row>
    <row r="124" spans="1:13" ht="13.5" x14ac:dyDescent="0.25">
      <c r="A124" s="58"/>
      <c r="B124" s="58"/>
      <c r="C124" s="58"/>
      <c r="D124" s="58"/>
      <c r="E124" s="64" t="s">
        <v>929</v>
      </c>
      <c r="F124" s="192">
        <v>409</v>
      </c>
      <c r="G124" s="58"/>
      <c r="H124" s="58"/>
      <c r="I124" s="58"/>
      <c r="J124" s="58"/>
      <c r="K124" s="58"/>
      <c r="L124" s="58"/>
      <c r="M124" s="58"/>
    </row>
    <row r="125" spans="1:13" ht="13.5" x14ac:dyDescent="0.25">
      <c r="A125" s="58"/>
      <c r="B125" s="58"/>
      <c r="C125" s="58"/>
      <c r="D125" s="58"/>
      <c r="E125" s="64" t="s">
        <v>930</v>
      </c>
      <c r="F125" s="192">
        <v>317</v>
      </c>
      <c r="G125" s="58"/>
      <c r="H125" s="58"/>
      <c r="I125" s="58"/>
      <c r="J125" s="58"/>
      <c r="K125" s="58"/>
      <c r="L125" s="58"/>
      <c r="M125" s="58"/>
    </row>
    <row r="126" spans="1:13" ht="13.5" x14ac:dyDescent="0.25">
      <c r="A126" s="58"/>
      <c r="B126" s="58"/>
      <c r="C126" s="58"/>
      <c r="D126" s="58"/>
      <c r="E126" s="64" t="s">
        <v>931</v>
      </c>
      <c r="F126" s="192">
        <v>207</v>
      </c>
      <c r="G126" s="58"/>
      <c r="H126" s="58"/>
      <c r="I126" s="58"/>
      <c r="J126" s="58"/>
      <c r="K126" s="58"/>
      <c r="L126" s="58"/>
      <c r="M126" s="58"/>
    </row>
    <row r="127" spans="1:13" ht="13.5" x14ac:dyDescent="0.25">
      <c r="A127" s="58"/>
      <c r="B127" s="58"/>
      <c r="C127" s="58"/>
      <c r="D127" s="58"/>
      <c r="E127" s="64" t="s">
        <v>932</v>
      </c>
      <c r="F127" s="192">
        <v>417</v>
      </c>
      <c r="G127" s="58"/>
      <c r="H127" s="58"/>
      <c r="I127" s="58"/>
      <c r="J127" s="58"/>
      <c r="K127" s="58"/>
      <c r="L127" s="58"/>
      <c r="M127" s="58"/>
    </row>
    <row r="128" spans="1:13" ht="13.5" x14ac:dyDescent="0.25">
      <c r="A128" s="58"/>
      <c r="B128" s="58"/>
      <c r="C128" s="58"/>
      <c r="D128" s="58"/>
      <c r="E128" s="64" t="s">
        <v>933</v>
      </c>
      <c r="F128" s="192">
        <v>617</v>
      </c>
      <c r="G128" s="58"/>
      <c r="H128" s="58"/>
      <c r="I128" s="58"/>
      <c r="J128" s="58"/>
      <c r="K128" s="58"/>
      <c r="L128" s="58"/>
      <c r="M128" s="58"/>
    </row>
    <row r="129" spans="1:13" ht="13.5" x14ac:dyDescent="0.25">
      <c r="A129" s="58"/>
      <c r="B129" s="58"/>
      <c r="C129" s="58"/>
      <c r="D129" s="58"/>
      <c r="E129" s="64" t="s">
        <v>934</v>
      </c>
      <c r="F129" s="192">
        <v>410</v>
      </c>
      <c r="G129" s="58"/>
      <c r="H129" s="58"/>
      <c r="I129" s="58"/>
      <c r="J129" s="58"/>
      <c r="K129" s="58"/>
      <c r="L129" s="58"/>
      <c r="M129" s="58"/>
    </row>
    <row r="130" spans="1:13" ht="13.5" x14ac:dyDescent="0.25">
      <c r="A130" s="58"/>
      <c r="B130" s="58"/>
      <c r="C130" s="58"/>
      <c r="D130" s="58"/>
      <c r="E130" s="64" t="s">
        <v>935</v>
      </c>
      <c r="F130" s="192">
        <v>905</v>
      </c>
      <c r="G130" s="58"/>
      <c r="H130" s="58"/>
      <c r="I130" s="58"/>
      <c r="J130" s="58"/>
      <c r="K130" s="58"/>
      <c r="L130" s="58"/>
      <c r="M130" s="58"/>
    </row>
    <row r="131" spans="1:13" ht="13.5" x14ac:dyDescent="0.25">
      <c r="A131" s="58"/>
      <c r="B131" s="58"/>
      <c r="C131" s="58"/>
      <c r="D131" s="58"/>
      <c r="E131" s="64" t="s">
        <v>936</v>
      </c>
      <c r="F131" s="192">
        <v>911</v>
      </c>
      <c r="G131" s="58"/>
      <c r="H131" s="58"/>
      <c r="I131" s="58"/>
      <c r="J131" s="58"/>
      <c r="K131" s="58"/>
      <c r="L131" s="58"/>
      <c r="M131" s="58"/>
    </row>
    <row r="132" spans="1:13" ht="13.5" x14ac:dyDescent="0.25">
      <c r="A132" s="58"/>
      <c r="B132" s="58"/>
      <c r="C132" s="58"/>
      <c r="D132" s="58"/>
      <c r="E132" s="64" t="s">
        <v>937</v>
      </c>
      <c r="F132" s="192">
        <v>109</v>
      </c>
      <c r="G132" s="58"/>
      <c r="H132" s="58"/>
      <c r="I132" s="58"/>
      <c r="J132" s="58"/>
      <c r="K132" s="58"/>
      <c r="L132" s="58"/>
      <c r="M132" s="58"/>
    </row>
    <row r="133" spans="1:13" ht="13.5" x14ac:dyDescent="0.25">
      <c r="A133" s="58"/>
      <c r="B133" s="58"/>
      <c r="C133" s="58"/>
      <c r="D133" s="58"/>
      <c r="E133" s="64" t="s">
        <v>938</v>
      </c>
      <c r="F133" s="192">
        <v>814</v>
      </c>
      <c r="G133" s="58"/>
      <c r="H133" s="58"/>
      <c r="I133" s="58"/>
      <c r="J133" s="58"/>
      <c r="K133" s="58"/>
      <c r="L133" s="58"/>
      <c r="M133" s="58"/>
    </row>
    <row r="134" spans="1:13" ht="13.5" x14ac:dyDescent="0.25">
      <c r="A134" s="58"/>
      <c r="B134" s="58"/>
      <c r="C134" s="58"/>
      <c r="D134" s="58"/>
      <c r="E134" s="64" t="s">
        <v>939</v>
      </c>
      <c r="F134" s="192">
        <v>621</v>
      </c>
      <c r="G134" s="58"/>
      <c r="H134" s="58"/>
      <c r="I134" s="58"/>
      <c r="J134" s="58"/>
      <c r="K134" s="58"/>
      <c r="L134" s="58"/>
      <c r="M134" s="58"/>
    </row>
    <row r="135" spans="1:13" ht="13.5" x14ac:dyDescent="0.25">
      <c r="A135" s="58"/>
      <c r="B135" s="58"/>
      <c r="C135" s="58"/>
      <c r="D135" s="58"/>
      <c r="E135" s="64" t="s">
        <v>940</v>
      </c>
      <c r="F135" s="192">
        <v>710</v>
      </c>
      <c r="G135" s="58"/>
      <c r="H135" s="58"/>
      <c r="I135" s="58"/>
      <c r="J135" s="58"/>
      <c r="K135" s="58"/>
      <c r="L135" s="58"/>
      <c r="M135" s="58"/>
    </row>
    <row r="136" spans="1:13" ht="13.5" x14ac:dyDescent="0.25">
      <c r="A136" s="58"/>
      <c r="B136" s="58"/>
      <c r="C136" s="58"/>
      <c r="D136" s="58"/>
      <c r="E136" s="64" t="s">
        <v>941</v>
      </c>
      <c r="F136" s="192">
        <v>318</v>
      </c>
      <c r="G136" s="58"/>
      <c r="H136" s="58"/>
      <c r="I136" s="58"/>
      <c r="J136" s="58"/>
      <c r="K136" s="58"/>
      <c r="L136" s="58"/>
      <c r="M136" s="58"/>
    </row>
    <row r="137" spans="1:13" ht="13.5" x14ac:dyDescent="0.25">
      <c r="A137" s="58"/>
      <c r="B137" s="58"/>
      <c r="C137" s="58"/>
      <c r="D137" s="58"/>
      <c r="E137" s="64" t="s">
        <v>942</v>
      </c>
      <c r="F137" s="192">
        <v>413</v>
      </c>
      <c r="G137" s="58"/>
      <c r="H137" s="58"/>
      <c r="I137" s="58"/>
      <c r="J137" s="58"/>
      <c r="K137" s="58"/>
      <c r="L137" s="58"/>
      <c r="M137" s="58"/>
    </row>
    <row r="138" spans="1:13" ht="13.5" x14ac:dyDescent="0.25">
      <c r="A138" s="58"/>
      <c r="B138" s="58"/>
      <c r="C138" s="58"/>
      <c r="D138" s="58"/>
      <c r="E138" s="64" t="s">
        <v>943</v>
      </c>
      <c r="F138" s="192">
        <v>310</v>
      </c>
      <c r="G138" s="58"/>
      <c r="H138" s="58"/>
      <c r="I138" s="58"/>
      <c r="J138" s="58"/>
      <c r="K138" s="58"/>
      <c r="L138" s="58"/>
      <c r="M138" s="58"/>
    </row>
    <row r="139" spans="1:13" ht="13.5" x14ac:dyDescent="0.25">
      <c r="A139" s="58"/>
      <c r="B139" s="58"/>
      <c r="C139" s="58"/>
      <c r="D139" s="58"/>
      <c r="E139" s="64" t="s">
        <v>944</v>
      </c>
      <c r="F139" s="192">
        <v>114</v>
      </c>
      <c r="G139" s="58"/>
      <c r="H139" s="58"/>
      <c r="I139" s="58"/>
      <c r="J139" s="58"/>
      <c r="K139" s="58"/>
      <c r="L139" s="58"/>
      <c r="M139" s="58"/>
    </row>
    <row r="140" spans="1:13" ht="13.5" x14ac:dyDescent="0.25">
      <c r="A140" s="58"/>
      <c r="B140" s="58"/>
      <c r="C140" s="58"/>
      <c r="D140" s="58"/>
      <c r="E140" s="64" t="s">
        <v>945</v>
      </c>
      <c r="F140" s="192">
        <v>414</v>
      </c>
      <c r="G140" s="58"/>
      <c r="H140" s="58"/>
      <c r="I140" s="58"/>
      <c r="J140" s="58"/>
      <c r="K140" s="58"/>
      <c r="L140" s="58"/>
      <c r="M140" s="58"/>
    </row>
    <row r="141" spans="1:13" ht="13.5" x14ac:dyDescent="0.25">
      <c r="A141" s="58"/>
      <c r="B141" s="58"/>
      <c r="C141" s="58"/>
      <c r="D141" s="58"/>
      <c r="E141" s="64" t="s">
        <v>946</v>
      </c>
      <c r="F141" s="192">
        <v>609</v>
      </c>
      <c r="G141" s="58"/>
      <c r="H141" s="58"/>
      <c r="I141" s="58"/>
      <c r="J141" s="58"/>
      <c r="K141" s="58"/>
      <c r="L141" s="58"/>
      <c r="M141" s="58"/>
    </row>
    <row r="142" spans="1:13" ht="13.5" x14ac:dyDescent="0.25">
      <c r="A142" s="58"/>
      <c r="B142" s="58"/>
      <c r="C142" s="58"/>
      <c r="D142" s="58"/>
      <c r="E142" s="64" t="s">
        <v>947</v>
      </c>
      <c r="F142" s="192">
        <v>110</v>
      </c>
      <c r="G142" s="58"/>
      <c r="H142" s="58"/>
      <c r="I142" s="58"/>
      <c r="J142" s="58"/>
      <c r="K142" s="58"/>
      <c r="L142" s="58"/>
      <c r="M142" s="58"/>
    </row>
    <row r="143" spans="1:13" ht="13.5" x14ac:dyDescent="0.25">
      <c r="A143" s="58"/>
      <c r="B143" s="58"/>
      <c r="C143" s="58"/>
      <c r="D143" s="58"/>
      <c r="E143" s="64" t="s">
        <v>948</v>
      </c>
      <c r="F143" s="192">
        <v>805</v>
      </c>
      <c r="G143" s="58"/>
      <c r="H143" s="58"/>
      <c r="I143" s="58"/>
      <c r="J143" s="58"/>
      <c r="K143" s="58"/>
      <c r="L143" s="58"/>
      <c r="M143" s="58"/>
    </row>
    <row r="144" spans="1:13" ht="13.5" x14ac:dyDescent="0.25">
      <c r="A144" s="58"/>
      <c r="B144" s="58"/>
      <c r="C144" s="58"/>
      <c r="D144" s="58"/>
      <c r="E144" s="64" t="s">
        <v>949</v>
      </c>
      <c r="F144" s="192">
        <v>734</v>
      </c>
      <c r="G144" s="58"/>
      <c r="H144" s="58"/>
      <c r="I144" s="58"/>
      <c r="J144" s="58"/>
      <c r="K144" s="58"/>
      <c r="L144" s="58"/>
      <c r="M144" s="58"/>
    </row>
    <row r="145" spans="1:13" ht="13.5" x14ac:dyDescent="0.25">
      <c r="A145" s="58"/>
      <c r="B145" s="58"/>
      <c r="C145" s="58"/>
      <c r="D145" s="58"/>
      <c r="E145" s="64" t="s">
        <v>950</v>
      </c>
      <c r="F145" s="192">
        <v>819</v>
      </c>
      <c r="G145" s="58"/>
      <c r="H145" s="58"/>
      <c r="I145" s="58"/>
      <c r="J145" s="58"/>
      <c r="K145" s="58"/>
      <c r="L145" s="58"/>
      <c r="M145" s="58"/>
    </row>
    <row r="146" spans="1:13" ht="13.5" x14ac:dyDescent="0.25">
      <c r="A146" s="58"/>
      <c r="B146" s="58"/>
      <c r="C146" s="58"/>
      <c r="D146" s="58"/>
      <c r="E146" s="64" t="s">
        <v>951</v>
      </c>
      <c r="F146" s="192">
        <v>311</v>
      </c>
      <c r="G146" s="58"/>
      <c r="H146" s="58"/>
      <c r="I146" s="58"/>
      <c r="J146" s="58"/>
      <c r="K146" s="58"/>
      <c r="L146" s="58"/>
      <c r="M146" s="58"/>
    </row>
    <row r="147" spans="1:13" ht="13.5" x14ac:dyDescent="0.25">
      <c r="A147" s="58"/>
      <c r="B147" s="58"/>
      <c r="C147" s="58"/>
      <c r="D147" s="58"/>
      <c r="E147" s="64" t="s">
        <v>952</v>
      </c>
      <c r="F147" s="192">
        <v>418</v>
      </c>
      <c r="G147" s="58"/>
      <c r="H147" s="58"/>
      <c r="I147" s="58"/>
      <c r="J147" s="58"/>
      <c r="K147" s="58"/>
      <c r="L147" s="58"/>
      <c r="M147" s="58"/>
    </row>
    <row r="148" spans="1:13" ht="13.5" x14ac:dyDescent="0.25">
      <c r="A148" s="58"/>
      <c r="B148" s="58"/>
      <c r="C148" s="58"/>
      <c r="D148" s="58"/>
      <c r="E148" s="64" t="s">
        <v>953</v>
      </c>
      <c r="F148" s="192">
        <v>622</v>
      </c>
      <c r="G148" s="58"/>
      <c r="H148" s="58"/>
      <c r="I148" s="58"/>
      <c r="J148" s="58"/>
      <c r="K148" s="58"/>
      <c r="L148" s="58"/>
      <c r="M148" s="58"/>
    </row>
    <row r="149" spans="1:13" ht="13.5" x14ac:dyDescent="0.25">
      <c r="A149" s="58"/>
      <c r="B149" s="58"/>
      <c r="C149" s="58"/>
      <c r="D149" s="58"/>
      <c r="E149" s="64" t="s">
        <v>954</v>
      </c>
      <c r="F149" s="192">
        <v>914</v>
      </c>
      <c r="G149" s="58"/>
      <c r="H149" s="58"/>
      <c r="I149" s="58"/>
      <c r="J149" s="58"/>
      <c r="K149" s="58"/>
      <c r="L149" s="58"/>
      <c r="M149" s="58"/>
    </row>
    <row r="150" spans="1:13" ht="13.5" x14ac:dyDescent="0.25">
      <c r="A150" s="58"/>
      <c r="B150" s="58"/>
      <c r="C150" s="58"/>
      <c r="D150" s="58"/>
      <c r="E150" s="64" t="s">
        <v>955</v>
      </c>
      <c r="F150" s="192">
        <v>711</v>
      </c>
      <c r="G150" s="58"/>
      <c r="H150" s="58"/>
      <c r="I150" s="58"/>
      <c r="J150" s="58"/>
      <c r="K150" s="58"/>
      <c r="L150" s="58"/>
      <c r="M150" s="58"/>
    </row>
    <row r="151" spans="1:13" ht="13.5" x14ac:dyDescent="0.25">
      <c r="A151" s="58"/>
      <c r="B151" s="58"/>
      <c r="C151" s="58"/>
      <c r="D151" s="58"/>
      <c r="E151" s="64" t="s">
        <v>956</v>
      </c>
      <c r="F151" s="192">
        <v>312</v>
      </c>
      <c r="G151" s="58"/>
      <c r="H151" s="58"/>
      <c r="I151" s="58"/>
      <c r="J151" s="58"/>
      <c r="K151" s="58"/>
      <c r="L151" s="58"/>
      <c r="M151" s="58"/>
    </row>
    <row r="152" spans="1:13" ht="13.5" x14ac:dyDescent="0.25">
      <c r="A152" s="58"/>
      <c r="B152" s="58"/>
      <c r="C152" s="58"/>
      <c r="D152" s="58"/>
      <c r="E152" s="64" t="s">
        <v>957</v>
      </c>
      <c r="F152" s="192">
        <v>213</v>
      </c>
      <c r="G152" s="58"/>
      <c r="H152" s="58"/>
      <c r="I152" s="58"/>
      <c r="J152" s="58"/>
      <c r="K152" s="58"/>
      <c r="L152" s="58"/>
      <c r="M152" s="58"/>
    </row>
    <row r="153" spans="1:13" ht="13.5" x14ac:dyDescent="0.25">
      <c r="A153" s="58"/>
      <c r="B153" s="58"/>
      <c r="C153" s="58"/>
      <c r="D153" s="58"/>
      <c r="E153" s="64" t="s">
        <v>958</v>
      </c>
      <c r="F153" s="192">
        <v>411</v>
      </c>
      <c r="G153" s="58"/>
      <c r="H153" s="58"/>
      <c r="I153" s="58"/>
      <c r="J153" s="58"/>
      <c r="K153" s="58"/>
      <c r="L153" s="58"/>
      <c r="M153" s="58"/>
    </row>
    <row r="154" spans="1:13" ht="13.5" x14ac:dyDescent="0.25">
      <c r="A154" s="58"/>
      <c r="B154" s="58"/>
      <c r="C154" s="58"/>
      <c r="D154" s="58"/>
      <c r="E154" s="64" t="s">
        <v>959</v>
      </c>
      <c r="F154" s="192">
        <v>735</v>
      </c>
      <c r="G154" s="58"/>
      <c r="H154" s="58"/>
      <c r="I154" s="58"/>
      <c r="J154" s="58"/>
      <c r="K154" s="58"/>
      <c r="L154" s="58"/>
      <c r="M154" s="58"/>
    </row>
    <row r="155" spans="1:13" ht="13.5" x14ac:dyDescent="0.25">
      <c r="A155" s="58"/>
      <c r="B155" s="58"/>
      <c r="C155" s="58"/>
      <c r="D155" s="58"/>
      <c r="E155" s="64" t="s">
        <v>960</v>
      </c>
      <c r="F155" s="192">
        <v>712</v>
      </c>
      <c r="G155" s="58"/>
      <c r="H155" s="58"/>
      <c r="I155" s="58"/>
      <c r="J155" s="58"/>
      <c r="K155" s="58"/>
      <c r="L155" s="58"/>
      <c r="M155" s="58"/>
    </row>
    <row r="156" spans="1:13" ht="13.5" x14ac:dyDescent="0.25">
      <c r="A156" s="58"/>
      <c r="B156" s="58"/>
      <c r="C156" s="58"/>
      <c r="D156" s="58"/>
      <c r="E156" s="64" t="s">
        <v>961</v>
      </c>
      <c r="F156" s="192">
        <v>322</v>
      </c>
      <c r="G156" s="58"/>
      <c r="H156" s="58"/>
      <c r="I156" s="58"/>
      <c r="J156" s="58"/>
      <c r="K156" s="58"/>
      <c r="L156" s="58"/>
      <c r="M156" s="58"/>
    </row>
    <row r="157" spans="1:13" ht="13.5" x14ac:dyDescent="0.25">
      <c r="A157" s="58"/>
      <c r="B157" s="58"/>
      <c r="C157" s="58"/>
      <c r="D157" s="58"/>
      <c r="E157" s="64" t="s">
        <v>962</v>
      </c>
      <c r="F157" s="192">
        <v>404</v>
      </c>
      <c r="G157" s="58"/>
      <c r="H157" s="58"/>
      <c r="I157" s="58"/>
      <c r="J157" s="58"/>
      <c r="K157" s="58"/>
      <c r="L157" s="58"/>
      <c r="M157" s="58"/>
    </row>
    <row r="158" spans="1:13" ht="13.5" x14ac:dyDescent="0.25">
      <c r="A158" s="58"/>
      <c r="B158" s="58"/>
      <c r="C158" s="58"/>
      <c r="D158" s="58"/>
      <c r="E158" s="64" t="s">
        <v>963</v>
      </c>
      <c r="F158" s="192">
        <v>615</v>
      </c>
      <c r="G158" s="58"/>
      <c r="H158" s="58"/>
      <c r="I158" s="58"/>
      <c r="J158" s="58"/>
      <c r="K158" s="58"/>
      <c r="L158" s="58"/>
      <c r="M158" s="58"/>
    </row>
    <row r="159" spans="1:13" ht="13.5" x14ac:dyDescent="0.25">
      <c r="A159" s="58"/>
      <c r="B159" s="58"/>
      <c r="C159" s="58"/>
      <c r="D159" s="58"/>
      <c r="E159" s="64" t="s">
        <v>1225</v>
      </c>
      <c r="F159" s="192" t="s">
        <v>1226</v>
      </c>
      <c r="G159" s="58"/>
      <c r="H159" s="58"/>
      <c r="I159" s="58"/>
      <c r="J159" s="58"/>
      <c r="K159" s="58"/>
      <c r="L159" s="58"/>
      <c r="M159" s="58"/>
    </row>
    <row r="160" spans="1:13" ht="13.5" x14ac:dyDescent="0.25">
      <c r="A160" s="58"/>
      <c r="B160" s="58"/>
      <c r="C160" s="58"/>
      <c r="D160" s="58"/>
      <c r="E160" s="64" t="s">
        <v>1214</v>
      </c>
      <c r="F160" s="192" t="s">
        <v>1215</v>
      </c>
      <c r="G160" s="58"/>
      <c r="H160" s="58"/>
      <c r="I160" s="58"/>
      <c r="J160" s="58"/>
      <c r="K160" s="58"/>
      <c r="L160" s="58"/>
      <c r="M160" s="58"/>
    </row>
    <row r="161" spans="1:13" ht="13.5" x14ac:dyDescent="0.25">
      <c r="A161" s="58"/>
      <c r="B161" s="58"/>
      <c r="C161" s="58"/>
      <c r="D161" s="58"/>
      <c r="E161" s="64" t="s">
        <v>964</v>
      </c>
      <c r="F161" s="192">
        <v>807</v>
      </c>
      <c r="G161" s="58"/>
      <c r="H161" s="58"/>
      <c r="I161" s="58"/>
      <c r="J161" s="58"/>
      <c r="K161" s="58"/>
      <c r="L161" s="58"/>
      <c r="M161" s="58"/>
    </row>
    <row r="162" spans="1:13" ht="13.5" x14ac:dyDescent="0.25">
      <c r="A162" s="58"/>
      <c r="B162" s="58"/>
      <c r="C162" s="58"/>
      <c r="D162" s="58"/>
      <c r="E162" s="64" t="s">
        <v>965</v>
      </c>
      <c r="F162" s="192">
        <v>713</v>
      </c>
      <c r="G162" s="58"/>
      <c r="H162" s="58"/>
      <c r="I162" s="58"/>
      <c r="J162" s="58"/>
      <c r="K162" s="58"/>
      <c r="L162" s="58"/>
      <c r="M162" s="58"/>
    </row>
    <row r="163" spans="1:13" ht="13.5" x14ac:dyDescent="0.25">
      <c r="A163" s="58"/>
      <c r="B163" s="58"/>
      <c r="C163" s="58"/>
      <c r="D163" s="58"/>
      <c r="E163" s="64" t="s">
        <v>966</v>
      </c>
      <c r="F163" s="192">
        <v>313</v>
      </c>
      <c r="G163" s="58"/>
      <c r="H163" s="58"/>
      <c r="I163" s="58"/>
      <c r="J163" s="58"/>
      <c r="K163" s="58"/>
      <c r="L163" s="58"/>
      <c r="M163" s="58"/>
    </row>
    <row r="164" spans="1:13" ht="13.5" x14ac:dyDescent="0.25">
      <c r="A164" s="58"/>
      <c r="B164" s="58"/>
      <c r="C164" s="58"/>
      <c r="D164" s="58"/>
      <c r="E164" s="64" t="s">
        <v>967</v>
      </c>
      <c r="F164" s="192">
        <v>817</v>
      </c>
      <c r="G164" s="58"/>
      <c r="H164" s="58"/>
      <c r="I164" s="58"/>
      <c r="J164" s="58"/>
      <c r="K164" s="58"/>
      <c r="L164" s="58"/>
      <c r="M164" s="58"/>
    </row>
    <row r="165" spans="1:13" ht="13.5" x14ac:dyDescent="0.25">
      <c r="A165" s="58"/>
      <c r="B165" s="58"/>
      <c r="C165" s="58"/>
      <c r="D165" s="58"/>
      <c r="E165" s="64" t="s">
        <v>968</v>
      </c>
      <c r="F165" s="192">
        <v>618</v>
      </c>
      <c r="G165" s="58"/>
      <c r="H165" s="58"/>
      <c r="I165" s="58"/>
      <c r="J165" s="58"/>
      <c r="K165" s="58"/>
      <c r="L165" s="58"/>
      <c r="M165" s="58"/>
    </row>
    <row r="166" spans="1:13" ht="13.5" x14ac:dyDescent="0.25">
      <c r="A166" s="58"/>
      <c r="B166" s="58"/>
      <c r="C166" s="58"/>
      <c r="D166" s="58"/>
      <c r="E166" s="64" t="s">
        <v>969</v>
      </c>
      <c r="F166" s="192">
        <v>319</v>
      </c>
      <c r="G166" s="58"/>
      <c r="H166" s="58"/>
      <c r="I166" s="58"/>
      <c r="J166" s="58"/>
      <c r="K166" s="58"/>
      <c r="L166" s="58"/>
      <c r="M166" s="58"/>
    </row>
    <row r="167" spans="1:13" ht="13.5" x14ac:dyDescent="0.25">
      <c r="A167" s="58"/>
      <c r="B167" s="58"/>
      <c r="C167" s="58"/>
      <c r="D167" s="58"/>
      <c r="E167" s="64" t="s">
        <v>970</v>
      </c>
      <c r="F167" s="192">
        <v>619</v>
      </c>
      <c r="G167" s="58"/>
      <c r="H167" s="58"/>
      <c r="I167" s="58"/>
      <c r="J167" s="58"/>
      <c r="K167" s="58"/>
      <c r="L167" s="58"/>
      <c r="M167" s="58"/>
    </row>
    <row r="168" spans="1:13" ht="13.5" x14ac:dyDescent="0.25">
      <c r="A168" s="58"/>
      <c r="B168" s="58"/>
      <c r="C168" s="58"/>
      <c r="D168" s="58"/>
      <c r="E168" s="64" t="s">
        <v>971</v>
      </c>
      <c r="F168" s="192">
        <v>412</v>
      </c>
      <c r="G168" s="58"/>
      <c r="H168" s="58"/>
      <c r="I168" s="58"/>
      <c r="J168" s="58"/>
      <c r="K168" s="58"/>
      <c r="L168" s="58"/>
      <c r="M168" s="58"/>
    </row>
    <row r="169" spans="1:13" ht="13.5" x14ac:dyDescent="0.25">
      <c r="A169" s="58"/>
      <c r="B169" s="58"/>
      <c r="C169" s="58"/>
      <c r="D169" s="58"/>
      <c r="E169" s="64" t="s">
        <v>972</v>
      </c>
      <c r="F169" s="192">
        <v>416</v>
      </c>
      <c r="G169" s="58"/>
      <c r="H169" s="58"/>
      <c r="I169" s="58"/>
      <c r="J169" s="58"/>
      <c r="K169" s="58"/>
      <c r="L169" s="58"/>
      <c r="M169" s="58"/>
    </row>
    <row r="170" spans="1:13" ht="13.5" x14ac:dyDescent="0.25">
      <c r="A170" s="58"/>
      <c r="B170" s="58"/>
      <c r="C170" s="58"/>
      <c r="D170" s="58"/>
      <c r="E170" s="64" t="s">
        <v>973</v>
      </c>
      <c r="F170" s="192">
        <v>219</v>
      </c>
      <c r="G170" s="58"/>
      <c r="H170" s="58"/>
      <c r="I170" s="58"/>
      <c r="J170" s="58"/>
      <c r="K170" s="58"/>
      <c r="L170" s="58"/>
      <c r="M170" s="58"/>
    </row>
    <row r="171" spans="1:13" ht="12.5" x14ac:dyDescent="0.25">
      <c r="A171" s="58"/>
      <c r="B171" s="58"/>
      <c r="C171" s="58"/>
      <c r="D171" s="58"/>
      <c r="E171" s="58"/>
      <c r="F171" s="58"/>
      <c r="G171" s="58"/>
      <c r="H171" s="58"/>
      <c r="I171" s="58"/>
      <c r="J171" s="58"/>
      <c r="K171" s="58"/>
      <c r="L171" s="58"/>
      <c r="M171" s="58"/>
    </row>
    <row r="172" spans="1:13" ht="12.75" customHeight="1" x14ac:dyDescent="0.25"/>
  </sheetData>
  <sheetProtection algorithmName="SHA-512" hashValue="HKnFdvStnvE/hA/s9m/6kaU0M5O15qBUNgkyGOKfgyQI6Y78A72q5kRxrV/jeK97OQ3Ld0OSnjxBqnKgGp6LGw==" saltValue="X0AyRoICOAR7a8TJbEgygA==" spinCount="100000" sheet="1" objects="1" scenarios="1"/>
  <protectedRanges>
    <protectedRange sqref="C14" name="Range1_4_2"/>
    <protectedRange sqref="D14" name="Range1_5_2"/>
  </protectedRanges>
  <mergeCells count="37">
    <mergeCell ref="B15:D15"/>
    <mergeCell ref="K3:M3"/>
    <mergeCell ref="K4:M4"/>
    <mergeCell ref="K5:M5"/>
    <mergeCell ref="K6:M6"/>
    <mergeCell ref="E4:I4"/>
    <mergeCell ref="E5:I5"/>
    <mergeCell ref="E6:I6"/>
    <mergeCell ref="B7:C10"/>
    <mergeCell ref="E7:I7"/>
    <mergeCell ref="E10:I10"/>
    <mergeCell ref="K7:M7"/>
    <mergeCell ref="K10:M10"/>
    <mergeCell ref="K8:M8"/>
    <mergeCell ref="E8:I8"/>
    <mergeCell ref="K9:M9"/>
    <mergeCell ref="E9:I9"/>
    <mergeCell ref="B2:D2"/>
    <mergeCell ref="B3:D3"/>
    <mergeCell ref="B4:D4"/>
    <mergeCell ref="B5:D5"/>
    <mergeCell ref="B6:D6"/>
    <mergeCell ref="B11:D11"/>
    <mergeCell ref="B13:D13"/>
    <mergeCell ref="B14:D14"/>
    <mergeCell ref="F12:I12"/>
    <mergeCell ref="J12:M12"/>
    <mergeCell ref="J13:M13"/>
    <mergeCell ref="F14:I14"/>
    <mergeCell ref="J14:M14"/>
    <mergeCell ref="B12:D12"/>
    <mergeCell ref="F13:I13"/>
    <mergeCell ref="O13:R13"/>
    <mergeCell ref="J15:M15"/>
    <mergeCell ref="F15:I15"/>
    <mergeCell ref="F11:I11"/>
    <mergeCell ref="J11:M11"/>
  </mergeCells>
  <conditionalFormatting sqref="E3">
    <cfRule type="cellIs" dxfId="122" priority="32" operator="equal">
      <formula>""</formula>
    </cfRule>
  </conditionalFormatting>
  <conditionalFormatting sqref="E14">
    <cfRule type="expression" dxfId="121" priority="4">
      <formula>AND($E$13="Other",$E$14&lt;&gt;"")</formula>
    </cfRule>
    <cfRule type="expression" dxfId="120" priority="5">
      <formula>$E$13="Other"</formula>
    </cfRule>
  </conditionalFormatting>
  <conditionalFormatting sqref="E4:I4">
    <cfRule type="cellIs" dxfId="119" priority="31" operator="equal">
      <formula>""""""</formula>
    </cfRule>
  </conditionalFormatting>
  <conditionalFormatting sqref="E4:I8 E9">
    <cfRule type="cellIs" dxfId="118" priority="23" operator="equal">
      <formula>""</formula>
    </cfRule>
  </conditionalFormatting>
  <conditionalFormatting sqref="E10:I10">
    <cfRule type="cellIs" dxfId="117" priority="22" operator="equal">
      <formula>""</formula>
    </cfRule>
  </conditionalFormatting>
  <conditionalFormatting sqref="E13:M13">
    <cfRule type="cellIs" dxfId="116" priority="6" operator="equal">
      <formula>""</formula>
    </cfRule>
  </conditionalFormatting>
  <conditionalFormatting sqref="F14:I14">
    <cfRule type="expression" dxfId="115" priority="2">
      <formula>AND($F$13="Other",$F$14&lt;&gt;"")</formula>
    </cfRule>
    <cfRule type="expression" dxfId="114" priority="3">
      <formula>$F$13="Other"</formula>
    </cfRule>
  </conditionalFormatting>
  <conditionalFormatting sqref="K8:K9">
    <cfRule type="expression" dxfId="113" priority="21">
      <formula>$E$8=""</formula>
    </cfRule>
  </conditionalFormatting>
  <conditionalFormatting sqref="K3:M3">
    <cfRule type="expression" dxfId="112" priority="34">
      <formula>$E$3=""</formula>
    </cfRule>
  </conditionalFormatting>
  <conditionalFormatting sqref="K4:M4">
    <cfRule type="expression" dxfId="111" priority="33">
      <formula>$E$4=""</formula>
    </cfRule>
  </conditionalFormatting>
  <conditionalFormatting sqref="K5:M5">
    <cfRule type="expression" dxfId="110" priority="30">
      <formula>$E$5=""</formula>
    </cfRule>
  </conditionalFormatting>
  <conditionalFormatting sqref="K6:M6">
    <cfRule type="expression" dxfId="109" priority="29">
      <formula>$E$6=""</formula>
    </cfRule>
  </conditionalFormatting>
  <conditionalFormatting sqref="K7:M7">
    <cfRule type="expression" dxfId="108" priority="28">
      <formula>$E$7=""</formula>
    </cfRule>
  </conditionalFormatting>
  <conditionalFormatting sqref="K10:M10">
    <cfRule type="expression" dxfId="107" priority="24">
      <formula>$E$10=""</formula>
    </cfRule>
  </conditionalFormatting>
  <conditionalFormatting sqref="O13">
    <cfRule type="expression" dxfId="106" priority="1">
      <formula>OR($E$13="",$F$13="")</formula>
    </cfRule>
  </conditionalFormatting>
  <dataValidations count="2">
    <dataValidation type="list" allowBlank="1" showInputMessage="1" showErrorMessage="1" sqref="E3" xr:uid="{812FE96F-4C3D-4F76-92CE-D43F0DF204C5}">
      <formula1>$E$18:$E$170</formula1>
    </dataValidation>
    <dataValidation type="custom" allowBlank="1" showInputMessage="1" showErrorMessage="1" error="You should only specify if 'Other' has been selected in the dropdown above" sqref="E14 F14:I14" xr:uid="{8A317EA3-F61A-433C-A640-AB63DBC2C9EF}">
      <formula1>E13="Other"</formula1>
    </dataValidation>
  </dataValidations>
  <pageMargins left="0.75" right="0.75" top="1" bottom="1" header="0.5" footer="0.5"/>
  <pageSetup paperSize="9" scale="72"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EFED2D44-6D6B-4C0B-866F-1452AF1E75E7}">
          <x14:formula1>
            <xm:f>RegionsVertical!$M$2:$M$22</xm:f>
          </x14:formula1>
          <xm:sqref>E13</xm:sqref>
        </x14:dataValidation>
        <x14:dataValidation type="list" allowBlank="1" showInputMessage="1" showErrorMessage="1" xr:uid="{22190052-2D42-4D05-8F81-6D1B263DF5B3}">
          <x14:formula1>
            <xm:f>RegionsVertical!$N$2:$N$29</xm:f>
          </x14:formula1>
          <xm:sqref>F13:I13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927"/>
  <sheetViews>
    <sheetView zoomScale="85" zoomScaleNormal="85" workbookViewId="0">
      <pane ySplit="1" topLeftCell="A2" activePane="bottomLeft" state="frozen"/>
      <selection activeCell="E1" sqref="E1"/>
      <selection pane="bottomLeft"/>
    </sheetView>
  </sheetViews>
  <sheetFormatPr defaultColWidth="9" defaultRowHeight="14" x14ac:dyDescent="0.3"/>
  <cols>
    <col min="2" max="4" width="9" customWidth="1"/>
    <col min="5" max="5" width="29.75" customWidth="1"/>
    <col min="6" max="6" width="9.08203125" customWidth="1"/>
    <col min="7" max="7" width="9" customWidth="1"/>
    <col min="8" max="8" width="121" bestFit="1" customWidth="1"/>
    <col min="9" max="9" width="11.25" customWidth="1"/>
    <col min="10" max="10" width="6.08203125" customWidth="1"/>
    <col min="11" max="11" width="6.75" bestFit="1" customWidth="1"/>
    <col min="12" max="12" width="7.58203125" bestFit="1" customWidth="1"/>
    <col min="13" max="13" width="7.08203125" bestFit="1" customWidth="1"/>
    <col min="14" max="14" width="8.5" bestFit="1" customWidth="1"/>
    <col min="15" max="15" width="6.58203125" bestFit="1" customWidth="1"/>
    <col min="16" max="16" width="6.75" bestFit="1" customWidth="1"/>
    <col min="17" max="17" width="7.58203125" bestFit="1" customWidth="1"/>
    <col min="18" max="18" width="10.75" customWidth="1"/>
    <col min="19" max="19" width="9.58203125" customWidth="1"/>
    <col min="20" max="20" width="8" bestFit="1" customWidth="1"/>
    <col min="21" max="23" width="11.25" customWidth="1"/>
    <col min="24" max="24" width="9.25" customWidth="1"/>
  </cols>
  <sheetData>
    <row r="1" spans="1:24" s="40" customFormat="1" ht="42.75" customHeight="1" x14ac:dyDescent="0.3">
      <c r="A1" s="40" t="s">
        <v>783</v>
      </c>
      <c r="B1" s="40" t="s">
        <v>188</v>
      </c>
      <c r="C1" s="40" t="s">
        <v>185</v>
      </c>
      <c r="D1" s="40" t="s">
        <v>186</v>
      </c>
      <c r="E1" s="40" t="s">
        <v>187</v>
      </c>
      <c r="F1" s="40" t="s">
        <v>189</v>
      </c>
      <c r="G1" s="40" t="s">
        <v>191</v>
      </c>
      <c r="H1" s="40" t="s">
        <v>190</v>
      </c>
      <c r="I1" s="40" t="s">
        <v>771</v>
      </c>
      <c r="J1" s="40" t="s">
        <v>122</v>
      </c>
      <c r="K1" s="40" t="s">
        <v>58</v>
      </c>
      <c r="L1" s="40" t="s">
        <v>59</v>
      </c>
      <c r="M1" s="40" t="s">
        <v>60</v>
      </c>
      <c r="N1" s="40" t="s">
        <v>772</v>
      </c>
      <c r="O1" s="40" t="s">
        <v>773</v>
      </c>
      <c r="P1" s="40" t="s">
        <v>774</v>
      </c>
      <c r="Q1" s="40" t="s">
        <v>775</v>
      </c>
      <c r="R1" s="40" t="s">
        <v>776</v>
      </c>
      <c r="S1" s="40" t="s">
        <v>777</v>
      </c>
      <c r="T1" s="40" t="s">
        <v>778</v>
      </c>
      <c r="U1" s="40" t="s">
        <v>779</v>
      </c>
      <c r="V1" s="40" t="s">
        <v>780</v>
      </c>
      <c r="W1" s="40" t="s">
        <v>781</v>
      </c>
      <c r="X1" s="40" t="s">
        <v>782</v>
      </c>
    </row>
    <row r="2" spans="1:24" x14ac:dyDescent="0.3">
      <c r="A2">
        <v>2024</v>
      </c>
      <c r="B2" t="str">
        <f>'Sign Off Sheet'!$E$2</f>
        <v>Select LA name in cell below</v>
      </c>
      <c r="C2" t="s">
        <v>1</v>
      </c>
      <c r="D2" t="s">
        <v>84</v>
      </c>
      <c r="E2" t="str">
        <f>IF(SAC!B17="","Blank",SAC!B17)</f>
        <v>Blank</v>
      </c>
      <c r="F2">
        <v>6000401</v>
      </c>
      <c r="G2" t="s">
        <v>530</v>
      </c>
      <c r="H2" t="s">
        <v>192</v>
      </c>
      <c r="I2">
        <v>1</v>
      </c>
      <c r="J2">
        <v>1</v>
      </c>
    </row>
    <row r="3" spans="1:24" x14ac:dyDescent="0.3">
      <c r="A3">
        <v>2024</v>
      </c>
      <c r="B3" t="str">
        <f>B2</f>
        <v>Select LA name in cell below</v>
      </c>
      <c r="C3" t="s">
        <v>2</v>
      </c>
      <c r="D3" t="s">
        <v>84</v>
      </c>
      <c r="E3" t="str">
        <f>IF(SAC!C17="","Blank",SAC!C17)</f>
        <v>Blank</v>
      </c>
      <c r="F3">
        <v>6000402</v>
      </c>
      <c r="G3" t="s">
        <v>530</v>
      </c>
      <c r="H3" t="s">
        <v>193</v>
      </c>
      <c r="I3">
        <v>1</v>
      </c>
      <c r="J3">
        <v>2</v>
      </c>
    </row>
    <row r="4" spans="1:24" x14ac:dyDescent="0.3">
      <c r="A4">
        <v>2024</v>
      </c>
      <c r="B4" t="str">
        <f t="shared" ref="B4:B67" si="0">B3</f>
        <v>Select LA name in cell below</v>
      </c>
      <c r="C4" t="s">
        <v>3</v>
      </c>
      <c r="D4" t="s">
        <v>84</v>
      </c>
      <c r="E4" t="str">
        <f>IF(SAC!D17="","Blank",SAC!D17)</f>
        <v>Blank</v>
      </c>
      <c r="F4">
        <v>6000403</v>
      </c>
      <c r="G4" t="s">
        <v>530</v>
      </c>
      <c r="H4" t="s">
        <v>194</v>
      </c>
      <c r="I4">
        <v>1</v>
      </c>
      <c r="J4">
        <v>3</v>
      </c>
    </row>
    <row r="5" spans="1:24" x14ac:dyDescent="0.3">
      <c r="A5">
        <v>2024</v>
      </c>
      <c r="B5" t="str">
        <f t="shared" si="0"/>
        <v>Select LA name in cell below</v>
      </c>
      <c r="C5" t="s">
        <v>4</v>
      </c>
      <c r="D5" t="s">
        <v>84</v>
      </c>
      <c r="E5" t="str">
        <f>IF(SAC!E17="","Blank",SAC!E17)</f>
        <v>Blank</v>
      </c>
      <c r="F5">
        <v>6000404</v>
      </c>
      <c r="G5" t="s">
        <v>530</v>
      </c>
      <c r="H5" t="s">
        <v>195</v>
      </c>
      <c r="I5">
        <v>1</v>
      </c>
      <c r="J5">
        <v>4</v>
      </c>
    </row>
    <row r="6" spans="1:24" x14ac:dyDescent="0.3">
      <c r="A6">
        <v>2024</v>
      </c>
      <c r="B6" t="str">
        <f t="shared" si="0"/>
        <v>Select LA name in cell below</v>
      </c>
      <c r="C6" t="s">
        <v>5</v>
      </c>
      <c r="D6" t="s">
        <v>84</v>
      </c>
      <c r="E6" t="str">
        <f>IF(SAC!F17="","Blank",SAC!F17)</f>
        <v>Blank</v>
      </c>
      <c r="F6">
        <v>6000405</v>
      </c>
      <c r="G6" t="s">
        <v>530</v>
      </c>
      <c r="H6" t="s">
        <v>196</v>
      </c>
      <c r="I6">
        <v>1</v>
      </c>
      <c r="J6">
        <v>5</v>
      </c>
    </row>
    <row r="7" spans="1:24" x14ac:dyDescent="0.3">
      <c r="A7">
        <v>2024</v>
      </c>
      <c r="B7" t="str">
        <f t="shared" si="0"/>
        <v>Select LA name in cell below</v>
      </c>
      <c r="C7" t="s">
        <v>120</v>
      </c>
      <c r="D7" t="s">
        <v>84</v>
      </c>
      <c r="E7" t="str">
        <f>IF(SAC!G17="","Blank",SAC!G17)</f>
        <v>Blank</v>
      </c>
      <c r="F7">
        <v>6000406</v>
      </c>
      <c r="G7" t="s">
        <v>530</v>
      </c>
      <c r="H7" t="s">
        <v>197</v>
      </c>
      <c r="I7">
        <v>1</v>
      </c>
      <c r="J7">
        <v>6</v>
      </c>
    </row>
    <row r="8" spans="1:24" x14ac:dyDescent="0.3">
      <c r="A8">
        <v>2024</v>
      </c>
      <c r="B8" t="str">
        <f t="shared" si="0"/>
        <v>Select LA name in cell below</v>
      </c>
      <c r="C8" t="s">
        <v>1</v>
      </c>
      <c r="D8" t="s">
        <v>85</v>
      </c>
      <c r="E8" t="str">
        <f>IF(SAC!B18="","Blank",SAC!B18)</f>
        <v>Blank</v>
      </c>
      <c r="F8">
        <v>6000407</v>
      </c>
      <c r="G8" t="s">
        <v>530</v>
      </c>
      <c r="H8" t="s">
        <v>198</v>
      </c>
      <c r="I8">
        <v>2</v>
      </c>
      <c r="J8">
        <v>1</v>
      </c>
    </row>
    <row r="9" spans="1:24" x14ac:dyDescent="0.3">
      <c r="A9">
        <v>2024</v>
      </c>
      <c r="B9" t="str">
        <f t="shared" si="0"/>
        <v>Select LA name in cell below</v>
      </c>
      <c r="C9" t="s">
        <v>2</v>
      </c>
      <c r="D9" t="s">
        <v>85</v>
      </c>
      <c r="E9" t="str">
        <f>IF(SAC!C18="","Blank",SAC!C18)</f>
        <v>Blank</v>
      </c>
      <c r="F9">
        <v>6000408</v>
      </c>
      <c r="G9" t="s">
        <v>530</v>
      </c>
      <c r="H9" t="s">
        <v>199</v>
      </c>
      <c r="I9">
        <v>2</v>
      </c>
      <c r="J9">
        <v>2</v>
      </c>
    </row>
    <row r="10" spans="1:24" x14ac:dyDescent="0.3">
      <c r="A10">
        <v>2024</v>
      </c>
      <c r="B10" t="str">
        <f t="shared" si="0"/>
        <v>Select LA name in cell below</v>
      </c>
      <c r="C10" t="s">
        <v>3</v>
      </c>
      <c r="D10" t="s">
        <v>85</v>
      </c>
      <c r="E10" t="str">
        <f>IF(SAC!D18="","Blank",SAC!D18)</f>
        <v>Blank</v>
      </c>
      <c r="F10">
        <v>6000409</v>
      </c>
      <c r="G10" t="s">
        <v>530</v>
      </c>
      <c r="H10" t="s">
        <v>200</v>
      </c>
      <c r="I10">
        <v>2</v>
      </c>
      <c r="J10">
        <v>3</v>
      </c>
    </row>
    <row r="11" spans="1:24" x14ac:dyDescent="0.3">
      <c r="A11">
        <v>2024</v>
      </c>
      <c r="B11" t="str">
        <f t="shared" si="0"/>
        <v>Select LA name in cell below</v>
      </c>
      <c r="C11" t="s">
        <v>4</v>
      </c>
      <c r="D11" t="s">
        <v>85</v>
      </c>
      <c r="E11" t="str">
        <f>IF(SAC!E18="","Blank",SAC!E18)</f>
        <v>Blank</v>
      </c>
      <c r="F11">
        <v>6000410</v>
      </c>
      <c r="G11" t="s">
        <v>530</v>
      </c>
      <c r="H11" t="s">
        <v>201</v>
      </c>
      <c r="I11">
        <v>2</v>
      </c>
      <c r="J11">
        <v>4</v>
      </c>
    </row>
    <row r="12" spans="1:24" x14ac:dyDescent="0.3">
      <c r="A12">
        <v>2024</v>
      </c>
      <c r="B12" t="str">
        <f t="shared" si="0"/>
        <v>Select LA name in cell below</v>
      </c>
      <c r="C12" t="s">
        <v>5</v>
      </c>
      <c r="D12" t="s">
        <v>85</v>
      </c>
      <c r="E12" t="str">
        <f>IF(SAC!F18="","Blank",SAC!F18)</f>
        <v>Blank</v>
      </c>
      <c r="F12">
        <v>6000411</v>
      </c>
      <c r="G12" t="s">
        <v>530</v>
      </c>
      <c r="H12" t="s">
        <v>202</v>
      </c>
      <c r="I12">
        <v>2</v>
      </c>
      <c r="J12">
        <v>5</v>
      </c>
    </row>
    <row r="13" spans="1:24" x14ac:dyDescent="0.3">
      <c r="A13">
        <v>2024</v>
      </c>
      <c r="B13" t="str">
        <f t="shared" si="0"/>
        <v>Select LA name in cell below</v>
      </c>
      <c r="C13" t="s">
        <v>120</v>
      </c>
      <c r="D13" t="s">
        <v>85</v>
      </c>
      <c r="E13" t="str">
        <f>IF(SAC!G18="","Blank",SAC!G18)</f>
        <v>Blank</v>
      </c>
      <c r="F13">
        <v>6000412</v>
      </c>
      <c r="G13" t="s">
        <v>530</v>
      </c>
      <c r="H13" t="s">
        <v>203</v>
      </c>
      <c r="I13">
        <v>2</v>
      </c>
      <c r="J13">
        <v>6</v>
      </c>
    </row>
    <row r="14" spans="1:24" x14ac:dyDescent="0.3">
      <c r="A14">
        <v>2024</v>
      </c>
      <c r="B14" t="str">
        <f t="shared" si="0"/>
        <v>Select LA name in cell below</v>
      </c>
      <c r="C14" t="s">
        <v>1</v>
      </c>
      <c r="D14" t="s">
        <v>86</v>
      </c>
      <c r="E14" t="str">
        <f>IF(SAC!B19="","Blank",SAC!B19)</f>
        <v>Blank</v>
      </c>
      <c r="F14">
        <v>6000413</v>
      </c>
      <c r="G14" t="s">
        <v>530</v>
      </c>
      <c r="H14" t="s">
        <v>204</v>
      </c>
      <c r="I14">
        <v>3</v>
      </c>
      <c r="J14">
        <v>1</v>
      </c>
    </row>
    <row r="15" spans="1:24" x14ac:dyDescent="0.3">
      <c r="A15">
        <v>2024</v>
      </c>
      <c r="B15" t="str">
        <f t="shared" si="0"/>
        <v>Select LA name in cell below</v>
      </c>
      <c r="C15" t="s">
        <v>2</v>
      </c>
      <c r="D15" t="s">
        <v>86</v>
      </c>
      <c r="E15" t="str">
        <f>IF(SAC!C19="","Blank",SAC!C19)</f>
        <v>Blank</v>
      </c>
      <c r="F15">
        <v>6000414</v>
      </c>
      <c r="G15" t="s">
        <v>530</v>
      </c>
      <c r="H15" t="s">
        <v>205</v>
      </c>
      <c r="I15">
        <v>3</v>
      </c>
      <c r="J15">
        <v>2</v>
      </c>
    </row>
    <row r="16" spans="1:24" x14ac:dyDescent="0.3">
      <c r="A16">
        <v>2024</v>
      </c>
      <c r="B16" t="str">
        <f t="shared" si="0"/>
        <v>Select LA name in cell below</v>
      </c>
      <c r="C16" t="s">
        <v>3</v>
      </c>
      <c r="D16" t="s">
        <v>86</v>
      </c>
      <c r="E16" t="str">
        <f>IF(SAC!D19="","Blank",SAC!D19)</f>
        <v>Blank</v>
      </c>
      <c r="F16">
        <v>6000415</v>
      </c>
      <c r="G16" t="s">
        <v>530</v>
      </c>
      <c r="H16" t="s">
        <v>206</v>
      </c>
      <c r="I16">
        <v>3</v>
      </c>
      <c r="J16">
        <v>3</v>
      </c>
    </row>
    <row r="17" spans="1:12" x14ac:dyDescent="0.3">
      <c r="A17">
        <v>2024</v>
      </c>
      <c r="B17" t="str">
        <f t="shared" si="0"/>
        <v>Select LA name in cell below</v>
      </c>
      <c r="C17" t="s">
        <v>4</v>
      </c>
      <c r="D17" t="s">
        <v>86</v>
      </c>
      <c r="E17" t="str">
        <f>IF(SAC!E19="","Blank",SAC!E19)</f>
        <v>Blank</v>
      </c>
      <c r="F17">
        <v>6000416</v>
      </c>
      <c r="G17" t="s">
        <v>530</v>
      </c>
      <c r="H17" t="s">
        <v>207</v>
      </c>
      <c r="I17">
        <v>3</v>
      </c>
      <c r="J17">
        <v>4</v>
      </c>
    </row>
    <row r="18" spans="1:12" x14ac:dyDescent="0.3">
      <c r="A18">
        <v>2024</v>
      </c>
      <c r="B18" t="str">
        <f t="shared" si="0"/>
        <v>Select LA name in cell below</v>
      </c>
      <c r="C18" t="s">
        <v>5</v>
      </c>
      <c r="D18" t="s">
        <v>86</v>
      </c>
      <c r="E18" t="str">
        <f>IF(SAC!F19="","Blank",SAC!F19)</f>
        <v>Blank</v>
      </c>
      <c r="F18">
        <v>6000417</v>
      </c>
      <c r="G18" t="s">
        <v>530</v>
      </c>
      <c r="H18" t="s">
        <v>208</v>
      </c>
      <c r="I18">
        <v>3</v>
      </c>
      <c r="J18">
        <v>5</v>
      </c>
    </row>
    <row r="19" spans="1:12" x14ac:dyDescent="0.3">
      <c r="A19">
        <v>2024</v>
      </c>
      <c r="B19" t="str">
        <f t="shared" si="0"/>
        <v>Select LA name in cell below</v>
      </c>
      <c r="C19" t="s">
        <v>120</v>
      </c>
      <c r="D19" t="s">
        <v>86</v>
      </c>
      <c r="E19" t="str">
        <f>IF(SAC!G19="","Blank",SAC!G19)</f>
        <v>Blank</v>
      </c>
      <c r="F19">
        <v>6000418</v>
      </c>
      <c r="G19" t="s">
        <v>530</v>
      </c>
      <c r="H19" t="s">
        <v>209</v>
      </c>
      <c r="I19">
        <v>3</v>
      </c>
      <c r="J19">
        <v>6</v>
      </c>
    </row>
    <row r="20" spans="1:12" x14ac:dyDescent="0.3">
      <c r="A20">
        <v>2024</v>
      </c>
      <c r="B20" t="str">
        <f t="shared" si="0"/>
        <v>Select LA name in cell below</v>
      </c>
      <c r="C20" t="s">
        <v>7</v>
      </c>
      <c r="D20" t="s">
        <v>84</v>
      </c>
      <c r="E20" t="str">
        <f>IF(SAC!B23="","Blank",SAC!B23)</f>
        <v>Blank</v>
      </c>
      <c r="F20">
        <v>6000419</v>
      </c>
      <c r="G20" t="s">
        <v>531</v>
      </c>
      <c r="H20" t="s">
        <v>210</v>
      </c>
      <c r="I20">
        <v>1</v>
      </c>
      <c r="K20">
        <v>1</v>
      </c>
    </row>
    <row r="21" spans="1:12" x14ac:dyDescent="0.3">
      <c r="A21">
        <v>2024</v>
      </c>
      <c r="B21" t="str">
        <f t="shared" si="0"/>
        <v>Select LA name in cell below</v>
      </c>
      <c r="C21" t="s">
        <v>8</v>
      </c>
      <c r="D21" t="s">
        <v>84</v>
      </c>
      <c r="E21" t="str">
        <f>IF(SAC!C23="","Blank",SAC!C23)</f>
        <v>Blank</v>
      </c>
      <c r="F21">
        <v>6000420</v>
      </c>
      <c r="G21" t="s">
        <v>531</v>
      </c>
      <c r="H21" t="s">
        <v>211</v>
      </c>
      <c r="I21">
        <v>1</v>
      </c>
      <c r="K21">
        <v>2</v>
      </c>
    </row>
    <row r="22" spans="1:12" x14ac:dyDescent="0.3">
      <c r="A22">
        <v>2024</v>
      </c>
      <c r="B22" t="str">
        <f t="shared" si="0"/>
        <v>Select LA name in cell below</v>
      </c>
      <c r="C22" t="s">
        <v>120</v>
      </c>
      <c r="D22" t="s">
        <v>84</v>
      </c>
      <c r="E22" t="str">
        <f>IF(SAC!D23="","Blank",SAC!D23)</f>
        <v>Blank</v>
      </c>
      <c r="F22">
        <v>6000421</v>
      </c>
      <c r="G22" t="s">
        <v>531</v>
      </c>
      <c r="H22" t="s">
        <v>212</v>
      </c>
      <c r="I22">
        <v>1</v>
      </c>
      <c r="K22">
        <v>3</v>
      </c>
    </row>
    <row r="23" spans="1:12" x14ac:dyDescent="0.3">
      <c r="A23">
        <v>2024</v>
      </c>
      <c r="B23" t="str">
        <f t="shared" si="0"/>
        <v>Select LA name in cell below</v>
      </c>
      <c r="C23" t="s">
        <v>7</v>
      </c>
      <c r="D23" t="s">
        <v>85</v>
      </c>
      <c r="E23" t="str">
        <f>IF(SAC!B24="","Blank",SAC!B24)</f>
        <v>Blank</v>
      </c>
      <c r="F23">
        <v>6000422</v>
      </c>
      <c r="G23" t="s">
        <v>531</v>
      </c>
      <c r="H23" t="s">
        <v>213</v>
      </c>
      <c r="I23">
        <v>2</v>
      </c>
      <c r="K23">
        <v>1</v>
      </c>
    </row>
    <row r="24" spans="1:12" x14ac:dyDescent="0.3">
      <c r="A24">
        <v>2024</v>
      </c>
      <c r="B24" t="str">
        <f t="shared" si="0"/>
        <v>Select LA name in cell below</v>
      </c>
      <c r="C24" t="s">
        <v>8</v>
      </c>
      <c r="D24" t="s">
        <v>85</v>
      </c>
      <c r="E24" t="str">
        <f>IF(SAC!C24="","Blank",SAC!C24)</f>
        <v>Blank</v>
      </c>
      <c r="F24">
        <v>6000423</v>
      </c>
      <c r="G24" t="s">
        <v>531</v>
      </c>
      <c r="H24" t="s">
        <v>214</v>
      </c>
      <c r="I24">
        <v>2</v>
      </c>
      <c r="K24">
        <v>2</v>
      </c>
    </row>
    <row r="25" spans="1:12" x14ac:dyDescent="0.3">
      <c r="A25">
        <v>2024</v>
      </c>
      <c r="B25" t="str">
        <f t="shared" si="0"/>
        <v>Select LA name in cell below</v>
      </c>
      <c r="C25" t="s">
        <v>120</v>
      </c>
      <c r="D25" t="s">
        <v>85</v>
      </c>
      <c r="E25" t="str">
        <f>IF(SAC!D24="","Blank",SAC!D24)</f>
        <v>Blank</v>
      </c>
      <c r="F25">
        <v>6000424</v>
      </c>
      <c r="G25" t="s">
        <v>531</v>
      </c>
      <c r="H25" t="s">
        <v>215</v>
      </c>
      <c r="I25">
        <v>2</v>
      </c>
      <c r="K25">
        <v>3</v>
      </c>
    </row>
    <row r="26" spans="1:12" x14ac:dyDescent="0.3">
      <c r="A26">
        <v>2024</v>
      </c>
      <c r="B26" t="str">
        <f t="shared" si="0"/>
        <v>Select LA name in cell below</v>
      </c>
      <c r="C26" t="s">
        <v>7</v>
      </c>
      <c r="D26" t="s">
        <v>86</v>
      </c>
      <c r="E26" t="str">
        <f>IF(SAC!B25="","Blank",SAC!B25)</f>
        <v>Blank</v>
      </c>
      <c r="F26">
        <v>6000425</v>
      </c>
      <c r="G26" t="s">
        <v>531</v>
      </c>
      <c r="H26" t="s">
        <v>216</v>
      </c>
      <c r="I26">
        <v>3</v>
      </c>
      <c r="K26">
        <v>1</v>
      </c>
    </row>
    <row r="27" spans="1:12" x14ac:dyDescent="0.3">
      <c r="A27">
        <v>2024</v>
      </c>
      <c r="B27" t="str">
        <f t="shared" si="0"/>
        <v>Select LA name in cell below</v>
      </c>
      <c r="C27" t="s">
        <v>8</v>
      </c>
      <c r="D27" t="s">
        <v>86</v>
      </c>
      <c r="E27" t="str">
        <f>IF(SAC!C25="","Blank",SAC!C25)</f>
        <v>Blank</v>
      </c>
      <c r="F27">
        <v>6000426</v>
      </c>
      <c r="G27" t="s">
        <v>531</v>
      </c>
      <c r="H27" t="s">
        <v>217</v>
      </c>
      <c r="I27">
        <v>3</v>
      </c>
      <c r="K27">
        <v>2</v>
      </c>
    </row>
    <row r="28" spans="1:12" x14ac:dyDescent="0.3">
      <c r="A28">
        <v>2024</v>
      </c>
      <c r="B28" t="str">
        <f t="shared" si="0"/>
        <v>Select LA name in cell below</v>
      </c>
      <c r="C28" t="s">
        <v>120</v>
      </c>
      <c r="D28" t="s">
        <v>86</v>
      </c>
      <c r="E28" t="str">
        <f>IF(SAC!D25="","Blank",SAC!D25)</f>
        <v>Blank</v>
      </c>
      <c r="F28">
        <v>6000427</v>
      </c>
      <c r="G28" t="s">
        <v>531</v>
      </c>
      <c r="H28" t="s">
        <v>218</v>
      </c>
      <c r="I28">
        <v>3</v>
      </c>
      <c r="K28">
        <v>3</v>
      </c>
    </row>
    <row r="29" spans="1:12" x14ac:dyDescent="0.3">
      <c r="A29">
        <v>2024</v>
      </c>
      <c r="B29" t="str">
        <f t="shared" si="0"/>
        <v>Select LA name in cell below</v>
      </c>
      <c r="C29" t="s">
        <v>10</v>
      </c>
      <c r="D29" t="s">
        <v>84</v>
      </c>
      <c r="E29" t="str">
        <f>IF(SAC!B29="","Blank",SAC!B29)</f>
        <v>Blank</v>
      </c>
      <c r="F29">
        <v>6000428</v>
      </c>
      <c r="G29" t="s">
        <v>532</v>
      </c>
      <c r="H29" t="s">
        <v>219</v>
      </c>
      <c r="I29">
        <v>1</v>
      </c>
      <c r="L29">
        <v>1</v>
      </c>
    </row>
    <row r="30" spans="1:12" x14ac:dyDescent="0.3">
      <c r="A30">
        <v>2024</v>
      </c>
      <c r="B30" t="str">
        <f t="shared" si="0"/>
        <v>Select LA name in cell below</v>
      </c>
      <c r="C30" t="s">
        <v>11</v>
      </c>
      <c r="D30" t="s">
        <v>84</v>
      </c>
      <c r="E30" t="str">
        <f>IF(SAC!C29="","Blank",SAC!C29)</f>
        <v>Blank</v>
      </c>
      <c r="F30">
        <v>6000429</v>
      </c>
      <c r="G30" t="s">
        <v>532</v>
      </c>
      <c r="H30" t="s">
        <v>220</v>
      </c>
      <c r="I30">
        <v>1</v>
      </c>
      <c r="L30">
        <v>2</v>
      </c>
    </row>
    <row r="31" spans="1:12" x14ac:dyDescent="0.3">
      <c r="A31">
        <v>2024</v>
      </c>
      <c r="B31" t="str">
        <f t="shared" si="0"/>
        <v>Select LA name in cell below</v>
      </c>
      <c r="C31" t="s">
        <v>12</v>
      </c>
      <c r="D31" t="s">
        <v>84</v>
      </c>
      <c r="E31" t="str">
        <f>IF(SAC!D29="","Blank",SAC!D29)</f>
        <v>Blank</v>
      </c>
      <c r="F31">
        <v>6000430</v>
      </c>
      <c r="G31" t="s">
        <v>532</v>
      </c>
      <c r="H31" t="s">
        <v>221</v>
      </c>
      <c r="I31">
        <v>1</v>
      </c>
      <c r="L31">
        <v>3</v>
      </c>
    </row>
    <row r="32" spans="1:12" x14ac:dyDescent="0.3">
      <c r="A32">
        <v>2024</v>
      </c>
      <c r="B32" t="str">
        <f t="shared" si="0"/>
        <v>Select LA name in cell below</v>
      </c>
      <c r="C32" t="s">
        <v>13</v>
      </c>
      <c r="D32" t="s">
        <v>84</v>
      </c>
      <c r="E32" t="str">
        <f>IF(SAC!E29="","Blank",SAC!E29)</f>
        <v>Blank</v>
      </c>
      <c r="F32">
        <v>6000431</v>
      </c>
      <c r="G32" t="s">
        <v>532</v>
      </c>
      <c r="H32" t="s">
        <v>222</v>
      </c>
      <c r="I32">
        <v>1</v>
      </c>
      <c r="K32">
        <v>3</v>
      </c>
      <c r="L32">
        <v>4</v>
      </c>
    </row>
    <row r="33" spans="1:12" x14ac:dyDescent="0.3">
      <c r="A33">
        <v>2024</v>
      </c>
      <c r="B33" t="str">
        <f t="shared" si="0"/>
        <v>Select LA name in cell below</v>
      </c>
      <c r="C33" t="s">
        <v>14</v>
      </c>
      <c r="D33" t="s">
        <v>84</v>
      </c>
      <c r="E33" t="str">
        <f>IF(SAC!F29="","Blank",SAC!F29)</f>
        <v>Blank</v>
      </c>
      <c r="F33">
        <v>6000432</v>
      </c>
      <c r="G33" t="s">
        <v>532</v>
      </c>
      <c r="H33" t="s">
        <v>223</v>
      </c>
      <c r="I33">
        <v>1</v>
      </c>
      <c r="L33">
        <v>5</v>
      </c>
    </row>
    <row r="34" spans="1:12" x14ac:dyDescent="0.3">
      <c r="A34">
        <v>2024</v>
      </c>
      <c r="B34" t="str">
        <f t="shared" si="0"/>
        <v>Select LA name in cell below</v>
      </c>
      <c r="C34" t="s">
        <v>119</v>
      </c>
      <c r="D34" t="s">
        <v>84</v>
      </c>
      <c r="E34" t="str">
        <f>IF(SAC!G29="","Blank",SAC!G29)</f>
        <v>Blank</v>
      </c>
      <c r="F34">
        <v>6000433</v>
      </c>
      <c r="G34" t="s">
        <v>532</v>
      </c>
      <c r="H34" t="s">
        <v>224</v>
      </c>
      <c r="I34">
        <v>1</v>
      </c>
      <c r="L34">
        <v>6</v>
      </c>
    </row>
    <row r="35" spans="1:12" x14ac:dyDescent="0.3">
      <c r="A35">
        <v>2024</v>
      </c>
      <c r="B35" t="str">
        <f t="shared" si="0"/>
        <v>Select LA name in cell below</v>
      </c>
      <c r="C35" t="s">
        <v>225</v>
      </c>
      <c r="D35" t="s">
        <v>84</v>
      </c>
      <c r="E35" t="str">
        <f>IF(SAC!H29="","Blank",SAC!H29)</f>
        <v>Blank</v>
      </c>
      <c r="F35">
        <v>6000434</v>
      </c>
      <c r="G35" t="s">
        <v>532</v>
      </c>
      <c r="H35" t="s">
        <v>226</v>
      </c>
      <c r="I35">
        <v>1</v>
      </c>
      <c r="L35">
        <v>7</v>
      </c>
    </row>
    <row r="36" spans="1:12" x14ac:dyDescent="0.3">
      <c r="A36">
        <v>2024</v>
      </c>
      <c r="B36" t="str">
        <f t="shared" si="0"/>
        <v>Select LA name in cell below</v>
      </c>
      <c r="C36" t="s">
        <v>10</v>
      </c>
      <c r="D36" t="s">
        <v>85</v>
      </c>
      <c r="E36" t="str">
        <f>IF(SAC!B30="","Blank",SAC!B30)</f>
        <v>Blank</v>
      </c>
      <c r="F36">
        <v>6000435</v>
      </c>
      <c r="G36" t="s">
        <v>532</v>
      </c>
      <c r="H36" t="s">
        <v>227</v>
      </c>
      <c r="I36">
        <v>2</v>
      </c>
      <c r="L36">
        <v>1</v>
      </c>
    </row>
    <row r="37" spans="1:12" x14ac:dyDescent="0.3">
      <c r="A37">
        <v>2024</v>
      </c>
      <c r="B37" t="str">
        <f t="shared" si="0"/>
        <v>Select LA name in cell below</v>
      </c>
      <c r="C37" t="s">
        <v>11</v>
      </c>
      <c r="D37" t="s">
        <v>85</v>
      </c>
      <c r="E37" t="str">
        <f>IF(SAC!C30="","Blank",SAC!C30)</f>
        <v>Blank</v>
      </c>
      <c r="F37">
        <v>6000436</v>
      </c>
      <c r="G37" t="s">
        <v>532</v>
      </c>
      <c r="H37" t="s">
        <v>228</v>
      </c>
      <c r="I37">
        <v>2</v>
      </c>
      <c r="L37">
        <v>2</v>
      </c>
    </row>
    <row r="38" spans="1:12" x14ac:dyDescent="0.3">
      <c r="A38">
        <v>2024</v>
      </c>
      <c r="B38" t="str">
        <f t="shared" si="0"/>
        <v>Select LA name in cell below</v>
      </c>
      <c r="C38" t="s">
        <v>12</v>
      </c>
      <c r="D38" t="s">
        <v>85</v>
      </c>
      <c r="E38" t="str">
        <f>IF(SAC!D30="","Blank",SAC!D30)</f>
        <v>Blank</v>
      </c>
      <c r="F38">
        <v>6000437</v>
      </c>
      <c r="G38" t="s">
        <v>532</v>
      </c>
      <c r="H38" t="s">
        <v>229</v>
      </c>
      <c r="I38">
        <v>2</v>
      </c>
      <c r="L38">
        <v>3</v>
      </c>
    </row>
    <row r="39" spans="1:12" x14ac:dyDescent="0.3">
      <c r="A39">
        <v>2024</v>
      </c>
      <c r="B39" t="str">
        <f t="shared" si="0"/>
        <v>Select LA name in cell below</v>
      </c>
      <c r="C39" t="s">
        <v>13</v>
      </c>
      <c r="D39" t="s">
        <v>85</v>
      </c>
      <c r="E39" t="str">
        <f>IF(SAC!E30="","Blank",SAC!E30)</f>
        <v>Blank</v>
      </c>
      <c r="F39">
        <v>6000438</v>
      </c>
      <c r="G39" t="s">
        <v>532</v>
      </c>
      <c r="H39" t="s">
        <v>230</v>
      </c>
      <c r="I39">
        <v>2</v>
      </c>
      <c r="L39">
        <v>4</v>
      </c>
    </row>
    <row r="40" spans="1:12" x14ac:dyDescent="0.3">
      <c r="A40">
        <v>2024</v>
      </c>
      <c r="B40" t="str">
        <f t="shared" si="0"/>
        <v>Select LA name in cell below</v>
      </c>
      <c r="C40" t="s">
        <v>14</v>
      </c>
      <c r="D40" t="s">
        <v>85</v>
      </c>
      <c r="E40" t="str">
        <f>IF(SAC!F30="","Blank",SAC!F30)</f>
        <v>Blank</v>
      </c>
      <c r="F40">
        <v>6000439</v>
      </c>
      <c r="G40" t="s">
        <v>532</v>
      </c>
      <c r="H40" t="s">
        <v>231</v>
      </c>
      <c r="I40">
        <v>2</v>
      </c>
      <c r="L40">
        <v>5</v>
      </c>
    </row>
    <row r="41" spans="1:12" x14ac:dyDescent="0.3">
      <c r="A41">
        <v>2024</v>
      </c>
      <c r="B41" t="str">
        <f t="shared" si="0"/>
        <v>Select LA name in cell below</v>
      </c>
      <c r="C41" t="s">
        <v>119</v>
      </c>
      <c r="D41" t="s">
        <v>85</v>
      </c>
      <c r="E41" t="str">
        <f>IF(SAC!G30="","Blank",SAC!G30)</f>
        <v>Blank</v>
      </c>
      <c r="F41">
        <v>6000440</v>
      </c>
      <c r="G41" t="s">
        <v>532</v>
      </c>
      <c r="H41" t="s">
        <v>232</v>
      </c>
      <c r="I41">
        <v>2</v>
      </c>
      <c r="L41">
        <v>6</v>
      </c>
    </row>
    <row r="42" spans="1:12" x14ac:dyDescent="0.3">
      <c r="A42">
        <v>2024</v>
      </c>
      <c r="B42" t="str">
        <f t="shared" si="0"/>
        <v>Select LA name in cell below</v>
      </c>
      <c r="C42" t="s">
        <v>225</v>
      </c>
      <c r="D42" t="s">
        <v>85</v>
      </c>
      <c r="E42" t="str">
        <f>IF(SAC!H30="","Blank",SAC!H30)</f>
        <v>Blank</v>
      </c>
      <c r="F42">
        <v>6000441</v>
      </c>
      <c r="G42" t="s">
        <v>532</v>
      </c>
      <c r="H42" t="s">
        <v>233</v>
      </c>
      <c r="I42">
        <v>2</v>
      </c>
      <c r="L42">
        <v>7</v>
      </c>
    </row>
    <row r="43" spans="1:12" x14ac:dyDescent="0.3">
      <c r="A43">
        <v>2024</v>
      </c>
      <c r="B43" t="str">
        <f t="shared" si="0"/>
        <v>Select LA name in cell below</v>
      </c>
      <c r="C43" t="s">
        <v>10</v>
      </c>
      <c r="D43" t="s">
        <v>86</v>
      </c>
      <c r="E43" t="str">
        <f>IF(SAC!B31="","Blank",SAC!B31)</f>
        <v>Blank</v>
      </c>
      <c r="F43">
        <v>6000442</v>
      </c>
      <c r="G43" t="s">
        <v>532</v>
      </c>
      <c r="H43" t="s">
        <v>234</v>
      </c>
      <c r="I43">
        <v>3</v>
      </c>
      <c r="L43">
        <v>1</v>
      </c>
    </row>
    <row r="44" spans="1:12" x14ac:dyDescent="0.3">
      <c r="A44">
        <v>2024</v>
      </c>
      <c r="B44" t="str">
        <f t="shared" si="0"/>
        <v>Select LA name in cell below</v>
      </c>
      <c r="C44" t="s">
        <v>11</v>
      </c>
      <c r="D44" t="s">
        <v>86</v>
      </c>
      <c r="E44" t="str">
        <f>IF(SAC!C31="","Blank",SAC!C31)</f>
        <v>Blank</v>
      </c>
      <c r="F44">
        <v>6000443</v>
      </c>
      <c r="G44" t="s">
        <v>532</v>
      </c>
      <c r="H44" t="s">
        <v>235</v>
      </c>
      <c r="I44">
        <v>3</v>
      </c>
      <c r="L44">
        <v>2</v>
      </c>
    </row>
    <row r="45" spans="1:12" x14ac:dyDescent="0.3">
      <c r="A45">
        <v>2024</v>
      </c>
      <c r="B45" t="str">
        <f t="shared" si="0"/>
        <v>Select LA name in cell below</v>
      </c>
      <c r="C45" t="s">
        <v>12</v>
      </c>
      <c r="D45" t="s">
        <v>86</v>
      </c>
      <c r="E45" t="str">
        <f>IF(SAC!D31="","Blank",SAC!D31)</f>
        <v>Blank</v>
      </c>
      <c r="F45">
        <v>6000444</v>
      </c>
      <c r="G45" t="s">
        <v>532</v>
      </c>
      <c r="H45" t="s">
        <v>236</v>
      </c>
      <c r="I45">
        <v>3</v>
      </c>
      <c r="L45">
        <v>3</v>
      </c>
    </row>
    <row r="46" spans="1:12" x14ac:dyDescent="0.3">
      <c r="A46">
        <v>2024</v>
      </c>
      <c r="B46" t="str">
        <f t="shared" si="0"/>
        <v>Select LA name in cell below</v>
      </c>
      <c r="C46" t="s">
        <v>13</v>
      </c>
      <c r="D46" t="s">
        <v>86</v>
      </c>
      <c r="E46" t="str">
        <f>IF(SAC!E31="","Blank",SAC!E31)</f>
        <v>Blank</v>
      </c>
      <c r="F46">
        <v>6000445</v>
      </c>
      <c r="G46" t="s">
        <v>532</v>
      </c>
      <c r="H46" t="s">
        <v>237</v>
      </c>
      <c r="I46">
        <v>3</v>
      </c>
      <c r="L46">
        <v>4</v>
      </c>
    </row>
    <row r="47" spans="1:12" x14ac:dyDescent="0.3">
      <c r="A47">
        <v>2024</v>
      </c>
      <c r="B47" t="str">
        <f t="shared" si="0"/>
        <v>Select LA name in cell below</v>
      </c>
      <c r="C47" t="s">
        <v>14</v>
      </c>
      <c r="D47" t="s">
        <v>86</v>
      </c>
      <c r="E47" t="str">
        <f>IF(SAC!F31="","Blank",SAC!F31)</f>
        <v>Blank</v>
      </c>
      <c r="F47">
        <v>6000446</v>
      </c>
      <c r="G47" t="s">
        <v>532</v>
      </c>
      <c r="H47" t="s">
        <v>238</v>
      </c>
      <c r="I47">
        <v>3</v>
      </c>
      <c r="L47">
        <v>5</v>
      </c>
    </row>
    <row r="48" spans="1:12" x14ac:dyDescent="0.3">
      <c r="A48">
        <v>2024</v>
      </c>
      <c r="B48" t="str">
        <f t="shared" si="0"/>
        <v>Select LA name in cell below</v>
      </c>
      <c r="C48" t="s">
        <v>119</v>
      </c>
      <c r="D48" t="s">
        <v>86</v>
      </c>
      <c r="E48" t="str">
        <f>IF(SAC!G31="","Blank",SAC!G31)</f>
        <v>Blank</v>
      </c>
      <c r="F48">
        <v>6000447</v>
      </c>
      <c r="G48" t="s">
        <v>532</v>
      </c>
      <c r="H48" t="s">
        <v>239</v>
      </c>
      <c r="I48">
        <v>3</v>
      </c>
      <c r="L48">
        <v>6</v>
      </c>
    </row>
    <row r="49" spans="1:13" x14ac:dyDescent="0.3">
      <c r="A49">
        <v>2024</v>
      </c>
      <c r="B49" t="str">
        <f t="shared" si="0"/>
        <v>Select LA name in cell below</v>
      </c>
      <c r="C49" t="s">
        <v>225</v>
      </c>
      <c r="D49" t="s">
        <v>86</v>
      </c>
      <c r="E49" t="str">
        <f>IF(SAC!H31="","Blank",SAC!H31)</f>
        <v>Blank</v>
      </c>
      <c r="F49">
        <v>6000448</v>
      </c>
      <c r="G49" t="s">
        <v>532</v>
      </c>
      <c r="H49" t="s">
        <v>240</v>
      </c>
      <c r="I49">
        <v>3</v>
      </c>
      <c r="L49">
        <v>7</v>
      </c>
    </row>
    <row r="50" spans="1:13" x14ac:dyDescent="0.3">
      <c r="A50">
        <v>2024</v>
      </c>
      <c r="B50" t="str">
        <f t="shared" si="0"/>
        <v>Select LA name in cell below</v>
      </c>
      <c r="C50" t="s">
        <v>16</v>
      </c>
      <c r="D50" t="s">
        <v>84</v>
      </c>
      <c r="E50" t="str">
        <f>IF(SAC!B35="","Blank",SAC!B35)</f>
        <v>Blank</v>
      </c>
      <c r="F50">
        <v>6000449</v>
      </c>
      <c r="G50" t="s">
        <v>533</v>
      </c>
      <c r="H50" t="s">
        <v>241</v>
      </c>
      <c r="I50">
        <v>1</v>
      </c>
      <c r="M50">
        <v>1</v>
      </c>
    </row>
    <row r="51" spans="1:13" x14ac:dyDescent="0.3">
      <c r="A51">
        <v>2024</v>
      </c>
      <c r="B51" t="str">
        <f t="shared" si="0"/>
        <v>Select LA name in cell below</v>
      </c>
      <c r="C51" t="s">
        <v>17</v>
      </c>
      <c r="D51" t="s">
        <v>84</v>
      </c>
      <c r="E51" t="str">
        <f>IF(SAC!C35="","Blank",SAC!C35)</f>
        <v>Blank</v>
      </c>
      <c r="F51">
        <v>6000450</v>
      </c>
      <c r="G51" t="s">
        <v>533</v>
      </c>
      <c r="H51" t="s">
        <v>242</v>
      </c>
      <c r="I51">
        <v>1</v>
      </c>
      <c r="M51">
        <v>2</v>
      </c>
    </row>
    <row r="52" spans="1:13" x14ac:dyDescent="0.3">
      <c r="A52">
        <v>2024</v>
      </c>
      <c r="B52" t="str">
        <f t="shared" si="0"/>
        <v>Select LA name in cell below</v>
      </c>
      <c r="C52" t="s">
        <v>243</v>
      </c>
      <c r="D52" t="s">
        <v>84</v>
      </c>
      <c r="E52" t="str">
        <f>IF(SAC!D35="","Blank",SAC!D35)</f>
        <v>Blank</v>
      </c>
      <c r="F52">
        <v>6000451</v>
      </c>
      <c r="G52" t="s">
        <v>533</v>
      </c>
      <c r="H52" t="s">
        <v>244</v>
      </c>
      <c r="I52">
        <v>1</v>
      </c>
      <c r="M52">
        <v>3</v>
      </c>
    </row>
    <row r="53" spans="1:13" x14ac:dyDescent="0.3">
      <c r="A53">
        <v>2024</v>
      </c>
      <c r="B53" t="str">
        <f t="shared" si="0"/>
        <v>Select LA name in cell below</v>
      </c>
      <c r="C53" t="s">
        <v>245</v>
      </c>
      <c r="D53" t="s">
        <v>84</v>
      </c>
      <c r="E53" t="str">
        <f>IF(SAC!E35="","Blank",SAC!E35)</f>
        <v>Blank</v>
      </c>
      <c r="F53">
        <v>6000452</v>
      </c>
      <c r="G53" t="s">
        <v>533</v>
      </c>
      <c r="H53" t="s">
        <v>246</v>
      </c>
      <c r="I53">
        <v>1</v>
      </c>
      <c r="M53">
        <v>4</v>
      </c>
    </row>
    <row r="54" spans="1:13" x14ac:dyDescent="0.3">
      <c r="A54">
        <v>2024</v>
      </c>
      <c r="B54" t="str">
        <f t="shared" si="0"/>
        <v>Select LA name in cell below</v>
      </c>
      <c r="C54" t="s">
        <v>20</v>
      </c>
      <c r="D54" t="s">
        <v>84</v>
      </c>
      <c r="E54" t="str">
        <f>IF(SAC!F35="","Blank",SAC!F35)</f>
        <v>Blank</v>
      </c>
      <c r="F54">
        <v>6000453</v>
      </c>
      <c r="G54" t="s">
        <v>533</v>
      </c>
      <c r="H54" t="s">
        <v>247</v>
      </c>
      <c r="I54">
        <v>1</v>
      </c>
      <c r="M54">
        <v>5</v>
      </c>
    </row>
    <row r="55" spans="1:13" x14ac:dyDescent="0.3">
      <c r="A55">
        <v>2024</v>
      </c>
      <c r="B55" t="str">
        <f t="shared" si="0"/>
        <v>Select LA name in cell below</v>
      </c>
      <c r="C55" t="s">
        <v>21</v>
      </c>
      <c r="D55" t="s">
        <v>84</v>
      </c>
      <c r="E55" t="str">
        <f>IF(SAC!G35="","Blank",SAC!G35)</f>
        <v>Blank</v>
      </c>
      <c r="F55">
        <v>6000454</v>
      </c>
      <c r="G55" t="s">
        <v>533</v>
      </c>
      <c r="H55" t="s">
        <v>248</v>
      </c>
      <c r="I55">
        <v>1</v>
      </c>
      <c r="M55">
        <v>6</v>
      </c>
    </row>
    <row r="56" spans="1:13" x14ac:dyDescent="0.3">
      <c r="A56">
        <v>2024</v>
      </c>
      <c r="B56" t="str">
        <f t="shared" si="0"/>
        <v>Select LA name in cell below</v>
      </c>
      <c r="C56" t="s">
        <v>22</v>
      </c>
      <c r="D56" t="s">
        <v>84</v>
      </c>
      <c r="E56" t="str">
        <f>IF(SAC!H35="","Blank",SAC!H35)</f>
        <v>Blank</v>
      </c>
      <c r="F56">
        <v>6000455</v>
      </c>
      <c r="G56" t="s">
        <v>533</v>
      </c>
      <c r="H56" t="s">
        <v>249</v>
      </c>
      <c r="I56">
        <v>1</v>
      </c>
      <c r="M56">
        <v>7</v>
      </c>
    </row>
    <row r="57" spans="1:13" x14ac:dyDescent="0.3">
      <c r="A57">
        <v>2024</v>
      </c>
      <c r="B57" t="str">
        <f t="shared" si="0"/>
        <v>Select LA name in cell below</v>
      </c>
      <c r="C57" t="s">
        <v>120</v>
      </c>
      <c r="D57" t="s">
        <v>84</v>
      </c>
      <c r="E57" t="str">
        <f>IF(SAC!I35="","Blank",SAC!I35)</f>
        <v>Blank</v>
      </c>
      <c r="F57">
        <v>6000456</v>
      </c>
      <c r="G57" t="s">
        <v>533</v>
      </c>
      <c r="H57" t="s">
        <v>250</v>
      </c>
      <c r="I57">
        <v>1</v>
      </c>
      <c r="M57">
        <v>8</v>
      </c>
    </row>
    <row r="58" spans="1:13" x14ac:dyDescent="0.3">
      <c r="A58">
        <v>2024</v>
      </c>
      <c r="B58" t="str">
        <f t="shared" si="0"/>
        <v>Select LA name in cell below</v>
      </c>
      <c r="C58" t="s">
        <v>16</v>
      </c>
      <c r="D58" t="s">
        <v>85</v>
      </c>
      <c r="E58" t="str">
        <f>IF(SAC!B36="","Blank",SAC!B36)</f>
        <v>Blank</v>
      </c>
      <c r="F58">
        <v>6000457</v>
      </c>
      <c r="G58" t="s">
        <v>533</v>
      </c>
      <c r="H58" t="s">
        <v>251</v>
      </c>
      <c r="I58">
        <v>2</v>
      </c>
      <c r="M58">
        <v>1</v>
      </c>
    </row>
    <row r="59" spans="1:13" x14ac:dyDescent="0.3">
      <c r="A59">
        <v>2024</v>
      </c>
      <c r="B59" t="str">
        <f t="shared" si="0"/>
        <v>Select LA name in cell below</v>
      </c>
      <c r="C59" t="s">
        <v>17</v>
      </c>
      <c r="D59" t="s">
        <v>85</v>
      </c>
      <c r="E59" t="str">
        <f>IF(SAC!C36="","Blank",SAC!C36)</f>
        <v>Blank</v>
      </c>
      <c r="F59">
        <v>6000458</v>
      </c>
      <c r="G59" t="s">
        <v>533</v>
      </c>
      <c r="H59" t="s">
        <v>252</v>
      </c>
      <c r="I59">
        <v>2</v>
      </c>
      <c r="M59">
        <v>2</v>
      </c>
    </row>
    <row r="60" spans="1:13" x14ac:dyDescent="0.3">
      <c r="A60">
        <v>2024</v>
      </c>
      <c r="B60" t="str">
        <f t="shared" si="0"/>
        <v>Select LA name in cell below</v>
      </c>
      <c r="C60" t="s">
        <v>243</v>
      </c>
      <c r="D60" t="s">
        <v>85</v>
      </c>
      <c r="E60" t="str">
        <f>IF(SAC!D36="","Blank",SAC!D36)</f>
        <v>Blank</v>
      </c>
      <c r="F60">
        <v>6000459</v>
      </c>
      <c r="G60" t="s">
        <v>533</v>
      </c>
      <c r="H60" t="s">
        <v>253</v>
      </c>
      <c r="I60">
        <v>2</v>
      </c>
      <c r="M60">
        <v>3</v>
      </c>
    </row>
    <row r="61" spans="1:13" x14ac:dyDescent="0.3">
      <c r="A61">
        <v>2024</v>
      </c>
      <c r="B61" t="str">
        <f t="shared" si="0"/>
        <v>Select LA name in cell below</v>
      </c>
      <c r="C61" t="s">
        <v>245</v>
      </c>
      <c r="D61" t="s">
        <v>85</v>
      </c>
      <c r="E61" t="str">
        <f>IF(SAC!E36="","Blank",SAC!E36)</f>
        <v>Blank</v>
      </c>
      <c r="F61">
        <v>6000460</v>
      </c>
      <c r="G61" t="s">
        <v>533</v>
      </c>
      <c r="H61" t="s">
        <v>254</v>
      </c>
      <c r="I61">
        <v>2</v>
      </c>
      <c r="M61">
        <v>4</v>
      </c>
    </row>
    <row r="62" spans="1:13" x14ac:dyDescent="0.3">
      <c r="A62">
        <v>2024</v>
      </c>
      <c r="B62" t="str">
        <f t="shared" si="0"/>
        <v>Select LA name in cell below</v>
      </c>
      <c r="C62" t="s">
        <v>20</v>
      </c>
      <c r="D62" t="s">
        <v>85</v>
      </c>
      <c r="E62" t="str">
        <f>IF(SAC!F36="","Blank",SAC!F36)</f>
        <v>Blank</v>
      </c>
      <c r="F62">
        <v>6000461</v>
      </c>
      <c r="G62" t="s">
        <v>533</v>
      </c>
      <c r="H62" t="s">
        <v>255</v>
      </c>
      <c r="I62">
        <v>2</v>
      </c>
      <c r="M62">
        <v>5</v>
      </c>
    </row>
    <row r="63" spans="1:13" x14ac:dyDescent="0.3">
      <c r="A63">
        <v>2024</v>
      </c>
      <c r="B63" t="str">
        <f t="shared" si="0"/>
        <v>Select LA name in cell below</v>
      </c>
      <c r="C63" t="s">
        <v>21</v>
      </c>
      <c r="D63" t="s">
        <v>85</v>
      </c>
      <c r="E63" t="str">
        <f>IF(SAC!G36="","Blank",SAC!G36)</f>
        <v>Blank</v>
      </c>
      <c r="F63">
        <v>6000462</v>
      </c>
      <c r="G63" t="s">
        <v>533</v>
      </c>
      <c r="H63" t="s">
        <v>256</v>
      </c>
      <c r="I63">
        <v>2</v>
      </c>
      <c r="M63">
        <v>6</v>
      </c>
    </row>
    <row r="64" spans="1:13" x14ac:dyDescent="0.3">
      <c r="A64">
        <v>2024</v>
      </c>
      <c r="B64" t="str">
        <f t="shared" si="0"/>
        <v>Select LA name in cell below</v>
      </c>
      <c r="C64" t="s">
        <v>22</v>
      </c>
      <c r="D64" t="s">
        <v>85</v>
      </c>
      <c r="E64" t="str">
        <f>IF(SAC!H36="","Blank",SAC!H36)</f>
        <v>Blank</v>
      </c>
      <c r="F64">
        <v>6000463</v>
      </c>
      <c r="G64" t="s">
        <v>533</v>
      </c>
      <c r="H64" t="s">
        <v>257</v>
      </c>
      <c r="I64">
        <v>2</v>
      </c>
      <c r="M64">
        <v>7</v>
      </c>
    </row>
    <row r="65" spans="1:14" x14ac:dyDescent="0.3">
      <c r="A65">
        <v>2024</v>
      </c>
      <c r="B65" t="str">
        <f t="shared" si="0"/>
        <v>Select LA name in cell below</v>
      </c>
      <c r="C65" t="s">
        <v>120</v>
      </c>
      <c r="D65" t="s">
        <v>85</v>
      </c>
      <c r="E65" t="str">
        <f>IF(SAC!I36="","Blank",SAC!I36)</f>
        <v>Blank</v>
      </c>
      <c r="F65">
        <v>6000464</v>
      </c>
      <c r="G65" t="s">
        <v>533</v>
      </c>
      <c r="H65" t="s">
        <v>258</v>
      </c>
      <c r="I65">
        <v>2</v>
      </c>
      <c r="M65">
        <v>8</v>
      </c>
    </row>
    <row r="66" spans="1:14" x14ac:dyDescent="0.3">
      <c r="A66">
        <v>2024</v>
      </c>
      <c r="B66" t="str">
        <f t="shared" si="0"/>
        <v>Select LA name in cell below</v>
      </c>
      <c r="C66" t="s">
        <v>16</v>
      </c>
      <c r="D66" t="s">
        <v>86</v>
      </c>
      <c r="E66" t="str">
        <f>IF(SAC!B37="","Blank",SAC!B37)</f>
        <v>Blank</v>
      </c>
      <c r="F66">
        <v>6000465</v>
      </c>
      <c r="G66" t="s">
        <v>533</v>
      </c>
      <c r="H66" t="s">
        <v>259</v>
      </c>
      <c r="I66">
        <v>3</v>
      </c>
      <c r="M66">
        <v>1</v>
      </c>
    </row>
    <row r="67" spans="1:14" x14ac:dyDescent="0.3">
      <c r="A67">
        <v>2024</v>
      </c>
      <c r="B67" t="str">
        <f t="shared" si="0"/>
        <v>Select LA name in cell below</v>
      </c>
      <c r="C67" t="s">
        <v>17</v>
      </c>
      <c r="D67" t="s">
        <v>86</v>
      </c>
      <c r="E67" t="str">
        <f>IF(SAC!C37="","Blank",SAC!C37)</f>
        <v>Blank</v>
      </c>
      <c r="F67">
        <v>6000466</v>
      </c>
      <c r="G67" t="s">
        <v>533</v>
      </c>
      <c r="H67" t="s">
        <v>260</v>
      </c>
      <c r="I67">
        <v>3</v>
      </c>
      <c r="M67">
        <v>2</v>
      </c>
    </row>
    <row r="68" spans="1:14" x14ac:dyDescent="0.3">
      <c r="A68">
        <v>2024</v>
      </c>
      <c r="B68" t="str">
        <f t="shared" ref="B68:B128" si="1">B67</f>
        <v>Select LA name in cell below</v>
      </c>
      <c r="C68" t="s">
        <v>243</v>
      </c>
      <c r="D68" t="s">
        <v>86</v>
      </c>
      <c r="E68" t="str">
        <f>IF(SAC!D37="","Blank",SAC!D37)</f>
        <v>Blank</v>
      </c>
      <c r="F68">
        <v>6000467</v>
      </c>
      <c r="G68" t="s">
        <v>533</v>
      </c>
      <c r="H68" t="s">
        <v>261</v>
      </c>
      <c r="I68">
        <v>3</v>
      </c>
      <c r="M68">
        <v>3</v>
      </c>
    </row>
    <row r="69" spans="1:14" x14ac:dyDescent="0.3">
      <c r="A69">
        <v>2024</v>
      </c>
      <c r="B69" t="str">
        <f t="shared" si="1"/>
        <v>Select LA name in cell below</v>
      </c>
      <c r="C69" t="s">
        <v>245</v>
      </c>
      <c r="D69" t="s">
        <v>86</v>
      </c>
      <c r="E69" t="str">
        <f>IF(SAC!E37="","Blank",SAC!E37)</f>
        <v>Blank</v>
      </c>
      <c r="F69">
        <v>6000468</v>
      </c>
      <c r="G69" t="s">
        <v>533</v>
      </c>
      <c r="H69" t="s">
        <v>262</v>
      </c>
      <c r="I69">
        <v>3</v>
      </c>
      <c r="M69">
        <v>4</v>
      </c>
    </row>
    <row r="70" spans="1:14" x14ac:dyDescent="0.3">
      <c r="A70">
        <v>2024</v>
      </c>
      <c r="B70" t="str">
        <f t="shared" si="1"/>
        <v>Select LA name in cell below</v>
      </c>
      <c r="C70" t="s">
        <v>20</v>
      </c>
      <c r="D70" t="s">
        <v>86</v>
      </c>
      <c r="E70" t="str">
        <f>IF(SAC!F37="","Blank",SAC!F37)</f>
        <v>Blank</v>
      </c>
      <c r="F70">
        <v>6000469</v>
      </c>
      <c r="G70" t="s">
        <v>533</v>
      </c>
      <c r="H70" t="s">
        <v>263</v>
      </c>
      <c r="I70">
        <v>3</v>
      </c>
      <c r="M70">
        <v>5</v>
      </c>
    </row>
    <row r="71" spans="1:14" x14ac:dyDescent="0.3">
      <c r="A71">
        <v>2024</v>
      </c>
      <c r="B71" t="str">
        <f t="shared" si="1"/>
        <v>Select LA name in cell below</v>
      </c>
      <c r="C71" t="s">
        <v>21</v>
      </c>
      <c r="D71" t="s">
        <v>86</v>
      </c>
      <c r="E71" t="str">
        <f>IF(SAC!G37="","Blank",SAC!G37)</f>
        <v>Blank</v>
      </c>
      <c r="F71">
        <v>6000470</v>
      </c>
      <c r="G71" t="s">
        <v>533</v>
      </c>
      <c r="H71" t="s">
        <v>264</v>
      </c>
      <c r="I71">
        <v>3</v>
      </c>
      <c r="M71">
        <v>6</v>
      </c>
    </row>
    <row r="72" spans="1:14" x14ac:dyDescent="0.3">
      <c r="A72">
        <v>2024</v>
      </c>
      <c r="B72" t="str">
        <f t="shared" si="1"/>
        <v>Select LA name in cell below</v>
      </c>
      <c r="C72" t="s">
        <v>22</v>
      </c>
      <c r="D72" t="s">
        <v>86</v>
      </c>
      <c r="E72" t="str">
        <f>IF(SAC!H37="","Blank",SAC!H37)</f>
        <v>Blank</v>
      </c>
      <c r="F72">
        <v>6000471</v>
      </c>
      <c r="G72" t="s">
        <v>533</v>
      </c>
      <c r="H72" t="s">
        <v>265</v>
      </c>
      <c r="I72">
        <v>3</v>
      </c>
      <c r="M72">
        <v>7</v>
      </c>
    </row>
    <row r="73" spans="1:14" x14ac:dyDescent="0.3">
      <c r="A73">
        <v>2024</v>
      </c>
      <c r="B73" t="str">
        <f t="shared" si="1"/>
        <v>Select LA name in cell below</v>
      </c>
      <c r="C73" t="s">
        <v>120</v>
      </c>
      <c r="D73" t="s">
        <v>86</v>
      </c>
      <c r="E73" t="str">
        <f>IF(SAC!I37="","Blank",SAC!I37)</f>
        <v>Blank</v>
      </c>
      <c r="F73">
        <v>6000472</v>
      </c>
      <c r="G73" t="s">
        <v>533</v>
      </c>
      <c r="H73" t="s">
        <v>266</v>
      </c>
      <c r="I73">
        <v>3</v>
      </c>
      <c r="M73">
        <v>8</v>
      </c>
    </row>
    <row r="74" spans="1:14" x14ac:dyDescent="0.3">
      <c r="A74">
        <v>2024</v>
      </c>
      <c r="B74" t="str">
        <f t="shared" si="1"/>
        <v>Select LA name in cell below</v>
      </c>
      <c r="C74" t="s">
        <v>267</v>
      </c>
      <c r="D74" t="s">
        <v>25</v>
      </c>
      <c r="E74" t="str">
        <f>IF(SAC!C41="","Blank",SAC!C41)</f>
        <v>Blank</v>
      </c>
      <c r="F74">
        <v>6000473</v>
      </c>
      <c r="G74" t="s">
        <v>525</v>
      </c>
      <c r="H74" t="s">
        <v>268</v>
      </c>
      <c r="I74">
        <v>1</v>
      </c>
      <c r="N74">
        <v>1</v>
      </c>
    </row>
    <row r="75" spans="1:14" x14ac:dyDescent="0.3">
      <c r="A75">
        <v>2024</v>
      </c>
      <c r="B75" t="str">
        <f t="shared" si="1"/>
        <v>Select LA name in cell below</v>
      </c>
      <c r="C75" t="s">
        <v>269</v>
      </c>
      <c r="D75" t="s">
        <v>25</v>
      </c>
      <c r="E75" t="str">
        <f>IF(SAC!D41="","Blank",SAC!D41)</f>
        <v>Blank</v>
      </c>
      <c r="F75">
        <v>6000474</v>
      </c>
      <c r="G75" t="s">
        <v>525</v>
      </c>
      <c r="H75" t="s">
        <v>270</v>
      </c>
      <c r="I75">
        <v>2</v>
      </c>
      <c r="N75">
        <v>1</v>
      </c>
    </row>
    <row r="76" spans="1:14" x14ac:dyDescent="0.3">
      <c r="A76">
        <v>2024</v>
      </c>
      <c r="B76" t="str">
        <f t="shared" si="1"/>
        <v>Select LA name in cell below</v>
      </c>
      <c r="C76" t="s">
        <v>271</v>
      </c>
      <c r="D76" t="s">
        <v>25</v>
      </c>
      <c r="E76" t="str">
        <f>IF(SAC!E41="","Blank",SAC!E41)</f>
        <v>Blank</v>
      </c>
      <c r="F76">
        <v>6000475</v>
      </c>
      <c r="G76" t="s">
        <v>525</v>
      </c>
      <c r="H76" t="s">
        <v>272</v>
      </c>
      <c r="I76">
        <v>3</v>
      </c>
      <c r="N76">
        <v>1</v>
      </c>
    </row>
    <row r="77" spans="1:14" x14ac:dyDescent="0.3">
      <c r="A77">
        <v>2024</v>
      </c>
      <c r="B77" t="str">
        <f t="shared" si="1"/>
        <v>Select LA name in cell below</v>
      </c>
      <c r="C77" t="s">
        <v>267</v>
      </c>
      <c r="D77" t="s">
        <v>26</v>
      </c>
      <c r="E77" t="str">
        <f>IF(SAC!C42="","Blank",SAC!C42)</f>
        <v>Blank</v>
      </c>
      <c r="F77">
        <v>6000476</v>
      </c>
      <c r="G77" t="s">
        <v>525</v>
      </c>
      <c r="H77" t="s">
        <v>273</v>
      </c>
      <c r="I77">
        <v>1</v>
      </c>
      <c r="N77">
        <v>2</v>
      </c>
    </row>
    <row r="78" spans="1:14" x14ac:dyDescent="0.3">
      <c r="A78">
        <v>2024</v>
      </c>
      <c r="B78" t="str">
        <f t="shared" si="1"/>
        <v>Select LA name in cell below</v>
      </c>
      <c r="C78" t="s">
        <v>269</v>
      </c>
      <c r="D78" t="s">
        <v>26</v>
      </c>
      <c r="E78" t="str">
        <f>IF(SAC!D42="","Blank",SAC!D42)</f>
        <v>Blank</v>
      </c>
      <c r="F78">
        <v>6000477</v>
      </c>
      <c r="G78" t="s">
        <v>525</v>
      </c>
      <c r="H78" t="s">
        <v>274</v>
      </c>
      <c r="I78">
        <v>2</v>
      </c>
      <c r="N78">
        <v>2</v>
      </c>
    </row>
    <row r="79" spans="1:14" x14ac:dyDescent="0.3">
      <c r="A79">
        <v>2024</v>
      </c>
      <c r="B79" t="str">
        <f t="shared" si="1"/>
        <v>Select LA name in cell below</v>
      </c>
      <c r="C79" t="s">
        <v>271</v>
      </c>
      <c r="D79" t="s">
        <v>26</v>
      </c>
      <c r="E79" t="str">
        <f>IF(SAC!E42="","Blank",SAC!E42)</f>
        <v>Blank</v>
      </c>
      <c r="F79">
        <v>6000478</v>
      </c>
      <c r="G79" t="s">
        <v>525</v>
      </c>
      <c r="H79" t="s">
        <v>275</v>
      </c>
      <c r="I79">
        <v>3</v>
      </c>
      <c r="N79">
        <v>2</v>
      </c>
    </row>
    <row r="80" spans="1:14" x14ac:dyDescent="0.3">
      <c r="A80">
        <v>2024</v>
      </c>
      <c r="B80" t="str">
        <f t="shared" si="1"/>
        <v>Select LA name in cell below</v>
      </c>
      <c r="C80" t="s">
        <v>267</v>
      </c>
      <c r="D80" t="s">
        <v>27</v>
      </c>
      <c r="E80" t="str">
        <f>IF(SAC!C43="","Blank",SAC!C43)</f>
        <v>Blank</v>
      </c>
      <c r="F80">
        <v>6000479</v>
      </c>
      <c r="G80" t="s">
        <v>525</v>
      </c>
      <c r="H80" t="s">
        <v>276</v>
      </c>
      <c r="I80">
        <v>1</v>
      </c>
      <c r="N80">
        <v>3</v>
      </c>
    </row>
    <row r="81" spans="1:14" x14ac:dyDescent="0.3">
      <c r="A81">
        <v>2024</v>
      </c>
      <c r="B81" t="str">
        <f t="shared" si="1"/>
        <v>Select LA name in cell below</v>
      </c>
      <c r="C81" t="s">
        <v>269</v>
      </c>
      <c r="D81" t="s">
        <v>27</v>
      </c>
      <c r="E81" t="str">
        <f>IF(SAC!D43="","Blank",SAC!D43)</f>
        <v>Blank</v>
      </c>
      <c r="F81">
        <v>6000480</v>
      </c>
      <c r="G81" t="s">
        <v>525</v>
      </c>
      <c r="H81" t="s">
        <v>277</v>
      </c>
      <c r="I81">
        <v>2</v>
      </c>
      <c r="N81">
        <v>3</v>
      </c>
    </row>
    <row r="82" spans="1:14" x14ac:dyDescent="0.3">
      <c r="A82">
        <v>2024</v>
      </c>
      <c r="B82" t="str">
        <f t="shared" si="1"/>
        <v>Select LA name in cell below</v>
      </c>
      <c r="C82" t="s">
        <v>271</v>
      </c>
      <c r="D82" t="s">
        <v>27</v>
      </c>
      <c r="E82" t="str">
        <f>IF(SAC!E43="","Blank",SAC!E43)</f>
        <v>Blank</v>
      </c>
      <c r="F82">
        <v>6000481</v>
      </c>
      <c r="G82" t="s">
        <v>525</v>
      </c>
      <c r="H82" t="s">
        <v>278</v>
      </c>
      <c r="I82">
        <v>3</v>
      </c>
      <c r="N82">
        <v>3</v>
      </c>
    </row>
    <row r="83" spans="1:14" x14ac:dyDescent="0.3">
      <c r="A83">
        <v>2024</v>
      </c>
      <c r="B83" t="str">
        <f t="shared" si="1"/>
        <v>Select LA name in cell below</v>
      </c>
      <c r="C83" t="s">
        <v>267</v>
      </c>
      <c r="D83" t="s">
        <v>279</v>
      </c>
      <c r="E83" t="str">
        <f>IF(SAC!C44="","Blank",SAC!C44)</f>
        <v>Blank</v>
      </c>
      <c r="F83">
        <v>6000482</v>
      </c>
      <c r="G83" t="s">
        <v>525</v>
      </c>
      <c r="H83" t="s">
        <v>280</v>
      </c>
      <c r="I83">
        <v>1</v>
      </c>
      <c r="N83">
        <v>4</v>
      </c>
    </row>
    <row r="84" spans="1:14" x14ac:dyDescent="0.3">
      <c r="A84">
        <v>2024</v>
      </c>
      <c r="B84" t="str">
        <f t="shared" si="1"/>
        <v>Select LA name in cell below</v>
      </c>
      <c r="C84" t="s">
        <v>269</v>
      </c>
      <c r="D84" t="s">
        <v>279</v>
      </c>
      <c r="E84" t="str">
        <f>IF(SAC!D44="","Blank",SAC!D44)</f>
        <v>Blank</v>
      </c>
      <c r="F84">
        <v>6000483</v>
      </c>
      <c r="G84" t="s">
        <v>525</v>
      </c>
      <c r="H84" t="s">
        <v>281</v>
      </c>
      <c r="I84">
        <v>2</v>
      </c>
      <c r="N84">
        <v>4</v>
      </c>
    </row>
    <row r="85" spans="1:14" x14ac:dyDescent="0.3">
      <c r="A85">
        <v>2024</v>
      </c>
      <c r="B85" t="str">
        <f t="shared" si="1"/>
        <v>Select LA name in cell below</v>
      </c>
      <c r="C85" t="s">
        <v>271</v>
      </c>
      <c r="D85" t="s">
        <v>279</v>
      </c>
      <c r="E85" t="str">
        <f>IF(SAC!E44="","Blank",SAC!E44)</f>
        <v>Blank</v>
      </c>
      <c r="F85">
        <v>6000484</v>
      </c>
      <c r="G85" t="s">
        <v>525</v>
      </c>
      <c r="H85" t="s">
        <v>282</v>
      </c>
      <c r="I85">
        <v>3</v>
      </c>
      <c r="N85">
        <v>4</v>
      </c>
    </row>
    <row r="86" spans="1:14" x14ac:dyDescent="0.3">
      <c r="A86">
        <v>2024</v>
      </c>
      <c r="B86" t="str">
        <f t="shared" si="1"/>
        <v>Select LA name in cell below</v>
      </c>
      <c r="C86" t="s">
        <v>267</v>
      </c>
      <c r="D86" t="s">
        <v>29</v>
      </c>
      <c r="E86" t="str">
        <f>IF(SAC!C45="","Blank",SAC!C45)</f>
        <v>Blank</v>
      </c>
      <c r="F86">
        <v>6000485</v>
      </c>
      <c r="G86" t="s">
        <v>525</v>
      </c>
      <c r="H86" t="s">
        <v>283</v>
      </c>
      <c r="I86">
        <v>1</v>
      </c>
      <c r="N86">
        <v>5</v>
      </c>
    </row>
    <row r="87" spans="1:14" x14ac:dyDescent="0.3">
      <c r="A87">
        <v>2024</v>
      </c>
      <c r="B87" t="str">
        <f t="shared" si="1"/>
        <v>Select LA name in cell below</v>
      </c>
      <c r="C87" t="s">
        <v>269</v>
      </c>
      <c r="D87" t="s">
        <v>29</v>
      </c>
      <c r="E87" t="str">
        <f>IF(SAC!D45="","Blank",SAC!D45)</f>
        <v>Blank</v>
      </c>
      <c r="F87">
        <v>6000486</v>
      </c>
      <c r="G87" t="s">
        <v>525</v>
      </c>
      <c r="H87" t="s">
        <v>284</v>
      </c>
      <c r="I87">
        <v>2</v>
      </c>
      <c r="N87">
        <v>5</v>
      </c>
    </row>
    <row r="88" spans="1:14" x14ac:dyDescent="0.3">
      <c r="A88">
        <v>2024</v>
      </c>
      <c r="B88" t="str">
        <f t="shared" si="1"/>
        <v>Select LA name in cell below</v>
      </c>
      <c r="C88" t="s">
        <v>271</v>
      </c>
      <c r="D88" t="s">
        <v>29</v>
      </c>
      <c r="E88" t="str">
        <f>IF(SAC!E45="","Blank",SAC!E45)</f>
        <v>Blank</v>
      </c>
      <c r="F88">
        <v>6000487</v>
      </c>
      <c r="G88" t="s">
        <v>525</v>
      </c>
      <c r="H88" t="s">
        <v>285</v>
      </c>
      <c r="I88">
        <v>3</v>
      </c>
      <c r="N88">
        <v>5</v>
      </c>
    </row>
    <row r="89" spans="1:14" x14ac:dyDescent="0.3">
      <c r="A89">
        <v>2024</v>
      </c>
      <c r="B89" t="str">
        <f t="shared" si="1"/>
        <v>Select LA name in cell below</v>
      </c>
      <c r="C89" t="s">
        <v>267</v>
      </c>
      <c r="D89" t="s">
        <v>31</v>
      </c>
      <c r="E89" t="str">
        <f>IF(SAC!C46="","Blank",SAC!C46)</f>
        <v>Blank</v>
      </c>
      <c r="F89">
        <v>6000488</v>
      </c>
      <c r="G89" t="s">
        <v>525</v>
      </c>
      <c r="H89" t="s">
        <v>286</v>
      </c>
      <c r="I89">
        <v>1</v>
      </c>
      <c r="N89">
        <v>6</v>
      </c>
    </row>
    <row r="90" spans="1:14" x14ac:dyDescent="0.3">
      <c r="A90">
        <v>2024</v>
      </c>
      <c r="B90" t="str">
        <f t="shared" si="1"/>
        <v>Select LA name in cell below</v>
      </c>
      <c r="C90" t="s">
        <v>269</v>
      </c>
      <c r="D90" t="s">
        <v>31</v>
      </c>
      <c r="E90" t="str">
        <f>IF(SAC!D46="","Blank",SAC!D46)</f>
        <v>Blank</v>
      </c>
      <c r="F90">
        <v>6000489</v>
      </c>
      <c r="G90" t="s">
        <v>525</v>
      </c>
      <c r="H90" t="s">
        <v>287</v>
      </c>
      <c r="I90">
        <v>2</v>
      </c>
      <c r="N90">
        <v>6</v>
      </c>
    </row>
    <row r="91" spans="1:14" x14ac:dyDescent="0.3">
      <c r="A91">
        <v>2024</v>
      </c>
      <c r="B91" t="str">
        <f t="shared" si="1"/>
        <v>Select LA name in cell below</v>
      </c>
      <c r="C91" t="s">
        <v>271</v>
      </c>
      <c r="D91" t="s">
        <v>31</v>
      </c>
      <c r="E91" t="str">
        <f>IF(SAC!E46="","Blank",SAC!E46)</f>
        <v>Blank</v>
      </c>
      <c r="F91">
        <v>6000490</v>
      </c>
      <c r="G91" t="s">
        <v>525</v>
      </c>
      <c r="H91" t="s">
        <v>288</v>
      </c>
      <c r="I91">
        <v>3</v>
      </c>
      <c r="N91">
        <v>6</v>
      </c>
    </row>
    <row r="92" spans="1:14" x14ac:dyDescent="0.3">
      <c r="A92">
        <v>2024</v>
      </c>
      <c r="B92" t="str">
        <f t="shared" si="1"/>
        <v>Select LA name in cell below</v>
      </c>
      <c r="C92" t="s">
        <v>267</v>
      </c>
      <c r="D92" t="s">
        <v>32</v>
      </c>
      <c r="E92" t="str">
        <f>IF(SAC!C47="","Blank",SAC!C47)</f>
        <v>Blank</v>
      </c>
      <c r="F92">
        <v>6000491</v>
      </c>
      <c r="G92" t="s">
        <v>525</v>
      </c>
      <c r="H92" t="s">
        <v>289</v>
      </c>
      <c r="I92">
        <v>1</v>
      </c>
      <c r="N92">
        <v>7</v>
      </c>
    </row>
    <row r="93" spans="1:14" x14ac:dyDescent="0.3">
      <c r="A93">
        <v>2024</v>
      </c>
      <c r="B93" t="str">
        <f t="shared" si="1"/>
        <v>Select LA name in cell below</v>
      </c>
      <c r="C93" t="s">
        <v>269</v>
      </c>
      <c r="D93" t="s">
        <v>32</v>
      </c>
      <c r="E93" t="str">
        <f>IF(SAC!D47="","Blank",SAC!D47)</f>
        <v>Blank</v>
      </c>
      <c r="F93">
        <v>6000492</v>
      </c>
      <c r="G93" t="s">
        <v>525</v>
      </c>
      <c r="H93" t="s">
        <v>290</v>
      </c>
      <c r="I93">
        <v>2</v>
      </c>
      <c r="N93">
        <v>7</v>
      </c>
    </row>
    <row r="94" spans="1:14" x14ac:dyDescent="0.3">
      <c r="A94">
        <v>2024</v>
      </c>
      <c r="B94" t="str">
        <f t="shared" si="1"/>
        <v>Select LA name in cell below</v>
      </c>
      <c r="C94" t="s">
        <v>271</v>
      </c>
      <c r="D94" t="s">
        <v>32</v>
      </c>
      <c r="E94" t="str">
        <f>IF(SAC!E47="","Blank",SAC!E47)</f>
        <v>Blank</v>
      </c>
      <c r="F94">
        <v>6000493</v>
      </c>
      <c r="G94" t="s">
        <v>525</v>
      </c>
      <c r="H94" t="s">
        <v>291</v>
      </c>
      <c r="I94">
        <v>3</v>
      </c>
      <c r="N94">
        <v>7</v>
      </c>
    </row>
    <row r="95" spans="1:14" x14ac:dyDescent="0.3">
      <c r="A95">
        <v>2024</v>
      </c>
      <c r="B95" t="str">
        <f t="shared" si="1"/>
        <v>Select LA name in cell below</v>
      </c>
      <c r="C95" t="s">
        <v>267</v>
      </c>
      <c r="D95" t="s">
        <v>292</v>
      </c>
      <c r="E95" t="str">
        <f>IF(SAC!C48="","Blank",SAC!C48)</f>
        <v>Blank</v>
      </c>
      <c r="F95">
        <v>6000494</v>
      </c>
      <c r="G95" t="s">
        <v>525</v>
      </c>
      <c r="H95" t="s">
        <v>293</v>
      </c>
      <c r="I95">
        <v>1</v>
      </c>
      <c r="N95">
        <v>8</v>
      </c>
    </row>
    <row r="96" spans="1:14" x14ac:dyDescent="0.3">
      <c r="A96">
        <v>2024</v>
      </c>
      <c r="B96" t="str">
        <f t="shared" si="1"/>
        <v>Select LA name in cell below</v>
      </c>
      <c r="C96" t="s">
        <v>269</v>
      </c>
      <c r="D96" t="s">
        <v>292</v>
      </c>
      <c r="E96" t="str">
        <f>IF(SAC!D48="","Blank",SAC!D48)</f>
        <v>Blank</v>
      </c>
      <c r="F96">
        <v>6000495</v>
      </c>
      <c r="G96" t="s">
        <v>525</v>
      </c>
      <c r="H96" t="s">
        <v>294</v>
      </c>
      <c r="I96">
        <v>2</v>
      </c>
      <c r="N96">
        <v>8</v>
      </c>
    </row>
    <row r="97" spans="1:14" x14ac:dyDescent="0.3">
      <c r="A97">
        <v>2024</v>
      </c>
      <c r="B97" t="str">
        <f t="shared" si="1"/>
        <v>Select LA name in cell below</v>
      </c>
      <c r="C97" t="s">
        <v>271</v>
      </c>
      <c r="D97" t="s">
        <v>292</v>
      </c>
      <c r="E97" t="str">
        <f>IF(SAC!E48="","Blank",SAC!E48)</f>
        <v>Blank</v>
      </c>
      <c r="F97">
        <v>6000496</v>
      </c>
      <c r="G97" t="s">
        <v>525</v>
      </c>
      <c r="H97" t="s">
        <v>295</v>
      </c>
      <c r="I97">
        <v>3</v>
      </c>
      <c r="N97">
        <v>8</v>
      </c>
    </row>
    <row r="98" spans="1:14" x14ac:dyDescent="0.3">
      <c r="A98">
        <v>2024</v>
      </c>
      <c r="B98" t="str">
        <f t="shared" si="1"/>
        <v>Select LA name in cell below</v>
      </c>
      <c r="C98" t="s">
        <v>267</v>
      </c>
      <c r="D98" t="s">
        <v>296</v>
      </c>
      <c r="E98" t="str">
        <f>IF(SAC!C49="","Blank",SAC!C49)</f>
        <v>Blank</v>
      </c>
      <c r="F98">
        <v>6000497</v>
      </c>
      <c r="G98" t="s">
        <v>525</v>
      </c>
      <c r="H98" t="s">
        <v>297</v>
      </c>
      <c r="I98">
        <v>1</v>
      </c>
      <c r="N98">
        <v>9</v>
      </c>
    </row>
    <row r="99" spans="1:14" x14ac:dyDescent="0.3">
      <c r="A99">
        <v>2024</v>
      </c>
      <c r="B99" t="str">
        <f t="shared" si="1"/>
        <v>Select LA name in cell below</v>
      </c>
      <c r="C99" t="s">
        <v>269</v>
      </c>
      <c r="D99" t="s">
        <v>296</v>
      </c>
      <c r="E99" t="str">
        <f>IF(SAC!D49="","Blank",SAC!D49)</f>
        <v>Blank</v>
      </c>
      <c r="F99">
        <v>6000498</v>
      </c>
      <c r="G99" t="s">
        <v>525</v>
      </c>
      <c r="H99" t="s">
        <v>298</v>
      </c>
      <c r="I99">
        <v>2</v>
      </c>
      <c r="N99">
        <v>9</v>
      </c>
    </row>
    <row r="100" spans="1:14" x14ac:dyDescent="0.3">
      <c r="A100">
        <v>2024</v>
      </c>
      <c r="B100" t="str">
        <f t="shared" si="1"/>
        <v>Select LA name in cell below</v>
      </c>
      <c r="C100" t="s">
        <v>271</v>
      </c>
      <c r="D100" t="s">
        <v>296</v>
      </c>
      <c r="E100" t="str">
        <f>IF(SAC!E49="","Blank",SAC!E49)</f>
        <v>Blank</v>
      </c>
      <c r="F100">
        <v>6000499</v>
      </c>
      <c r="G100" t="s">
        <v>525</v>
      </c>
      <c r="H100" t="s">
        <v>299</v>
      </c>
      <c r="I100">
        <v>3</v>
      </c>
      <c r="N100">
        <v>9</v>
      </c>
    </row>
    <row r="101" spans="1:14" x14ac:dyDescent="0.3">
      <c r="A101">
        <v>2024</v>
      </c>
      <c r="B101" t="str">
        <f t="shared" si="1"/>
        <v>Select LA name in cell below</v>
      </c>
      <c r="C101" t="s">
        <v>267</v>
      </c>
      <c r="D101" t="s">
        <v>29</v>
      </c>
      <c r="E101" t="str">
        <f>IF(SAC!C50="","Blank",SAC!C50)</f>
        <v>Blank</v>
      </c>
      <c r="F101">
        <v>6000500</v>
      </c>
      <c r="G101" t="s">
        <v>525</v>
      </c>
      <c r="H101" t="s">
        <v>283</v>
      </c>
      <c r="I101">
        <v>1</v>
      </c>
      <c r="N101">
        <v>10</v>
      </c>
    </row>
    <row r="102" spans="1:14" x14ac:dyDescent="0.3">
      <c r="A102">
        <v>2024</v>
      </c>
      <c r="B102" t="str">
        <f t="shared" si="1"/>
        <v>Select LA name in cell below</v>
      </c>
      <c r="C102" t="s">
        <v>269</v>
      </c>
      <c r="D102" t="s">
        <v>29</v>
      </c>
      <c r="E102" t="str">
        <f>IF(SAC!D50="","Blank",SAC!D50)</f>
        <v>Blank</v>
      </c>
      <c r="F102">
        <v>6000501</v>
      </c>
      <c r="G102" t="s">
        <v>525</v>
      </c>
      <c r="H102" t="s">
        <v>284</v>
      </c>
      <c r="I102">
        <v>2</v>
      </c>
      <c r="N102">
        <v>10</v>
      </c>
    </row>
    <row r="103" spans="1:14" x14ac:dyDescent="0.3">
      <c r="A103">
        <v>2024</v>
      </c>
      <c r="B103" t="str">
        <f t="shared" si="1"/>
        <v>Select LA name in cell below</v>
      </c>
      <c r="C103" t="s">
        <v>271</v>
      </c>
      <c r="D103" t="s">
        <v>29</v>
      </c>
      <c r="E103" t="str">
        <f>IF(SAC!E50="","Blank",SAC!E50)</f>
        <v>Blank</v>
      </c>
      <c r="F103">
        <v>6000502</v>
      </c>
      <c r="G103" t="s">
        <v>525</v>
      </c>
      <c r="H103" t="s">
        <v>285</v>
      </c>
      <c r="I103">
        <v>3</v>
      </c>
      <c r="N103">
        <v>10</v>
      </c>
    </row>
    <row r="104" spans="1:14" x14ac:dyDescent="0.3">
      <c r="A104">
        <v>2024</v>
      </c>
      <c r="B104" t="str">
        <f t="shared" si="1"/>
        <v>Select LA name in cell below</v>
      </c>
      <c r="C104" t="s">
        <v>267</v>
      </c>
      <c r="D104" t="s">
        <v>36</v>
      </c>
      <c r="E104" t="str">
        <f>IF(SAC!C51="","Blank",SAC!C51)</f>
        <v>Blank</v>
      </c>
      <c r="F104">
        <v>6000503</v>
      </c>
      <c r="G104" t="s">
        <v>525</v>
      </c>
      <c r="H104" t="s">
        <v>300</v>
      </c>
      <c r="I104">
        <v>1</v>
      </c>
      <c r="N104">
        <v>11</v>
      </c>
    </row>
    <row r="105" spans="1:14" x14ac:dyDescent="0.3">
      <c r="A105">
        <v>2024</v>
      </c>
      <c r="B105" t="str">
        <f t="shared" si="1"/>
        <v>Select LA name in cell below</v>
      </c>
      <c r="C105" t="s">
        <v>269</v>
      </c>
      <c r="D105" t="s">
        <v>36</v>
      </c>
      <c r="E105" t="str">
        <f>IF(SAC!D51="","Blank",SAC!D51)</f>
        <v>Blank</v>
      </c>
      <c r="F105">
        <v>6000504</v>
      </c>
      <c r="G105" t="s">
        <v>525</v>
      </c>
      <c r="H105" t="s">
        <v>301</v>
      </c>
      <c r="I105">
        <v>2</v>
      </c>
      <c r="N105">
        <v>11</v>
      </c>
    </row>
    <row r="106" spans="1:14" x14ac:dyDescent="0.3">
      <c r="A106">
        <v>2024</v>
      </c>
      <c r="B106" t="str">
        <f t="shared" si="1"/>
        <v>Select LA name in cell below</v>
      </c>
      <c r="C106" t="s">
        <v>271</v>
      </c>
      <c r="D106" t="s">
        <v>36</v>
      </c>
      <c r="E106" t="str">
        <f>IF(SAC!E51="","Blank",SAC!E51)</f>
        <v>Blank</v>
      </c>
      <c r="F106">
        <v>6000505</v>
      </c>
      <c r="G106" t="s">
        <v>525</v>
      </c>
      <c r="H106" t="s">
        <v>302</v>
      </c>
      <c r="I106">
        <v>3</v>
      </c>
      <c r="N106">
        <v>11</v>
      </c>
    </row>
    <row r="107" spans="1:14" x14ac:dyDescent="0.3">
      <c r="A107">
        <v>2024</v>
      </c>
      <c r="B107" t="str">
        <f t="shared" si="1"/>
        <v>Select LA name in cell below</v>
      </c>
      <c r="C107" t="s">
        <v>267</v>
      </c>
      <c r="D107" t="s">
        <v>37</v>
      </c>
      <c r="E107" t="str">
        <f>IF(SAC!C52="","Blank",SAC!C52)</f>
        <v>Blank</v>
      </c>
      <c r="F107">
        <v>6000506</v>
      </c>
      <c r="G107" t="s">
        <v>525</v>
      </c>
      <c r="H107" t="s">
        <v>303</v>
      </c>
      <c r="I107">
        <v>1</v>
      </c>
      <c r="N107">
        <v>12</v>
      </c>
    </row>
    <row r="108" spans="1:14" x14ac:dyDescent="0.3">
      <c r="A108">
        <v>2024</v>
      </c>
      <c r="B108" t="str">
        <f t="shared" si="1"/>
        <v>Select LA name in cell below</v>
      </c>
      <c r="C108" t="s">
        <v>269</v>
      </c>
      <c r="D108" t="s">
        <v>37</v>
      </c>
      <c r="E108" t="str">
        <f>IF(SAC!D52="","Blank",SAC!D52)</f>
        <v>Blank</v>
      </c>
      <c r="F108">
        <v>6000507</v>
      </c>
      <c r="G108" t="s">
        <v>525</v>
      </c>
      <c r="H108" t="s">
        <v>304</v>
      </c>
      <c r="I108">
        <v>2</v>
      </c>
      <c r="N108">
        <v>12</v>
      </c>
    </row>
    <row r="109" spans="1:14" x14ac:dyDescent="0.3">
      <c r="A109">
        <v>2024</v>
      </c>
      <c r="B109" t="str">
        <f t="shared" si="1"/>
        <v>Select LA name in cell below</v>
      </c>
      <c r="C109" t="s">
        <v>271</v>
      </c>
      <c r="D109" t="s">
        <v>37</v>
      </c>
      <c r="E109" t="str">
        <f>IF(SAC!E52="","Blank",SAC!E52)</f>
        <v>Blank</v>
      </c>
      <c r="F109">
        <v>6000508</v>
      </c>
      <c r="G109" t="s">
        <v>525</v>
      </c>
      <c r="H109" t="s">
        <v>305</v>
      </c>
      <c r="I109">
        <v>3</v>
      </c>
      <c r="N109">
        <v>12</v>
      </c>
    </row>
    <row r="110" spans="1:14" x14ac:dyDescent="0.3">
      <c r="A110">
        <v>2024</v>
      </c>
      <c r="B110" t="str">
        <f t="shared" si="1"/>
        <v>Select LA name in cell below</v>
      </c>
      <c r="C110" t="s">
        <v>267</v>
      </c>
      <c r="D110" t="s">
        <v>29</v>
      </c>
      <c r="E110" t="str">
        <f>IF(SAC!C53="","Blank",SAC!C53)</f>
        <v>Blank</v>
      </c>
      <c r="F110">
        <v>6000509</v>
      </c>
      <c r="G110" t="s">
        <v>525</v>
      </c>
      <c r="H110" t="s">
        <v>283</v>
      </c>
      <c r="I110">
        <v>1</v>
      </c>
      <c r="N110">
        <v>13</v>
      </c>
    </row>
    <row r="111" spans="1:14" x14ac:dyDescent="0.3">
      <c r="A111">
        <v>2024</v>
      </c>
      <c r="B111" t="str">
        <f t="shared" si="1"/>
        <v>Select LA name in cell below</v>
      </c>
      <c r="C111" t="s">
        <v>269</v>
      </c>
      <c r="D111" t="s">
        <v>29</v>
      </c>
      <c r="E111" t="str">
        <f>IF(SAC!D53="","Blank",SAC!D53)</f>
        <v>Blank</v>
      </c>
      <c r="F111">
        <v>6000510</v>
      </c>
      <c r="G111" t="s">
        <v>525</v>
      </c>
      <c r="H111" t="s">
        <v>284</v>
      </c>
      <c r="I111">
        <v>2</v>
      </c>
      <c r="N111">
        <v>13</v>
      </c>
    </row>
    <row r="112" spans="1:14" x14ac:dyDescent="0.3">
      <c r="A112">
        <v>2024</v>
      </c>
      <c r="B112" t="str">
        <f t="shared" si="1"/>
        <v>Select LA name in cell below</v>
      </c>
      <c r="C112" t="s">
        <v>271</v>
      </c>
      <c r="D112" t="s">
        <v>29</v>
      </c>
      <c r="E112" t="str">
        <f>IF(SAC!E53="","Blank",SAC!E53)</f>
        <v>Blank</v>
      </c>
      <c r="F112">
        <v>6000511</v>
      </c>
      <c r="G112" t="s">
        <v>525</v>
      </c>
      <c r="H112" t="s">
        <v>285</v>
      </c>
      <c r="I112">
        <v>3</v>
      </c>
      <c r="N112">
        <v>13</v>
      </c>
    </row>
    <row r="113" spans="1:14" x14ac:dyDescent="0.3">
      <c r="A113">
        <v>2024</v>
      </c>
      <c r="B113" t="str">
        <f t="shared" si="1"/>
        <v>Select LA name in cell below</v>
      </c>
      <c r="C113" t="s">
        <v>267</v>
      </c>
      <c r="D113" t="s">
        <v>39</v>
      </c>
      <c r="E113" t="str">
        <f>IF(SAC!C54="","Blank",SAC!C54)</f>
        <v>Blank</v>
      </c>
      <c r="F113">
        <v>6000512</v>
      </c>
      <c r="G113" t="s">
        <v>525</v>
      </c>
      <c r="H113" t="s">
        <v>306</v>
      </c>
      <c r="I113">
        <v>1</v>
      </c>
      <c r="N113">
        <v>14</v>
      </c>
    </row>
    <row r="114" spans="1:14" x14ac:dyDescent="0.3">
      <c r="A114">
        <v>2024</v>
      </c>
      <c r="B114" t="str">
        <f t="shared" si="1"/>
        <v>Select LA name in cell below</v>
      </c>
      <c r="C114" t="s">
        <v>269</v>
      </c>
      <c r="D114" t="s">
        <v>39</v>
      </c>
      <c r="E114" t="str">
        <f>IF(SAC!D54="","Blank",SAC!D54)</f>
        <v>Blank</v>
      </c>
      <c r="F114">
        <v>6000513</v>
      </c>
      <c r="G114" t="s">
        <v>525</v>
      </c>
      <c r="H114" t="s">
        <v>307</v>
      </c>
      <c r="I114">
        <v>2</v>
      </c>
      <c r="N114">
        <v>14</v>
      </c>
    </row>
    <row r="115" spans="1:14" x14ac:dyDescent="0.3">
      <c r="A115">
        <v>2024</v>
      </c>
      <c r="B115" t="str">
        <f t="shared" si="1"/>
        <v>Select LA name in cell below</v>
      </c>
      <c r="C115" t="s">
        <v>271</v>
      </c>
      <c r="D115" t="s">
        <v>39</v>
      </c>
      <c r="E115" t="str">
        <f>IF(SAC!E54="","Blank",SAC!E54)</f>
        <v>Blank</v>
      </c>
      <c r="F115">
        <v>6000514</v>
      </c>
      <c r="G115" t="s">
        <v>525</v>
      </c>
      <c r="H115" t="s">
        <v>308</v>
      </c>
      <c r="I115">
        <v>3</v>
      </c>
      <c r="N115">
        <v>14</v>
      </c>
    </row>
    <row r="116" spans="1:14" x14ac:dyDescent="0.3">
      <c r="A116">
        <v>2024</v>
      </c>
      <c r="B116" t="str">
        <f t="shared" si="1"/>
        <v>Select LA name in cell below</v>
      </c>
      <c r="C116" t="s">
        <v>267</v>
      </c>
      <c r="D116" t="s">
        <v>1227</v>
      </c>
      <c r="E116" t="str">
        <f>IF(SAC!C56="","Blank",SAC!C56)</f>
        <v>Blank</v>
      </c>
      <c r="F116">
        <v>6300101</v>
      </c>
      <c r="G116" t="s">
        <v>525</v>
      </c>
      <c r="H116" t="s">
        <v>1245</v>
      </c>
      <c r="I116">
        <v>1</v>
      </c>
      <c r="N116">
        <v>22</v>
      </c>
    </row>
    <row r="117" spans="1:14" x14ac:dyDescent="0.3">
      <c r="A117">
        <v>2024</v>
      </c>
      <c r="B117" t="str">
        <f t="shared" si="1"/>
        <v>Select LA name in cell below</v>
      </c>
      <c r="C117" t="s">
        <v>269</v>
      </c>
      <c r="D117" t="s">
        <v>1227</v>
      </c>
      <c r="E117" s="3" t="str">
        <f>IF(SAC!D56="","Blank",SAC!D56)</f>
        <v>Blank</v>
      </c>
      <c r="F117">
        <v>6300102</v>
      </c>
      <c r="G117" t="s">
        <v>525</v>
      </c>
      <c r="H117" t="s">
        <v>1246</v>
      </c>
      <c r="I117">
        <v>2</v>
      </c>
      <c r="N117">
        <v>22</v>
      </c>
    </row>
    <row r="118" spans="1:14" x14ac:dyDescent="0.3">
      <c r="A118">
        <v>2024</v>
      </c>
      <c r="B118" t="str">
        <f t="shared" si="1"/>
        <v>Select LA name in cell below</v>
      </c>
      <c r="C118" t="s">
        <v>271</v>
      </c>
      <c r="D118" t="s">
        <v>1227</v>
      </c>
      <c r="E118" t="str">
        <f>IF(SAC!E56="","Blank",SAC!E56)</f>
        <v>Blank</v>
      </c>
      <c r="F118">
        <v>6300103</v>
      </c>
      <c r="G118" t="s">
        <v>525</v>
      </c>
      <c r="H118" t="s">
        <v>1247</v>
      </c>
      <c r="I118">
        <v>3</v>
      </c>
      <c r="N118">
        <v>22</v>
      </c>
    </row>
    <row r="119" spans="1:14" x14ac:dyDescent="0.3">
      <c r="A119">
        <v>2024</v>
      </c>
      <c r="B119" t="str">
        <f t="shared" si="1"/>
        <v>Select LA name in cell below</v>
      </c>
      <c r="C119" t="s">
        <v>267</v>
      </c>
      <c r="D119" t="s">
        <v>29</v>
      </c>
      <c r="E119" t="str">
        <f>IF(SAC!C55="","Blank",SAC!C55)</f>
        <v>Blank</v>
      </c>
      <c r="F119">
        <v>6000521</v>
      </c>
      <c r="G119" t="s">
        <v>525</v>
      </c>
      <c r="H119" t="s">
        <v>283</v>
      </c>
      <c r="I119">
        <v>1</v>
      </c>
      <c r="N119">
        <v>21</v>
      </c>
    </row>
    <row r="120" spans="1:14" x14ac:dyDescent="0.3">
      <c r="A120">
        <v>2024</v>
      </c>
      <c r="B120" t="str">
        <f t="shared" si="1"/>
        <v>Select LA name in cell below</v>
      </c>
      <c r="C120" t="s">
        <v>269</v>
      </c>
      <c r="D120" t="s">
        <v>29</v>
      </c>
      <c r="E120" t="str">
        <f>IF(SAC!D55="","Blank",SAC!D55)</f>
        <v>Blank</v>
      </c>
      <c r="F120">
        <v>6000522</v>
      </c>
      <c r="G120" t="s">
        <v>525</v>
      </c>
      <c r="H120" t="s">
        <v>284</v>
      </c>
      <c r="I120">
        <v>2</v>
      </c>
      <c r="N120">
        <v>21</v>
      </c>
    </row>
    <row r="121" spans="1:14" x14ac:dyDescent="0.3">
      <c r="A121">
        <v>2024</v>
      </c>
      <c r="B121" t="str">
        <f t="shared" si="1"/>
        <v>Select LA name in cell below</v>
      </c>
      <c r="C121" t="s">
        <v>271</v>
      </c>
      <c r="D121" t="s">
        <v>29</v>
      </c>
      <c r="E121" t="str">
        <f>IF(SAC!E55="","Blank",SAC!E55)</f>
        <v>Blank</v>
      </c>
      <c r="F121">
        <v>6000523</v>
      </c>
      <c r="G121" t="s">
        <v>525</v>
      </c>
      <c r="H121" t="s">
        <v>285</v>
      </c>
      <c r="I121">
        <v>3</v>
      </c>
      <c r="N121">
        <v>21</v>
      </c>
    </row>
    <row r="122" spans="1:14" x14ac:dyDescent="0.3">
      <c r="A122">
        <v>2024</v>
      </c>
      <c r="B122" t="str">
        <f t="shared" si="1"/>
        <v>Select LA name in cell below</v>
      </c>
      <c r="C122" t="s">
        <v>267</v>
      </c>
      <c r="D122" t="s">
        <v>41</v>
      </c>
      <c r="E122" t="str">
        <f>IF(SAC!C57="","Blank",SAC!C57)</f>
        <v>Blank</v>
      </c>
      <c r="F122">
        <v>6000524</v>
      </c>
      <c r="G122" t="s">
        <v>525</v>
      </c>
      <c r="H122" t="s">
        <v>309</v>
      </c>
      <c r="I122">
        <v>1</v>
      </c>
      <c r="N122">
        <v>17</v>
      </c>
    </row>
    <row r="123" spans="1:14" x14ac:dyDescent="0.3">
      <c r="A123">
        <v>2024</v>
      </c>
      <c r="B123" t="str">
        <f t="shared" si="1"/>
        <v>Select LA name in cell below</v>
      </c>
      <c r="C123" t="s">
        <v>269</v>
      </c>
      <c r="D123" t="s">
        <v>41</v>
      </c>
      <c r="E123" t="str">
        <f>IF(SAC!D57="","Blank",SAC!D57)</f>
        <v>Blank</v>
      </c>
      <c r="F123">
        <v>6000525</v>
      </c>
      <c r="G123" t="s">
        <v>525</v>
      </c>
      <c r="H123" t="s">
        <v>310</v>
      </c>
      <c r="I123">
        <v>2</v>
      </c>
      <c r="N123">
        <v>17</v>
      </c>
    </row>
    <row r="124" spans="1:14" x14ac:dyDescent="0.3">
      <c r="A124">
        <v>2024</v>
      </c>
      <c r="B124" t="str">
        <f t="shared" si="1"/>
        <v>Select LA name in cell below</v>
      </c>
      <c r="C124" t="s">
        <v>271</v>
      </c>
      <c r="D124" t="s">
        <v>41</v>
      </c>
      <c r="E124" t="str">
        <f>IF(SAC!E57="","Blank",SAC!E57)</f>
        <v>Blank</v>
      </c>
      <c r="F124">
        <v>6000526</v>
      </c>
      <c r="G124" t="s">
        <v>525</v>
      </c>
      <c r="H124" t="s">
        <v>311</v>
      </c>
      <c r="I124">
        <v>3</v>
      </c>
      <c r="N124">
        <v>17</v>
      </c>
    </row>
    <row r="125" spans="1:14" x14ac:dyDescent="0.3">
      <c r="A125">
        <v>2024</v>
      </c>
      <c r="B125" t="str">
        <f t="shared" si="1"/>
        <v>Select LA name in cell below</v>
      </c>
      <c r="C125" t="s">
        <v>267</v>
      </c>
      <c r="D125" t="s">
        <v>29</v>
      </c>
      <c r="E125" t="str">
        <f>IF(SAC!C58="","Blank",SAC!C58)</f>
        <v>Blank</v>
      </c>
      <c r="F125">
        <v>6000527</v>
      </c>
      <c r="G125" t="s">
        <v>525</v>
      </c>
      <c r="H125" t="s">
        <v>283</v>
      </c>
      <c r="I125">
        <v>1</v>
      </c>
      <c r="N125">
        <v>18</v>
      </c>
    </row>
    <row r="126" spans="1:14" x14ac:dyDescent="0.3">
      <c r="A126">
        <v>2024</v>
      </c>
      <c r="B126" t="str">
        <f t="shared" si="1"/>
        <v>Select LA name in cell below</v>
      </c>
      <c r="C126" t="s">
        <v>269</v>
      </c>
      <c r="D126" t="s">
        <v>29</v>
      </c>
      <c r="E126" t="str">
        <f>IF(SAC!D58="","Blank",SAC!D58)</f>
        <v>Blank</v>
      </c>
      <c r="F126">
        <v>6000528</v>
      </c>
      <c r="G126" t="s">
        <v>525</v>
      </c>
      <c r="H126" t="s">
        <v>284</v>
      </c>
      <c r="I126">
        <v>2</v>
      </c>
      <c r="N126">
        <v>18</v>
      </c>
    </row>
    <row r="127" spans="1:14" x14ac:dyDescent="0.3">
      <c r="A127">
        <v>2024</v>
      </c>
      <c r="B127" t="str">
        <f t="shared" si="1"/>
        <v>Select LA name in cell below</v>
      </c>
      <c r="C127" t="s">
        <v>271</v>
      </c>
      <c r="D127" t="s">
        <v>29</v>
      </c>
      <c r="E127" t="str">
        <f>IF(SAC!E58="","Blank",SAC!E58)</f>
        <v>Blank</v>
      </c>
      <c r="F127">
        <v>6000529</v>
      </c>
      <c r="G127" t="s">
        <v>525</v>
      </c>
      <c r="H127" t="s">
        <v>285</v>
      </c>
      <c r="I127">
        <v>3</v>
      </c>
      <c r="N127">
        <v>18</v>
      </c>
    </row>
    <row r="128" spans="1:14" x14ac:dyDescent="0.3">
      <c r="A128">
        <v>2024</v>
      </c>
      <c r="B128" t="str">
        <f t="shared" si="1"/>
        <v>Select LA name in cell below</v>
      </c>
      <c r="C128" t="s">
        <v>267</v>
      </c>
      <c r="D128" t="s">
        <v>42</v>
      </c>
      <c r="E128" t="str">
        <f>IF(SAC!C59="","Blank",SAC!C59)</f>
        <v>Blank</v>
      </c>
      <c r="F128">
        <v>6000530</v>
      </c>
      <c r="G128" t="s">
        <v>525</v>
      </c>
      <c r="H128" t="s">
        <v>312</v>
      </c>
      <c r="I128">
        <v>1</v>
      </c>
      <c r="N128">
        <v>19</v>
      </c>
    </row>
    <row r="129" spans="1:16" x14ac:dyDescent="0.3">
      <c r="A129">
        <v>2024</v>
      </c>
      <c r="B129" t="str">
        <f t="shared" ref="B129:B192" si="2">B128</f>
        <v>Select LA name in cell below</v>
      </c>
      <c r="C129" t="s">
        <v>269</v>
      </c>
      <c r="D129" t="s">
        <v>42</v>
      </c>
      <c r="E129" t="str">
        <f>IF(SAC!D59="","Blank",SAC!D59)</f>
        <v>Blank</v>
      </c>
      <c r="F129">
        <v>6000531</v>
      </c>
      <c r="G129" t="s">
        <v>525</v>
      </c>
      <c r="H129" t="s">
        <v>313</v>
      </c>
      <c r="I129">
        <v>2</v>
      </c>
      <c r="N129">
        <v>19</v>
      </c>
    </row>
    <row r="130" spans="1:16" x14ac:dyDescent="0.3">
      <c r="A130">
        <v>2024</v>
      </c>
      <c r="B130" t="str">
        <f t="shared" si="2"/>
        <v>Select LA name in cell below</v>
      </c>
      <c r="C130" t="s">
        <v>271</v>
      </c>
      <c r="D130" t="s">
        <v>42</v>
      </c>
      <c r="E130" t="str">
        <f>IF(SAC!E59="","Blank",SAC!E59)</f>
        <v>Blank</v>
      </c>
      <c r="F130">
        <v>6000532</v>
      </c>
      <c r="G130" t="s">
        <v>525</v>
      </c>
      <c r="H130" t="s">
        <v>314</v>
      </c>
      <c r="I130">
        <v>3</v>
      </c>
      <c r="N130">
        <v>19</v>
      </c>
    </row>
    <row r="131" spans="1:16" x14ac:dyDescent="0.3">
      <c r="A131">
        <v>2024</v>
      </c>
      <c r="B131" t="str">
        <f t="shared" si="2"/>
        <v>Select LA name in cell below</v>
      </c>
      <c r="C131" t="s">
        <v>102</v>
      </c>
      <c r="D131" t="s">
        <v>109</v>
      </c>
      <c r="E131" t="str">
        <f>IF(SAC!B65="","Blank",SAC!B65)</f>
        <v>Blank</v>
      </c>
      <c r="F131">
        <v>6000533</v>
      </c>
      <c r="G131" t="s">
        <v>534</v>
      </c>
      <c r="H131" t="s">
        <v>315</v>
      </c>
      <c r="I131">
        <v>1</v>
      </c>
    </row>
    <row r="132" spans="1:16" x14ac:dyDescent="0.3">
      <c r="A132">
        <v>2024</v>
      </c>
      <c r="B132" t="str">
        <f t="shared" si="2"/>
        <v>Select LA name in cell below</v>
      </c>
      <c r="C132" t="s">
        <v>102</v>
      </c>
      <c r="D132" t="s">
        <v>108</v>
      </c>
      <c r="E132" t="str">
        <f>IF(SAC!B66="","Blank",SAC!B66)</f>
        <v>Blank</v>
      </c>
      <c r="F132">
        <v>6000534</v>
      </c>
      <c r="G132" t="s">
        <v>534</v>
      </c>
      <c r="H132" t="s">
        <v>316</v>
      </c>
      <c r="I132">
        <v>2</v>
      </c>
    </row>
    <row r="133" spans="1:16" x14ac:dyDescent="0.3">
      <c r="A133">
        <v>2024</v>
      </c>
      <c r="B133" t="str">
        <f t="shared" si="2"/>
        <v>Select LA name in cell below</v>
      </c>
      <c r="C133" t="s">
        <v>102</v>
      </c>
      <c r="D133" t="s">
        <v>107</v>
      </c>
      <c r="E133" t="str">
        <f>IF(SAC!B67="","Blank",SAC!B67)</f>
        <v>Blank</v>
      </c>
      <c r="F133">
        <v>6000535</v>
      </c>
      <c r="G133" t="s">
        <v>534</v>
      </c>
      <c r="H133" t="s">
        <v>317</v>
      </c>
      <c r="I133">
        <v>3</v>
      </c>
    </row>
    <row r="134" spans="1:16" x14ac:dyDescent="0.3">
      <c r="A134">
        <v>2024</v>
      </c>
      <c r="B134" t="str">
        <f t="shared" si="2"/>
        <v>Select LA name in cell below</v>
      </c>
      <c r="C134" t="s">
        <v>318</v>
      </c>
      <c r="D134" t="s">
        <v>61</v>
      </c>
      <c r="E134" t="str">
        <f>IF(SAC!B77="","Blank",SAC!B77)</f>
        <v>Blank</v>
      </c>
      <c r="F134">
        <v>6000536</v>
      </c>
      <c r="G134" t="s">
        <v>523</v>
      </c>
      <c r="H134" t="s">
        <v>685</v>
      </c>
      <c r="I134">
        <v>2</v>
      </c>
      <c r="O134">
        <v>1</v>
      </c>
      <c r="P134">
        <v>1</v>
      </c>
    </row>
    <row r="135" spans="1:16" x14ac:dyDescent="0.3">
      <c r="A135">
        <v>2024</v>
      </c>
      <c r="B135" t="str">
        <f t="shared" si="2"/>
        <v>Select LA name in cell below</v>
      </c>
      <c r="C135" t="s">
        <v>319</v>
      </c>
      <c r="D135" t="s">
        <v>61</v>
      </c>
      <c r="E135" t="str">
        <f>IF(SAC!C77="","Blank",SAC!C77)</f>
        <v>Blank</v>
      </c>
      <c r="F135">
        <v>6000537</v>
      </c>
      <c r="G135" t="s">
        <v>523</v>
      </c>
      <c r="H135" t="s">
        <v>320</v>
      </c>
      <c r="I135">
        <v>2</v>
      </c>
      <c r="O135">
        <v>2</v>
      </c>
      <c r="P135">
        <v>1</v>
      </c>
    </row>
    <row r="136" spans="1:16" x14ac:dyDescent="0.3">
      <c r="A136">
        <v>2024</v>
      </c>
      <c r="B136" t="str">
        <f t="shared" si="2"/>
        <v>Select LA name in cell below</v>
      </c>
      <c r="C136" t="s">
        <v>321</v>
      </c>
      <c r="D136" t="s">
        <v>61</v>
      </c>
      <c r="E136" t="str">
        <f>IF(SAC!D77="","Blank",SAC!D77)</f>
        <v>Blank</v>
      </c>
      <c r="F136">
        <v>6000538</v>
      </c>
      <c r="G136" t="s">
        <v>523</v>
      </c>
      <c r="H136" t="s">
        <v>322</v>
      </c>
      <c r="I136">
        <v>2</v>
      </c>
      <c r="O136">
        <v>3</v>
      </c>
      <c r="P136">
        <v>1</v>
      </c>
    </row>
    <row r="137" spans="1:16" x14ac:dyDescent="0.3">
      <c r="A137">
        <v>2024</v>
      </c>
      <c r="B137" t="str">
        <f t="shared" si="2"/>
        <v>Select LA name in cell below</v>
      </c>
      <c r="C137" t="s">
        <v>323</v>
      </c>
      <c r="D137" t="s">
        <v>61</v>
      </c>
      <c r="E137" t="str">
        <f>IF(SAC!E77="","Blank",SAC!E77)</f>
        <v>Blank</v>
      </c>
      <c r="F137">
        <v>6000539</v>
      </c>
      <c r="G137" t="s">
        <v>523</v>
      </c>
      <c r="H137" t="s">
        <v>685</v>
      </c>
      <c r="I137">
        <v>3</v>
      </c>
      <c r="O137">
        <v>1</v>
      </c>
      <c r="P137">
        <v>1</v>
      </c>
    </row>
    <row r="138" spans="1:16" x14ac:dyDescent="0.3">
      <c r="A138">
        <v>2024</v>
      </c>
      <c r="B138" t="str">
        <f t="shared" si="2"/>
        <v>Select LA name in cell below</v>
      </c>
      <c r="C138" t="s">
        <v>324</v>
      </c>
      <c r="D138" t="s">
        <v>61</v>
      </c>
      <c r="E138" t="str">
        <f>IF(SAC!F77="","Blank",SAC!F77)</f>
        <v>Blank</v>
      </c>
      <c r="F138">
        <v>6000540</v>
      </c>
      <c r="G138" t="s">
        <v>523</v>
      </c>
      <c r="H138" t="s">
        <v>320</v>
      </c>
      <c r="I138">
        <v>3</v>
      </c>
      <c r="O138">
        <v>2</v>
      </c>
      <c r="P138">
        <v>1</v>
      </c>
    </row>
    <row r="139" spans="1:16" x14ac:dyDescent="0.3">
      <c r="A139">
        <v>2024</v>
      </c>
      <c r="B139" t="str">
        <f t="shared" si="2"/>
        <v>Select LA name in cell below</v>
      </c>
      <c r="C139" t="s">
        <v>325</v>
      </c>
      <c r="D139" t="s">
        <v>61</v>
      </c>
      <c r="E139" t="str">
        <f>IF(SAC!G77="","Blank",SAC!G77)</f>
        <v>Blank</v>
      </c>
      <c r="F139">
        <v>6000541</v>
      </c>
      <c r="G139" t="s">
        <v>523</v>
      </c>
      <c r="H139" t="s">
        <v>322</v>
      </c>
      <c r="I139">
        <v>3</v>
      </c>
      <c r="O139">
        <v>3</v>
      </c>
      <c r="P139">
        <v>1</v>
      </c>
    </row>
    <row r="140" spans="1:16" x14ac:dyDescent="0.3">
      <c r="A140">
        <v>2024</v>
      </c>
      <c r="B140" t="str">
        <f t="shared" si="2"/>
        <v>Select LA name in cell below</v>
      </c>
      <c r="C140" t="s">
        <v>318</v>
      </c>
      <c r="D140" t="s">
        <v>62</v>
      </c>
      <c r="E140" t="str">
        <f>IF(SAC!B78="","Blank",SAC!B78)</f>
        <v>Blank</v>
      </c>
      <c r="F140">
        <v>6000542</v>
      </c>
      <c r="G140" t="s">
        <v>523</v>
      </c>
      <c r="H140" t="s">
        <v>686</v>
      </c>
      <c r="I140">
        <v>2</v>
      </c>
      <c r="O140">
        <v>1</v>
      </c>
      <c r="P140">
        <v>2</v>
      </c>
    </row>
    <row r="141" spans="1:16" x14ac:dyDescent="0.3">
      <c r="A141">
        <v>2024</v>
      </c>
      <c r="B141" t="str">
        <f t="shared" si="2"/>
        <v>Select LA name in cell below</v>
      </c>
      <c r="C141" t="s">
        <v>319</v>
      </c>
      <c r="D141" t="s">
        <v>62</v>
      </c>
      <c r="E141" t="str">
        <f>IF(SAC!C78="","Blank",SAC!C78)</f>
        <v>Blank</v>
      </c>
      <c r="F141">
        <v>6000543</v>
      </c>
      <c r="G141" t="s">
        <v>523</v>
      </c>
      <c r="H141" t="s">
        <v>326</v>
      </c>
      <c r="I141">
        <v>2</v>
      </c>
      <c r="O141">
        <v>2</v>
      </c>
      <c r="P141">
        <v>2</v>
      </c>
    </row>
    <row r="142" spans="1:16" x14ac:dyDescent="0.3">
      <c r="A142">
        <v>2024</v>
      </c>
      <c r="B142" t="str">
        <f t="shared" si="2"/>
        <v>Select LA name in cell below</v>
      </c>
      <c r="C142" t="s">
        <v>321</v>
      </c>
      <c r="D142" t="s">
        <v>62</v>
      </c>
      <c r="E142" t="str">
        <f>IF(SAC!D78="","Blank",SAC!D78)</f>
        <v>Blank</v>
      </c>
      <c r="F142">
        <v>6000544</v>
      </c>
      <c r="G142" t="s">
        <v>523</v>
      </c>
      <c r="H142" t="s">
        <v>327</v>
      </c>
      <c r="I142">
        <v>2</v>
      </c>
      <c r="O142">
        <v>3</v>
      </c>
      <c r="P142">
        <v>2</v>
      </c>
    </row>
    <row r="143" spans="1:16" x14ac:dyDescent="0.3">
      <c r="A143">
        <v>2024</v>
      </c>
      <c r="B143" t="str">
        <f t="shared" si="2"/>
        <v>Select LA name in cell below</v>
      </c>
      <c r="C143" t="s">
        <v>323</v>
      </c>
      <c r="D143" t="s">
        <v>62</v>
      </c>
      <c r="E143" t="str">
        <f>IF(SAC!E78="","Blank",SAC!E78)</f>
        <v>Blank</v>
      </c>
      <c r="F143">
        <v>6000545</v>
      </c>
      <c r="G143" t="s">
        <v>523</v>
      </c>
      <c r="H143" t="s">
        <v>686</v>
      </c>
      <c r="I143">
        <v>3</v>
      </c>
      <c r="O143">
        <v>1</v>
      </c>
      <c r="P143">
        <v>2</v>
      </c>
    </row>
    <row r="144" spans="1:16" x14ac:dyDescent="0.3">
      <c r="A144">
        <v>2024</v>
      </c>
      <c r="B144" t="str">
        <f t="shared" si="2"/>
        <v>Select LA name in cell below</v>
      </c>
      <c r="C144" t="s">
        <v>324</v>
      </c>
      <c r="D144" t="s">
        <v>62</v>
      </c>
      <c r="E144" t="str">
        <f>IF(SAC!F78="","Blank",SAC!F78)</f>
        <v>Blank</v>
      </c>
      <c r="F144">
        <v>6000546</v>
      </c>
      <c r="G144" t="s">
        <v>523</v>
      </c>
      <c r="H144" t="s">
        <v>326</v>
      </c>
      <c r="I144">
        <v>3</v>
      </c>
      <c r="O144">
        <v>2</v>
      </c>
      <c r="P144">
        <v>2</v>
      </c>
    </row>
    <row r="145" spans="1:16" x14ac:dyDescent="0.3">
      <c r="A145">
        <v>2024</v>
      </c>
      <c r="B145" t="str">
        <f t="shared" si="2"/>
        <v>Select LA name in cell below</v>
      </c>
      <c r="C145" t="s">
        <v>325</v>
      </c>
      <c r="D145" t="s">
        <v>62</v>
      </c>
      <c r="E145" t="str">
        <f>IF(SAC!G78="","Blank",SAC!G78)</f>
        <v>Blank</v>
      </c>
      <c r="F145">
        <v>6000547</v>
      </c>
      <c r="G145" t="s">
        <v>523</v>
      </c>
      <c r="H145" t="s">
        <v>327</v>
      </c>
      <c r="I145">
        <v>3</v>
      </c>
      <c r="O145">
        <v>3</v>
      </c>
      <c r="P145">
        <v>2</v>
      </c>
    </row>
    <row r="146" spans="1:16" x14ac:dyDescent="0.3">
      <c r="A146">
        <v>2024</v>
      </c>
      <c r="B146" t="str">
        <f t="shared" si="2"/>
        <v>Select LA name in cell below</v>
      </c>
      <c r="C146" t="s">
        <v>318</v>
      </c>
      <c r="D146" t="s">
        <v>63</v>
      </c>
      <c r="E146" t="str">
        <f>IF(SAC!B79="","Blank",SAC!B79)</f>
        <v>Blank</v>
      </c>
      <c r="F146">
        <v>6000548</v>
      </c>
      <c r="G146" t="s">
        <v>523</v>
      </c>
      <c r="H146" t="s">
        <v>687</v>
      </c>
      <c r="I146">
        <v>2</v>
      </c>
      <c r="O146">
        <v>1</v>
      </c>
      <c r="P146">
        <v>3</v>
      </c>
    </row>
    <row r="147" spans="1:16" x14ac:dyDescent="0.3">
      <c r="A147">
        <v>2024</v>
      </c>
      <c r="B147" t="str">
        <f t="shared" si="2"/>
        <v>Select LA name in cell below</v>
      </c>
      <c r="C147" t="s">
        <v>319</v>
      </c>
      <c r="D147" t="s">
        <v>63</v>
      </c>
      <c r="E147" t="str">
        <f>IF(SAC!C79="","Blank",SAC!C79)</f>
        <v>Blank</v>
      </c>
      <c r="F147">
        <v>6000549</v>
      </c>
      <c r="G147" t="s">
        <v>523</v>
      </c>
      <c r="H147" t="s">
        <v>328</v>
      </c>
      <c r="I147">
        <v>2</v>
      </c>
      <c r="O147">
        <v>2</v>
      </c>
      <c r="P147">
        <v>3</v>
      </c>
    </row>
    <row r="148" spans="1:16" x14ac:dyDescent="0.3">
      <c r="A148">
        <v>2024</v>
      </c>
      <c r="B148" t="str">
        <f t="shared" si="2"/>
        <v>Select LA name in cell below</v>
      </c>
      <c r="C148" t="s">
        <v>321</v>
      </c>
      <c r="D148" t="s">
        <v>63</v>
      </c>
      <c r="E148" t="str">
        <f>IF(SAC!D79="","Blank",SAC!D79)</f>
        <v>Blank</v>
      </c>
      <c r="F148">
        <v>6000550</v>
      </c>
      <c r="G148" t="s">
        <v>523</v>
      </c>
      <c r="H148" t="s">
        <v>329</v>
      </c>
      <c r="I148">
        <v>2</v>
      </c>
      <c r="O148">
        <v>3</v>
      </c>
      <c r="P148">
        <v>3</v>
      </c>
    </row>
    <row r="149" spans="1:16" x14ac:dyDescent="0.3">
      <c r="A149">
        <v>2024</v>
      </c>
      <c r="B149" t="str">
        <f t="shared" si="2"/>
        <v>Select LA name in cell below</v>
      </c>
      <c r="C149" t="s">
        <v>323</v>
      </c>
      <c r="D149" t="s">
        <v>63</v>
      </c>
      <c r="E149" t="str">
        <f>IF(SAC!E79="","Blank",SAC!E79)</f>
        <v>Blank</v>
      </c>
      <c r="F149">
        <v>6000551</v>
      </c>
      <c r="G149" t="s">
        <v>523</v>
      </c>
      <c r="H149" t="s">
        <v>687</v>
      </c>
      <c r="I149">
        <v>3</v>
      </c>
      <c r="O149">
        <v>1</v>
      </c>
      <c r="P149">
        <v>3</v>
      </c>
    </row>
    <row r="150" spans="1:16" x14ac:dyDescent="0.3">
      <c r="A150">
        <v>2024</v>
      </c>
      <c r="B150" t="str">
        <f t="shared" si="2"/>
        <v>Select LA name in cell below</v>
      </c>
      <c r="C150" t="s">
        <v>324</v>
      </c>
      <c r="D150" t="s">
        <v>63</v>
      </c>
      <c r="E150" t="str">
        <f>IF(SAC!F79="","Blank",SAC!F79)</f>
        <v>Blank</v>
      </c>
      <c r="F150">
        <v>6000552</v>
      </c>
      <c r="G150" t="s">
        <v>523</v>
      </c>
      <c r="H150" t="s">
        <v>328</v>
      </c>
      <c r="I150">
        <v>3</v>
      </c>
      <c r="O150">
        <v>2</v>
      </c>
      <c r="P150">
        <v>3</v>
      </c>
    </row>
    <row r="151" spans="1:16" x14ac:dyDescent="0.3">
      <c r="A151">
        <v>2024</v>
      </c>
      <c r="B151" t="str">
        <f t="shared" si="2"/>
        <v>Select LA name in cell below</v>
      </c>
      <c r="C151" t="s">
        <v>325</v>
      </c>
      <c r="D151" t="s">
        <v>63</v>
      </c>
      <c r="E151" t="str">
        <f>IF(SAC!G79="","Blank",SAC!G79)</f>
        <v>Blank</v>
      </c>
      <c r="F151">
        <v>6000553</v>
      </c>
      <c r="G151" t="s">
        <v>523</v>
      </c>
      <c r="H151" t="s">
        <v>329</v>
      </c>
      <c r="I151">
        <v>3</v>
      </c>
      <c r="O151">
        <v>3</v>
      </c>
      <c r="P151">
        <v>3</v>
      </c>
    </row>
    <row r="152" spans="1:16" x14ac:dyDescent="0.3">
      <c r="A152">
        <v>2024</v>
      </c>
      <c r="B152" t="str">
        <f t="shared" si="2"/>
        <v>Select LA name in cell below</v>
      </c>
      <c r="C152" t="s">
        <v>318</v>
      </c>
      <c r="D152" t="s">
        <v>64</v>
      </c>
      <c r="E152" t="str">
        <f>IF(SAC!B80="","Blank",SAC!B80)</f>
        <v>Blank</v>
      </c>
      <c r="F152">
        <v>6000554</v>
      </c>
      <c r="G152" t="s">
        <v>523</v>
      </c>
      <c r="H152" t="s">
        <v>688</v>
      </c>
      <c r="I152">
        <v>2</v>
      </c>
      <c r="O152">
        <v>1</v>
      </c>
      <c r="P152">
        <v>4</v>
      </c>
    </row>
    <row r="153" spans="1:16" x14ac:dyDescent="0.3">
      <c r="A153">
        <v>2024</v>
      </c>
      <c r="B153" t="str">
        <f t="shared" si="2"/>
        <v>Select LA name in cell below</v>
      </c>
      <c r="C153" t="s">
        <v>319</v>
      </c>
      <c r="D153" t="s">
        <v>64</v>
      </c>
      <c r="E153" t="str">
        <f>IF(SAC!C80="","Blank",SAC!C80)</f>
        <v>Blank</v>
      </c>
      <c r="F153">
        <v>6000555</v>
      </c>
      <c r="G153" t="s">
        <v>523</v>
      </c>
      <c r="H153" t="s">
        <v>330</v>
      </c>
      <c r="I153">
        <v>2</v>
      </c>
      <c r="O153">
        <v>2</v>
      </c>
      <c r="P153">
        <v>4</v>
      </c>
    </row>
    <row r="154" spans="1:16" x14ac:dyDescent="0.3">
      <c r="A154">
        <v>2024</v>
      </c>
      <c r="B154" t="str">
        <f t="shared" si="2"/>
        <v>Select LA name in cell below</v>
      </c>
      <c r="C154" t="s">
        <v>321</v>
      </c>
      <c r="D154" t="s">
        <v>64</v>
      </c>
      <c r="E154" t="str">
        <f>IF(SAC!D80="","Blank",SAC!D80)</f>
        <v>Blank</v>
      </c>
      <c r="F154">
        <v>6000556</v>
      </c>
      <c r="G154" t="s">
        <v>523</v>
      </c>
      <c r="H154" t="s">
        <v>331</v>
      </c>
      <c r="I154">
        <v>2</v>
      </c>
      <c r="O154">
        <v>3</v>
      </c>
      <c r="P154">
        <v>4</v>
      </c>
    </row>
    <row r="155" spans="1:16" x14ac:dyDescent="0.3">
      <c r="A155">
        <v>2024</v>
      </c>
      <c r="B155" t="str">
        <f t="shared" si="2"/>
        <v>Select LA name in cell below</v>
      </c>
      <c r="C155" t="s">
        <v>323</v>
      </c>
      <c r="D155" t="s">
        <v>64</v>
      </c>
      <c r="E155" t="str">
        <f>IF(SAC!E80="","Blank",SAC!E80)</f>
        <v>Blank</v>
      </c>
      <c r="F155">
        <v>6000557</v>
      </c>
      <c r="G155" t="s">
        <v>523</v>
      </c>
      <c r="H155" t="s">
        <v>688</v>
      </c>
      <c r="I155">
        <v>3</v>
      </c>
      <c r="O155">
        <v>1</v>
      </c>
      <c r="P155">
        <v>4</v>
      </c>
    </row>
    <row r="156" spans="1:16" x14ac:dyDescent="0.3">
      <c r="A156">
        <v>2024</v>
      </c>
      <c r="B156" t="str">
        <f t="shared" si="2"/>
        <v>Select LA name in cell below</v>
      </c>
      <c r="C156" t="s">
        <v>324</v>
      </c>
      <c r="D156" t="s">
        <v>64</v>
      </c>
      <c r="E156" t="str">
        <f>IF(SAC!F80="","Blank",SAC!F80)</f>
        <v>Blank</v>
      </c>
      <c r="F156">
        <v>6000558</v>
      </c>
      <c r="G156" t="s">
        <v>523</v>
      </c>
      <c r="H156" t="s">
        <v>330</v>
      </c>
      <c r="I156">
        <v>3</v>
      </c>
      <c r="O156">
        <v>2</v>
      </c>
      <c r="P156">
        <v>4</v>
      </c>
    </row>
    <row r="157" spans="1:16" x14ac:dyDescent="0.3">
      <c r="A157">
        <v>2024</v>
      </c>
      <c r="B157" t="str">
        <f t="shared" si="2"/>
        <v>Select LA name in cell below</v>
      </c>
      <c r="C157" t="s">
        <v>325</v>
      </c>
      <c r="D157" t="s">
        <v>64</v>
      </c>
      <c r="E157" t="str">
        <f>IF(SAC!G80="","Blank",SAC!G80)</f>
        <v>Blank</v>
      </c>
      <c r="F157">
        <v>6000559</v>
      </c>
      <c r="G157" t="s">
        <v>523</v>
      </c>
      <c r="H157" t="s">
        <v>331</v>
      </c>
      <c r="I157">
        <v>3</v>
      </c>
      <c r="O157">
        <v>3</v>
      </c>
      <c r="P157">
        <v>4</v>
      </c>
    </row>
    <row r="158" spans="1:16" x14ac:dyDescent="0.3">
      <c r="A158">
        <v>2024</v>
      </c>
      <c r="B158" t="str">
        <f t="shared" si="2"/>
        <v>Select LA name in cell below</v>
      </c>
      <c r="C158" t="s">
        <v>318</v>
      </c>
      <c r="D158" t="s">
        <v>66</v>
      </c>
      <c r="E158" t="str">
        <f>IF(SAC!B81="","Blank",SAC!B81)</f>
        <v>Blank</v>
      </c>
      <c r="F158">
        <v>6000560</v>
      </c>
      <c r="G158" t="s">
        <v>523</v>
      </c>
      <c r="H158" t="s">
        <v>689</v>
      </c>
      <c r="I158">
        <v>2</v>
      </c>
      <c r="O158">
        <v>1</v>
      </c>
      <c r="P158">
        <v>5</v>
      </c>
    </row>
    <row r="159" spans="1:16" x14ac:dyDescent="0.3">
      <c r="A159">
        <v>2024</v>
      </c>
      <c r="B159" t="str">
        <f t="shared" si="2"/>
        <v>Select LA name in cell below</v>
      </c>
      <c r="C159" t="s">
        <v>319</v>
      </c>
      <c r="D159" t="s">
        <v>66</v>
      </c>
      <c r="E159" t="str">
        <f>IF(SAC!C81="","Blank",SAC!C81)</f>
        <v>Blank</v>
      </c>
      <c r="F159">
        <v>6000561</v>
      </c>
      <c r="G159" t="s">
        <v>523</v>
      </c>
      <c r="H159" t="s">
        <v>332</v>
      </c>
      <c r="I159">
        <v>2</v>
      </c>
      <c r="O159">
        <v>2</v>
      </c>
      <c r="P159">
        <v>5</v>
      </c>
    </row>
    <row r="160" spans="1:16" x14ac:dyDescent="0.3">
      <c r="A160">
        <v>2024</v>
      </c>
      <c r="B160" t="str">
        <f t="shared" si="2"/>
        <v>Select LA name in cell below</v>
      </c>
      <c r="C160" t="s">
        <v>321</v>
      </c>
      <c r="D160" t="s">
        <v>66</v>
      </c>
      <c r="E160" t="str">
        <f>IF(SAC!D81="","Blank",SAC!D81)</f>
        <v>Blank</v>
      </c>
      <c r="F160">
        <v>6000562</v>
      </c>
      <c r="G160" t="s">
        <v>523</v>
      </c>
      <c r="H160" t="s">
        <v>333</v>
      </c>
      <c r="I160">
        <v>2</v>
      </c>
      <c r="O160">
        <v>3</v>
      </c>
      <c r="P160">
        <v>5</v>
      </c>
    </row>
    <row r="161" spans="1:16" x14ac:dyDescent="0.3">
      <c r="A161">
        <v>2024</v>
      </c>
      <c r="B161" t="str">
        <f t="shared" si="2"/>
        <v>Select LA name in cell below</v>
      </c>
      <c r="C161" t="s">
        <v>323</v>
      </c>
      <c r="D161" t="s">
        <v>66</v>
      </c>
      <c r="E161" t="str">
        <f>IF(SAC!E81="","Blank",SAC!E81)</f>
        <v>Blank</v>
      </c>
      <c r="F161">
        <v>6000563</v>
      </c>
      <c r="G161" t="s">
        <v>523</v>
      </c>
      <c r="H161" t="s">
        <v>689</v>
      </c>
      <c r="I161">
        <v>3</v>
      </c>
      <c r="O161">
        <v>1</v>
      </c>
      <c r="P161">
        <v>5</v>
      </c>
    </row>
    <row r="162" spans="1:16" x14ac:dyDescent="0.3">
      <c r="A162">
        <v>2024</v>
      </c>
      <c r="B162" t="str">
        <f t="shared" si="2"/>
        <v>Select LA name in cell below</v>
      </c>
      <c r="C162" t="s">
        <v>324</v>
      </c>
      <c r="D162" t="s">
        <v>66</v>
      </c>
      <c r="E162" t="str">
        <f>IF(SAC!F81="","Blank",SAC!F81)</f>
        <v>Blank</v>
      </c>
      <c r="F162">
        <v>6000564</v>
      </c>
      <c r="G162" t="s">
        <v>523</v>
      </c>
      <c r="H162" t="s">
        <v>332</v>
      </c>
      <c r="I162">
        <v>3</v>
      </c>
      <c r="O162">
        <v>2</v>
      </c>
      <c r="P162">
        <v>5</v>
      </c>
    </row>
    <row r="163" spans="1:16" x14ac:dyDescent="0.3">
      <c r="A163">
        <v>2024</v>
      </c>
      <c r="B163" t="str">
        <f t="shared" si="2"/>
        <v>Select LA name in cell below</v>
      </c>
      <c r="C163" t="s">
        <v>325</v>
      </c>
      <c r="D163" t="s">
        <v>66</v>
      </c>
      <c r="E163" t="str">
        <f>IF(SAC!G81="","Blank",SAC!G81)</f>
        <v>Blank</v>
      </c>
      <c r="F163">
        <v>6000565</v>
      </c>
      <c r="G163" t="s">
        <v>523</v>
      </c>
      <c r="H163" t="s">
        <v>333</v>
      </c>
      <c r="I163">
        <v>3</v>
      </c>
      <c r="O163">
        <v>3</v>
      </c>
      <c r="P163">
        <v>5</v>
      </c>
    </row>
    <row r="164" spans="1:16" x14ac:dyDescent="0.3">
      <c r="A164">
        <v>2024</v>
      </c>
      <c r="B164" t="str">
        <f t="shared" si="2"/>
        <v>Select LA name in cell below</v>
      </c>
      <c r="C164" t="s">
        <v>318</v>
      </c>
      <c r="D164" t="s">
        <v>67</v>
      </c>
      <c r="E164" t="str">
        <f>IF(SAC!B82="","Blank",SAC!B82)</f>
        <v>Blank</v>
      </c>
      <c r="F164">
        <v>6000566</v>
      </c>
      <c r="G164" t="s">
        <v>523</v>
      </c>
      <c r="H164" t="s">
        <v>690</v>
      </c>
      <c r="I164">
        <v>2</v>
      </c>
      <c r="O164">
        <v>1</v>
      </c>
      <c r="P164">
        <v>6</v>
      </c>
    </row>
    <row r="165" spans="1:16" x14ac:dyDescent="0.3">
      <c r="A165">
        <v>2024</v>
      </c>
      <c r="B165" t="str">
        <f t="shared" si="2"/>
        <v>Select LA name in cell below</v>
      </c>
      <c r="C165" t="s">
        <v>319</v>
      </c>
      <c r="D165" t="s">
        <v>67</v>
      </c>
      <c r="E165" t="str">
        <f>IF(SAC!C82="","Blank",SAC!C82)</f>
        <v>Blank</v>
      </c>
      <c r="F165">
        <v>6000567</v>
      </c>
      <c r="G165" t="s">
        <v>523</v>
      </c>
      <c r="H165" t="s">
        <v>334</v>
      </c>
      <c r="I165">
        <v>2</v>
      </c>
      <c r="O165">
        <v>2</v>
      </c>
      <c r="P165">
        <v>6</v>
      </c>
    </row>
    <row r="166" spans="1:16" x14ac:dyDescent="0.3">
      <c r="A166">
        <v>2024</v>
      </c>
      <c r="B166" t="str">
        <f t="shared" si="2"/>
        <v>Select LA name in cell below</v>
      </c>
      <c r="C166" t="s">
        <v>321</v>
      </c>
      <c r="D166" t="s">
        <v>67</v>
      </c>
      <c r="E166" t="str">
        <f>IF(SAC!D82="","Blank",SAC!D82)</f>
        <v>Blank</v>
      </c>
      <c r="F166">
        <v>6000568</v>
      </c>
      <c r="G166" t="s">
        <v>523</v>
      </c>
      <c r="H166" t="s">
        <v>335</v>
      </c>
      <c r="I166">
        <v>2</v>
      </c>
      <c r="O166">
        <v>3</v>
      </c>
      <c r="P166">
        <v>6</v>
      </c>
    </row>
    <row r="167" spans="1:16" x14ac:dyDescent="0.3">
      <c r="A167">
        <v>2024</v>
      </c>
      <c r="B167" t="str">
        <f t="shared" si="2"/>
        <v>Select LA name in cell below</v>
      </c>
      <c r="C167" t="s">
        <v>323</v>
      </c>
      <c r="D167" t="s">
        <v>67</v>
      </c>
      <c r="E167" t="str">
        <f>IF(SAC!E82="","Blank",SAC!E82)</f>
        <v>Blank</v>
      </c>
      <c r="F167">
        <v>6000569</v>
      </c>
      <c r="G167" t="s">
        <v>523</v>
      </c>
      <c r="H167" t="s">
        <v>690</v>
      </c>
      <c r="I167">
        <v>3</v>
      </c>
      <c r="O167">
        <v>1</v>
      </c>
      <c r="P167">
        <v>6</v>
      </c>
    </row>
    <row r="168" spans="1:16" x14ac:dyDescent="0.3">
      <c r="A168">
        <v>2024</v>
      </c>
      <c r="B168" t="str">
        <f t="shared" si="2"/>
        <v>Select LA name in cell below</v>
      </c>
      <c r="C168" t="s">
        <v>324</v>
      </c>
      <c r="D168" t="s">
        <v>67</v>
      </c>
      <c r="E168" t="str">
        <f>IF(SAC!F82="","Blank",SAC!F82)</f>
        <v>Blank</v>
      </c>
      <c r="F168">
        <v>6000570</v>
      </c>
      <c r="G168" t="s">
        <v>523</v>
      </c>
      <c r="H168" t="s">
        <v>334</v>
      </c>
      <c r="I168">
        <v>3</v>
      </c>
      <c r="O168">
        <v>2</v>
      </c>
      <c r="P168">
        <v>6</v>
      </c>
    </row>
    <row r="169" spans="1:16" x14ac:dyDescent="0.3">
      <c r="A169">
        <v>2024</v>
      </c>
      <c r="B169" t="str">
        <f t="shared" si="2"/>
        <v>Select LA name in cell below</v>
      </c>
      <c r="C169" t="s">
        <v>325</v>
      </c>
      <c r="D169" t="s">
        <v>67</v>
      </c>
      <c r="E169" t="str">
        <f>IF(SAC!G82="","Blank",SAC!G82)</f>
        <v>Blank</v>
      </c>
      <c r="F169">
        <v>6000571</v>
      </c>
      <c r="G169" t="s">
        <v>523</v>
      </c>
      <c r="H169" t="s">
        <v>335</v>
      </c>
      <c r="I169">
        <v>3</v>
      </c>
      <c r="O169">
        <v>3</v>
      </c>
      <c r="P169">
        <v>6</v>
      </c>
    </row>
    <row r="170" spans="1:16" x14ac:dyDescent="0.3">
      <c r="A170">
        <v>2024</v>
      </c>
      <c r="B170" t="str">
        <f t="shared" si="2"/>
        <v>Select LA name in cell below</v>
      </c>
      <c r="C170" t="s">
        <v>318</v>
      </c>
      <c r="D170" t="s">
        <v>336</v>
      </c>
      <c r="E170" t="str">
        <f>IF(SAC!B83="","Blank",SAC!B83)</f>
        <v>Blank</v>
      </c>
      <c r="F170">
        <v>6000572</v>
      </c>
      <c r="G170" t="s">
        <v>523</v>
      </c>
      <c r="H170" t="s">
        <v>691</v>
      </c>
      <c r="I170">
        <v>2</v>
      </c>
      <c r="O170">
        <v>1</v>
      </c>
      <c r="P170">
        <v>7</v>
      </c>
    </row>
    <row r="171" spans="1:16" x14ac:dyDescent="0.3">
      <c r="A171">
        <v>2024</v>
      </c>
      <c r="B171" t="str">
        <f t="shared" si="2"/>
        <v>Select LA name in cell below</v>
      </c>
      <c r="C171" t="s">
        <v>319</v>
      </c>
      <c r="D171" t="s">
        <v>336</v>
      </c>
      <c r="E171" t="str">
        <f>IF(SAC!C83="","Blank",SAC!C83)</f>
        <v>Blank</v>
      </c>
      <c r="F171">
        <v>6000573</v>
      </c>
      <c r="G171" t="s">
        <v>523</v>
      </c>
      <c r="H171" t="s">
        <v>337</v>
      </c>
      <c r="I171">
        <v>2</v>
      </c>
      <c r="O171">
        <v>2</v>
      </c>
      <c r="P171">
        <v>7</v>
      </c>
    </row>
    <row r="172" spans="1:16" x14ac:dyDescent="0.3">
      <c r="A172">
        <v>2024</v>
      </c>
      <c r="B172" t="str">
        <f t="shared" si="2"/>
        <v>Select LA name in cell below</v>
      </c>
      <c r="C172" t="s">
        <v>321</v>
      </c>
      <c r="D172" t="s">
        <v>336</v>
      </c>
      <c r="E172" t="str">
        <f>IF(SAC!D83="","Blank",SAC!D83)</f>
        <v>Blank</v>
      </c>
      <c r="F172">
        <v>6000574</v>
      </c>
      <c r="G172" t="s">
        <v>523</v>
      </c>
      <c r="H172" t="s">
        <v>338</v>
      </c>
      <c r="I172">
        <v>2</v>
      </c>
      <c r="O172">
        <v>3</v>
      </c>
      <c r="P172">
        <v>7</v>
      </c>
    </row>
    <row r="173" spans="1:16" x14ac:dyDescent="0.3">
      <c r="A173">
        <v>2024</v>
      </c>
      <c r="B173" t="str">
        <f t="shared" si="2"/>
        <v>Select LA name in cell below</v>
      </c>
      <c r="C173" t="s">
        <v>323</v>
      </c>
      <c r="D173" t="s">
        <v>336</v>
      </c>
      <c r="E173" t="str">
        <f>IF(SAC!E83="","Blank",SAC!E83)</f>
        <v>Blank</v>
      </c>
      <c r="F173">
        <v>6000575</v>
      </c>
      <c r="G173" t="s">
        <v>523</v>
      </c>
      <c r="H173" t="s">
        <v>691</v>
      </c>
      <c r="I173">
        <v>3</v>
      </c>
      <c r="O173">
        <v>1</v>
      </c>
      <c r="P173">
        <v>7</v>
      </c>
    </row>
    <row r="174" spans="1:16" x14ac:dyDescent="0.3">
      <c r="A174">
        <v>2024</v>
      </c>
      <c r="B174" t="str">
        <f t="shared" si="2"/>
        <v>Select LA name in cell below</v>
      </c>
      <c r="C174" t="s">
        <v>324</v>
      </c>
      <c r="D174" t="s">
        <v>336</v>
      </c>
      <c r="E174" t="str">
        <f>IF(SAC!F83="","Blank",SAC!F83)</f>
        <v>Blank</v>
      </c>
      <c r="F174">
        <v>6000576</v>
      </c>
      <c r="G174" t="s">
        <v>523</v>
      </c>
      <c r="H174" t="s">
        <v>337</v>
      </c>
      <c r="I174">
        <v>3</v>
      </c>
      <c r="O174">
        <v>2</v>
      </c>
      <c r="P174">
        <v>7</v>
      </c>
    </row>
    <row r="175" spans="1:16" x14ac:dyDescent="0.3">
      <c r="A175">
        <v>2024</v>
      </c>
      <c r="B175" t="str">
        <f t="shared" si="2"/>
        <v>Select LA name in cell below</v>
      </c>
      <c r="C175" t="s">
        <v>325</v>
      </c>
      <c r="D175" t="s">
        <v>336</v>
      </c>
      <c r="E175" t="str">
        <f>IF(SAC!G83="","Blank",SAC!G83)</f>
        <v>Blank</v>
      </c>
      <c r="F175">
        <v>6000577</v>
      </c>
      <c r="G175" t="s">
        <v>523</v>
      </c>
      <c r="H175" t="s">
        <v>338</v>
      </c>
      <c r="I175">
        <v>3</v>
      </c>
      <c r="O175">
        <v>3</v>
      </c>
      <c r="P175">
        <v>7</v>
      </c>
    </row>
    <row r="176" spans="1:16" x14ac:dyDescent="0.3">
      <c r="A176">
        <v>2024</v>
      </c>
      <c r="B176" t="str">
        <f t="shared" si="2"/>
        <v>Select LA name in cell below</v>
      </c>
      <c r="C176" t="s">
        <v>318</v>
      </c>
      <c r="D176" t="s">
        <v>74</v>
      </c>
      <c r="E176" t="str">
        <f>IF(SAC!B84="","Blank",SAC!B84)</f>
        <v>Blank</v>
      </c>
      <c r="F176">
        <v>6000578</v>
      </c>
      <c r="G176" t="s">
        <v>523</v>
      </c>
      <c r="H176" t="s">
        <v>692</v>
      </c>
      <c r="I176">
        <v>2</v>
      </c>
      <c r="O176">
        <v>1</v>
      </c>
      <c r="P176">
        <v>8</v>
      </c>
    </row>
    <row r="177" spans="1:16" x14ac:dyDescent="0.3">
      <c r="A177">
        <v>2024</v>
      </c>
      <c r="B177" t="str">
        <f t="shared" si="2"/>
        <v>Select LA name in cell below</v>
      </c>
      <c r="C177" t="s">
        <v>319</v>
      </c>
      <c r="D177" t="s">
        <v>74</v>
      </c>
      <c r="E177" t="str">
        <f>IF(SAC!C84="","Blank",SAC!C84)</f>
        <v>Blank</v>
      </c>
      <c r="F177">
        <v>6000579</v>
      </c>
      <c r="G177" t="s">
        <v>523</v>
      </c>
      <c r="H177" t="s">
        <v>339</v>
      </c>
      <c r="I177">
        <v>2</v>
      </c>
      <c r="O177">
        <v>2</v>
      </c>
      <c r="P177">
        <v>8</v>
      </c>
    </row>
    <row r="178" spans="1:16" x14ac:dyDescent="0.3">
      <c r="A178">
        <v>2024</v>
      </c>
      <c r="B178" t="str">
        <f t="shared" si="2"/>
        <v>Select LA name in cell below</v>
      </c>
      <c r="C178" t="s">
        <v>321</v>
      </c>
      <c r="D178" t="s">
        <v>74</v>
      </c>
      <c r="E178" t="str">
        <f>IF(SAC!D84="","Blank",SAC!D84)</f>
        <v>Blank</v>
      </c>
      <c r="F178">
        <v>6000580</v>
      </c>
      <c r="G178" t="s">
        <v>523</v>
      </c>
      <c r="H178" t="s">
        <v>340</v>
      </c>
      <c r="I178">
        <v>2</v>
      </c>
      <c r="O178">
        <v>3</v>
      </c>
      <c r="P178">
        <v>8</v>
      </c>
    </row>
    <row r="179" spans="1:16" x14ac:dyDescent="0.3">
      <c r="A179">
        <v>2024</v>
      </c>
      <c r="B179" t="str">
        <f t="shared" si="2"/>
        <v>Select LA name in cell below</v>
      </c>
      <c r="C179" t="s">
        <v>323</v>
      </c>
      <c r="D179" t="s">
        <v>74</v>
      </c>
      <c r="E179" t="str">
        <f>IF(SAC!E84="","Blank",SAC!E84)</f>
        <v>Blank</v>
      </c>
      <c r="F179">
        <v>6000581</v>
      </c>
      <c r="G179" t="s">
        <v>523</v>
      </c>
      <c r="H179" t="s">
        <v>692</v>
      </c>
      <c r="I179">
        <v>3</v>
      </c>
      <c r="O179">
        <v>1</v>
      </c>
      <c r="P179">
        <v>8</v>
      </c>
    </row>
    <row r="180" spans="1:16" x14ac:dyDescent="0.3">
      <c r="A180">
        <v>2024</v>
      </c>
      <c r="B180" t="str">
        <f t="shared" si="2"/>
        <v>Select LA name in cell below</v>
      </c>
      <c r="C180" t="s">
        <v>324</v>
      </c>
      <c r="D180" t="s">
        <v>74</v>
      </c>
      <c r="E180" t="str">
        <f>IF(SAC!F84="","Blank",SAC!F84)</f>
        <v>Blank</v>
      </c>
      <c r="F180">
        <v>6000582</v>
      </c>
      <c r="G180" t="s">
        <v>523</v>
      </c>
      <c r="H180" t="s">
        <v>339</v>
      </c>
      <c r="I180">
        <v>3</v>
      </c>
      <c r="O180">
        <v>2</v>
      </c>
      <c r="P180">
        <v>8</v>
      </c>
    </row>
    <row r="181" spans="1:16" x14ac:dyDescent="0.3">
      <c r="A181">
        <v>2024</v>
      </c>
      <c r="B181" t="str">
        <f t="shared" si="2"/>
        <v>Select LA name in cell below</v>
      </c>
      <c r="C181" t="s">
        <v>325</v>
      </c>
      <c r="D181" t="s">
        <v>74</v>
      </c>
      <c r="E181" t="str">
        <f>IF(SAC!G84="","Blank",SAC!G84)</f>
        <v>Blank</v>
      </c>
      <c r="F181">
        <v>6000583</v>
      </c>
      <c r="G181" t="s">
        <v>523</v>
      </c>
      <c r="H181" t="s">
        <v>340</v>
      </c>
      <c r="I181">
        <v>3</v>
      </c>
      <c r="O181">
        <v>3</v>
      </c>
      <c r="P181">
        <v>8</v>
      </c>
    </row>
    <row r="182" spans="1:16" x14ac:dyDescent="0.3">
      <c r="A182">
        <v>2024</v>
      </c>
      <c r="B182" t="str">
        <f t="shared" si="2"/>
        <v>Select LA name in cell below</v>
      </c>
      <c r="C182" t="s">
        <v>318</v>
      </c>
      <c r="D182" t="s">
        <v>76</v>
      </c>
      <c r="E182" t="str">
        <f>IF(SAC!B85="","Blank",SAC!B85)</f>
        <v>Blank</v>
      </c>
      <c r="F182">
        <v>6000584</v>
      </c>
      <c r="G182" t="s">
        <v>523</v>
      </c>
      <c r="H182" t="s">
        <v>693</v>
      </c>
      <c r="I182">
        <v>2</v>
      </c>
      <c r="O182">
        <v>1</v>
      </c>
      <c r="P182">
        <v>9</v>
      </c>
    </row>
    <row r="183" spans="1:16" x14ac:dyDescent="0.3">
      <c r="A183">
        <v>2024</v>
      </c>
      <c r="B183" t="str">
        <f t="shared" si="2"/>
        <v>Select LA name in cell below</v>
      </c>
      <c r="C183" t="s">
        <v>319</v>
      </c>
      <c r="D183" t="s">
        <v>76</v>
      </c>
      <c r="E183" t="str">
        <f>IF(SAC!C85="","Blank",SAC!C85)</f>
        <v>Blank</v>
      </c>
      <c r="F183">
        <v>6000585</v>
      </c>
      <c r="G183" t="s">
        <v>523</v>
      </c>
      <c r="H183" t="s">
        <v>341</v>
      </c>
      <c r="I183">
        <v>2</v>
      </c>
      <c r="O183">
        <v>2</v>
      </c>
      <c r="P183">
        <v>9</v>
      </c>
    </row>
    <row r="184" spans="1:16" x14ac:dyDescent="0.3">
      <c r="A184">
        <v>2024</v>
      </c>
      <c r="B184" t="str">
        <f t="shared" si="2"/>
        <v>Select LA name in cell below</v>
      </c>
      <c r="C184" t="s">
        <v>321</v>
      </c>
      <c r="D184" t="s">
        <v>76</v>
      </c>
      <c r="E184" t="str">
        <f>IF(SAC!D85="","Blank",SAC!D85)</f>
        <v>Blank</v>
      </c>
      <c r="F184">
        <v>6000586</v>
      </c>
      <c r="G184" t="s">
        <v>523</v>
      </c>
      <c r="H184" t="s">
        <v>342</v>
      </c>
      <c r="I184">
        <v>2</v>
      </c>
      <c r="O184">
        <v>3</v>
      </c>
      <c r="P184">
        <v>9</v>
      </c>
    </row>
    <row r="185" spans="1:16" x14ac:dyDescent="0.3">
      <c r="A185">
        <v>2024</v>
      </c>
      <c r="B185" t="str">
        <f t="shared" si="2"/>
        <v>Select LA name in cell below</v>
      </c>
      <c r="C185" t="s">
        <v>323</v>
      </c>
      <c r="D185" t="s">
        <v>76</v>
      </c>
      <c r="E185" t="str">
        <f>IF(SAC!E85="","Blank",SAC!E85)</f>
        <v>Blank</v>
      </c>
      <c r="F185">
        <v>6000587</v>
      </c>
      <c r="G185" t="s">
        <v>523</v>
      </c>
      <c r="H185" t="s">
        <v>693</v>
      </c>
      <c r="I185">
        <v>3</v>
      </c>
      <c r="O185">
        <v>1</v>
      </c>
      <c r="P185">
        <v>9</v>
      </c>
    </row>
    <row r="186" spans="1:16" x14ac:dyDescent="0.3">
      <c r="A186">
        <v>2024</v>
      </c>
      <c r="B186" t="str">
        <f t="shared" si="2"/>
        <v>Select LA name in cell below</v>
      </c>
      <c r="C186" t="s">
        <v>324</v>
      </c>
      <c r="D186" t="s">
        <v>76</v>
      </c>
      <c r="E186" t="str">
        <f>IF(SAC!F85="","Blank",SAC!F85)</f>
        <v>Blank</v>
      </c>
      <c r="F186">
        <v>6000588</v>
      </c>
      <c r="G186" t="s">
        <v>523</v>
      </c>
      <c r="H186" t="s">
        <v>341</v>
      </c>
      <c r="I186">
        <v>3</v>
      </c>
      <c r="O186">
        <v>2</v>
      </c>
      <c r="P186">
        <v>9</v>
      </c>
    </row>
    <row r="187" spans="1:16" x14ac:dyDescent="0.3">
      <c r="A187">
        <v>2024</v>
      </c>
      <c r="B187" t="str">
        <f t="shared" si="2"/>
        <v>Select LA name in cell below</v>
      </c>
      <c r="C187" t="s">
        <v>325</v>
      </c>
      <c r="D187" t="s">
        <v>76</v>
      </c>
      <c r="E187" t="str">
        <f>IF(SAC!G85="","Blank",SAC!G85)</f>
        <v>Blank</v>
      </c>
      <c r="F187">
        <v>6000589</v>
      </c>
      <c r="G187" t="s">
        <v>523</v>
      </c>
      <c r="H187" t="s">
        <v>342</v>
      </c>
      <c r="I187">
        <v>3</v>
      </c>
      <c r="O187">
        <v>3</v>
      </c>
      <c r="P187">
        <v>9</v>
      </c>
    </row>
    <row r="188" spans="1:16" x14ac:dyDescent="0.3">
      <c r="A188">
        <v>2024</v>
      </c>
      <c r="B188" t="str">
        <f t="shared" si="2"/>
        <v>Select LA name in cell below</v>
      </c>
      <c r="C188" t="s">
        <v>318</v>
      </c>
      <c r="D188" t="s">
        <v>65</v>
      </c>
      <c r="E188" t="str">
        <f>IF(SAC!B86="","Blank",SAC!B86)</f>
        <v>Blank</v>
      </c>
      <c r="F188">
        <v>6000590</v>
      </c>
      <c r="G188" t="s">
        <v>523</v>
      </c>
      <c r="H188" t="s">
        <v>694</v>
      </c>
      <c r="I188">
        <v>2</v>
      </c>
      <c r="O188">
        <v>1</v>
      </c>
      <c r="P188">
        <v>10</v>
      </c>
    </row>
    <row r="189" spans="1:16" x14ac:dyDescent="0.3">
      <c r="A189">
        <v>2024</v>
      </c>
      <c r="B189" t="str">
        <f t="shared" si="2"/>
        <v>Select LA name in cell below</v>
      </c>
      <c r="C189" t="s">
        <v>319</v>
      </c>
      <c r="D189" t="s">
        <v>65</v>
      </c>
      <c r="E189" t="str">
        <f>IF(SAC!C86="","Blank",SAC!C86)</f>
        <v>Blank</v>
      </c>
      <c r="F189">
        <v>6000591</v>
      </c>
      <c r="G189" t="s">
        <v>523</v>
      </c>
      <c r="H189" t="s">
        <v>343</v>
      </c>
      <c r="I189">
        <v>2</v>
      </c>
      <c r="O189">
        <v>2</v>
      </c>
      <c r="P189">
        <v>10</v>
      </c>
    </row>
    <row r="190" spans="1:16" x14ac:dyDescent="0.3">
      <c r="A190">
        <v>2024</v>
      </c>
      <c r="B190" t="str">
        <f t="shared" si="2"/>
        <v>Select LA name in cell below</v>
      </c>
      <c r="C190" t="s">
        <v>321</v>
      </c>
      <c r="D190" t="s">
        <v>65</v>
      </c>
      <c r="E190" t="str">
        <f>IF(SAC!D86="","Blank",SAC!D86)</f>
        <v>Blank</v>
      </c>
      <c r="F190">
        <v>6000592</v>
      </c>
      <c r="G190" t="s">
        <v>523</v>
      </c>
      <c r="H190" t="s">
        <v>344</v>
      </c>
      <c r="I190">
        <v>2</v>
      </c>
      <c r="O190">
        <v>3</v>
      </c>
      <c r="P190">
        <v>10</v>
      </c>
    </row>
    <row r="191" spans="1:16" x14ac:dyDescent="0.3">
      <c r="A191">
        <v>2024</v>
      </c>
      <c r="B191" t="str">
        <f t="shared" si="2"/>
        <v>Select LA name in cell below</v>
      </c>
      <c r="C191" t="s">
        <v>323</v>
      </c>
      <c r="D191" t="s">
        <v>65</v>
      </c>
      <c r="E191" t="str">
        <f>IF(SAC!E86="","Blank",SAC!E86)</f>
        <v>Blank</v>
      </c>
      <c r="F191">
        <v>6000593</v>
      </c>
      <c r="G191" t="s">
        <v>523</v>
      </c>
      <c r="H191" t="s">
        <v>694</v>
      </c>
      <c r="I191">
        <v>3</v>
      </c>
      <c r="O191">
        <v>1</v>
      </c>
      <c r="P191">
        <v>10</v>
      </c>
    </row>
    <row r="192" spans="1:16" x14ac:dyDescent="0.3">
      <c r="A192">
        <v>2024</v>
      </c>
      <c r="B192" t="str">
        <f t="shared" si="2"/>
        <v>Select LA name in cell below</v>
      </c>
      <c r="C192" t="s">
        <v>324</v>
      </c>
      <c r="D192" t="s">
        <v>65</v>
      </c>
      <c r="E192" t="str">
        <f>IF(SAC!F86="","Blank",SAC!F86)</f>
        <v>Blank</v>
      </c>
      <c r="F192">
        <v>6000594</v>
      </c>
      <c r="G192" t="s">
        <v>523</v>
      </c>
      <c r="H192" t="s">
        <v>343</v>
      </c>
      <c r="I192">
        <v>3</v>
      </c>
      <c r="O192">
        <v>2</v>
      </c>
      <c r="P192">
        <v>10</v>
      </c>
    </row>
    <row r="193" spans="1:17" x14ac:dyDescent="0.3">
      <c r="A193">
        <v>2024</v>
      </c>
      <c r="B193" t="str">
        <f t="shared" ref="B193:B454" si="3">B192</f>
        <v>Select LA name in cell below</v>
      </c>
      <c r="C193" t="s">
        <v>325</v>
      </c>
      <c r="D193" t="s">
        <v>65</v>
      </c>
      <c r="E193" t="str">
        <f>IF(SAC!G86="","Blank",SAC!G86)</f>
        <v>Blank</v>
      </c>
      <c r="F193">
        <v>6000595</v>
      </c>
      <c r="G193" t="s">
        <v>523</v>
      </c>
      <c r="H193" t="s">
        <v>344</v>
      </c>
      <c r="I193">
        <v>3</v>
      </c>
      <c r="O193">
        <v>3</v>
      </c>
      <c r="P193">
        <v>10</v>
      </c>
    </row>
    <row r="194" spans="1:17" x14ac:dyDescent="0.3">
      <c r="A194">
        <v>2024</v>
      </c>
      <c r="B194" t="str">
        <f t="shared" si="3"/>
        <v>Select LA name in cell below</v>
      </c>
      <c r="C194" t="s">
        <v>319</v>
      </c>
      <c r="D194" t="s">
        <v>128</v>
      </c>
      <c r="E194" t="str">
        <f>IF(SAC!C87="","Blank",SAC!C87)</f>
        <v>Blank</v>
      </c>
      <c r="F194">
        <v>6000596</v>
      </c>
      <c r="G194" t="s">
        <v>523</v>
      </c>
      <c r="H194" t="s">
        <v>345</v>
      </c>
      <c r="I194">
        <v>2</v>
      </c>
      <c r="O194">
        <v>2</v>
      </c>
      <c r="P194">
        <v>11</v>
      </c>
    </row>
    <row r="195" spans="1:17" x14ac:dyDescent="0.3">
      <c r="A195">
        <v>2024</v>
      </c>
      <c r="B195" t="str">
        <f t="shared" si="3"/>
        <v>Select LA name in cell below</v>
      </c>
      <c r="C195" t="s">
        <v>324</v>
      </c>
      <c r="D195" t="s">
        <v>128</v>
      </c>
      <c r="E195" t="str">
        <f>IF(SAC!F87="","Blank",SAC!F87)</f>
        <v>Blank</v>
      </c>
      <c r="F195">
        <v>6000597</v>
      </c>
      <c r="G195" t="s">
        <v>523</v>
      </c>
      <c r="H195" t="s">
        <v>345</v>
      </c>
      <c r="I195">
        <v>3</v>
      </c>
      <c r="O195">
        <v>2</v>
      </c>
      <c r="P195">
        <v>11</v>
      </c>
    </row>
    <row r="196" spans="1:17" x14ac:dyDescent="0.3">
      <c r="A196">
        <v>2024</v>
      </c>
      <c r="B196" t="str">
        <f t="shared" si="3"/>
        <v>Select LA name in cell below</v>
      </c>
      <c r="C196" t="s">
        <v>318</v>
      </c>
      <c r="D196" t="s">
        <v>45</v>
      </c>
      <c r="E196" t="str">
        <f>IF(SAC!B92="","Blank",SAC!B92)</f>
        <v>Blank</v>
      </c>
      <c r="F196">
        <v>6000598</v>
      </c>
      <c r="G196" t="s">
        <v>524</v>
      </c>
      <c r="H196" t="s">
        <v>695</v>
      </c>
      <c r="I196">
        <v>2</v>
      </c>
      <c r="O196">
        <v>1</v>
      </c>
      <c r="Q196">
        <v>1</v>
      </c>
    </row>
    <row r="197" spans="1:17" x14ac:dyDescent="0.3">
      <c r="A197">
        <v>2024</v>
      </c>
      <c r="B197" t="str">
        <f t="shared" si="3"/>
        <v>Select LA name in cell below</v>
      </c>
      <c r="C197" t="s">
        <v>319</v>
      </c>
      <c r="D197" t="s">
        <v>45</v>
      </c>
      <c r="E197" t="str">
        <f>IF(SAC!C92="","Blank",SAC!C92)</f>
        <v>Blank</v>
      </c>
      <c r="F197">
        <v>6000599</v>
      </c>
      <c r="G197" t="s">
        <v>524</v>
      </c>
      <c r="H197" t="s">
        <v>696</v>
      </c>
      <c r="I197">
        <v>2</v>
      </c>
      <c r="O197">
        <v>2</v>
      </c>
      <c r="Q197">
        <v>1</v>
      </c>
    </row>
    <row r="198" spans="1:17" x14ac:dyDescent="0.3">
      <c r="A198">
        <v>2024</v>
      </c>
      <c r="B198" t="str">
        <f t="shared" si="3"/>
        <v>Select LA name in cell below</v>
      </c>
      <c r="C198" t="s">
        <v>321</v>
      </c>
      <c r="D198" t="s">
        <v>45</v>
      </c>
      <c r="E198" t="str">
        <f>IF(SAC!D92="","Blank",SAC!D92)</f>
        <v>Blank</v>
      </c>
      <c r="F198">
        <v>6000600</v>
      </c>
      <c r="G198" t="s">
        <v>524</v>
      </c>
      <c r="H198" t="s">
        <v>697</v>
      </c>
      <c r="I198">
        <v>2</v>
      </c>
      <c r="O198">
        <v>3</v>
      </c>
      <c r="Q198">
        <v>1</v>
      </c>
    </row>
    <row r="199" spans="1:17" x14ac:dyDescent="0.3">
      <c r="A199">
        <v>2024</v>
      </c>
      <c r="B199" t="str">
        <f t="shared" si="3"/>
        <v>Select LA name in cell below</v>
      </c>
      <c r="C199" t="s">
        <v>323</v>
      </c>
      <c r="D199" t="s">
        <v>45</v>
      </c>
      <c r="E199" t="str">
        <f>IF(SAC!E92="","Blank",SAC!E92)</f>
        <v>Blank</v>
      </c>
      <c r="F199">
        <v>6000601</v>
      </c>
      <c r="G199" t="s">
        <v>524</v>
      </c>
      <c r="H199" t="s">
        <v>695</v>
      </c>
      <c r="I199">
        <v>3</v>
      </c>
      <c r="O199">
        <v>1</v>
      </c>
      <c r="Q199">
        <v>1</v>
      </c>
    </row>
    <row r="200" spans="1:17" x14ac:dyDescent="0.3">
      <c r="A200">
        <v>2024</v>
      </c>
      <c r="B200" t="str">
        <f t="shared" si="3"/>
        <v>Select LA name in cell below</v>
      </c>
      <c r="C200" t="s">
        <v>324</v>
      </c>
      <c r="D200" t="s">
        <v>45</v>
      </c>
      <c r="E200" t="str">
        <f>IF(SAC!F92="","Blank",SAC!F92)</f>
        <v>Blank</v>
      </c>
      <c r="F200">
        <v>6000602</v>
      </c>
      <c r="G200" t="s">
        <v>524</v>
      </c>
      <c r="H200" t="s">
        <v>696</v>
      </c>
      <c r="I200">
        <v>3</v>
      </c>
      <c r="O200">
        <v>2</v>
      </c>
      <c r="Q200">
        <v>1</v>
      </c>
    </row>
    <row r="201" spans="1:17" x14ac:dyDescent="0.3">
      <c r="A201">
        <v>2024</v>
      </c>
      <c r="B201" t="str">
        <f t="shared" si="3"/>
        <v>Select LA name in cell below</v>
      </c>
      <c r="C201" t="s">
        <v>325</v>
      </c>
      <c r="D201" t="s">
        <v>45</v>
      </c>
      <c r="E201" t="str">
        <f>IF(SAC!G92="","Blank",SAC!G92)</f>
        <v>Blank</v>
      </c>
      <c r="F201">
        <v>6000603</v>
      </c>
      <c r="G201" t="s">
        <v>524</v>
      </c>
      <c r="H201" t="s">
        <v>697</v>
      </c>
      <c r="I201">
        <v>3</v>
      </c>
      <c r="O201">
        <v>3</v>
      </c>
      <c r="Q201">
        <v>1</v>
      </c>
    </row>
    <row r="202" spans="1:17" x14ac:dyDescent="0.3">
      <c r="A202">
        <v>2024</v>
      </c>
      <c r="B202" t="str">
        <f t="shared" si="3"/>
        <v>Select LA name in cell below</v>
      </c>
      <c r="C202" t="s">
        <v>318</v>
      </c>
      <c r="D202" t="s">
        <v>707</v>
      </c>
      <c r="E202" t="str">
        <f>IF(SAC!B93="","Blank",SAC!B93)</f>
        <v>Blank</v>
      </c>
      <c r="F202">
        <v>6000604</v>
      </c>
      <c r="G202" t="s">
        <v>524</v>
      </c>
      <c r="H202" t="s">
        <v>704</v>
      </c>
      <c r="I202">
        <v>2</v>
      </c>
      <c r="O202">
        <v>1</v>
      </c>
      <c r="Q202">
        <v>2</v>
      </c>
    </row>
    <row r="203" spans="1:17" x14ac:dyDescent="0.3">
      <c r="A203">
        <v>2024</v>
      </c>
      <c r="B203" t="str">
        <f t="shared" si="3"/>
        <v>Select LA name in cell below</v>
      </c>
      <c r="C203" t="s">
        <v>319</v>
      </c>
      <c r="D203" t="s">
        <v>707</v>
      </c>
      <c r="E203" t="str">
        <f>IF(SAC!C93="","Blank",SAC!C93)</f>
        <v>Blank</v>
      </c>
      <c r="F203">
        <v>6000605</v>
      </c>
      <c r="G203" t="s">
        <v>524</v>
      </c>
      <c r="H203" t="s">
        <v>705</v>
      </c>
      <c r="I203">
        <v>2</v>
      </c>
      <c r="O203">
        <v>2</v>
      </c>
      <c r="Q203">
        <v>2</v>
      </c>
    </row>
    <row r="204" spans="1:17" x14ac:dyDescent="0.3">
      <c r="A204">
        <v>2024</v>
      </c>
      <c r="B204" t="str">
        <f t="shared" si="3"/>
        <v>Select LA name in cell below</v>
      </c>
      <c r="C204" t="s">
        <v>321</v>
      </c>
      <c r="D204" t="s">
        <v>707</v>
      </c>
      <c r="E204" t="str">
        <f>IF(SAC!D93="","Blank",SAC!D93)</f>
        <v>Blank</v>
      </c>
      <c r="F204">
        <v>6000606</v>
      </c>
      <c r="G204" t="s">
        <v>524</v>
      </c>
      <c r="H204" t="s">
        <v>706</v>
      </c>
      <c r="I204">
        <v>2</v>
      </c>
      <c r="O204">
        <v>3</v>
      </c>
      <c r="Q204">
        <v>2</v>
      </c>
    </row>
    <row r="205" spans="1:17" x14ac:dyDescent="0.3">
      <c r="A205">
        <v>2024</v>
      </c>
      <c r="B205" t="str">
        <f t="shared" si="3"/>
        <v>Select LA name in cell below</v>
      </c>
      <c r="C205" t="s">
        <v>323</v>
      </c>
      <c r="D205" t="s">
        <v>707</v>
      </c>
      <c r="E205" t="str">
        <f>IF(SAC!E93="","Blank",SAC!E93)</f>
        <v>Blank</v>
      </c>
      <c r="F205">
        <v>6000607</v>
      </c>
      <c r="G205" t="s">
        <v>524</v>
      </c>
      <c r="H205" t="s">
        <v>704</v>
      </c>
      <c r="I205">
        <v>3</v>
      </c>
      <c r="O205">
        <v>1</v>
      </c>
      <c r="Q205">
        <v>2</v>
      </c>
    </row>
    <row r="206" spans="1:17" x14ac:dyDescent="0.3">
      <c r="A206">
        <v>2024</v>
      </c>
      <c r="B206" t="str">
        <f t="shared" si="3"/>
        <v>Select LA name in cell below</v>
      </c>
      <c r="C206" t="s">
        <v>324</v>
      </c>
      <c r="D206" t="s">
        <v>707</v>
      </c>
      <c r="E206" t="str">
        <f>IF(SAC!F93="","Blank",SAC!F93)</f>
        <v>Blank</v>
      </c>
      <c r="F206">
        <v>6000608</v>
      </c>
      <c r="G206" t="s">
        <v>524</v>
      </c>
      <c r="H206" t="s">
        <v>705</v>
      </c>
      <c r="I206">
        <v>3</v>
      </c>
      <c r="O206">
        <v>2</v>
      </c>
      <c r="Q206">
        <v>2</v>
      </c>
    </row>
    <row r="207" spans="1:17" x14ac:dyDescent="0.3">
      <c r="A207">
        <v>2024</v>
      </c>
      <c r="B207" t="str">
        <f t="shared" si="3"/>
        <v>Select LA name in cell below</v>
      </c>
      <c r="C207" t="s">
        <v>325</v>
      </c>
      <c r="D207" t="s">
        <v>707</v>
      </c>
      <c r="E207" t="str">
        <f>IF(SAC!G93="","Blank",SAC!G93)</f>
        <v>Blank</v>
      </c>
      <c r="F207">
        <v>6000609</v>
      </c>
      <c r="G207" t="s">
        <v>524</v>
      </c>
      <c r="H207" t="s">
        <v>706</v>
      </c>
      <c r="I207">
        <v>3</v>
      </c>
      <c r="O207">
        <v>3</v>
      </c>
      <c r="Q207">
        <v>2</v>
      </c>
    </row>
    <row r="208" spans="1:17" x14ac:dyDescent="0.3">
      <c r="A208">
        <v>2024</v>
      </c>
      <c r="B208" t="str">
        <f t="shared" si="3"/>
        <v>Select LA name in cell below</v>
      </c>
      <c r="C208" t="s">
        <v>318</v>
      </c>
      <c r="D208" t="s">
        <v>346</v>
      </c>
      <c r="E208" t="str">
        <f>IF(SAC!B94="","Blank",SAC!B94)</f>
        <v>Blank</v>
      </c>
      <c r="F208">
        <v>6000610</v>
      </c>
      <c r="G208" t="s">
        <v>524</v>
      </c>
      <c r="H208" t="s">
        <v>698</v>
      </c>
      <c r="I208">
        <v>2</v>
      </c>
      <c r="O208">
        <v>1</v>
      </c>
      <c r="Q208">
        <v>3</v>
      </c>
    </row>
    <row r="209" spans="1:17" x14ac:dyDescent="0.3">
      <c r="A209">
        <v>2024</v>
      </c>
      <c r="B209" t="str">
        <f t="shared" si="3"/>
        <v>Select LA name in cell below</v>
      </c>
      <c r="C209" t="s">
        <v>319</v>
      </c>
      <c r="D209" t="s">
        <v>346</v>
      </c>
      <c r="E209" t="str">
        <f>IF(SAC!C94="","Blank",SAC!C94)</f>
        <v>Blank</v>
      </c>
      <c r="F209">
        <v>6000611</v>
      </c>
      <c r="G209" t="s">
        <v>524</v>
      </c>
      <c r="H209" t="s">
        <v>699</v>
      </c>
      <c r="I209">
        <v>2</v>
      </c>
      <c r="O209">
        <v>2</v>
      </c>
      <c r="Q209">
        <v>3</v>
      </c>
    </row>
    <row r="210" spans="1:17" x14ac:dyDescent="0.3">
      <c r="A210">
        <v>2024</v>
      </c>
      <c r="B210" t="str">
        <f t="shared" si="3"/>
        <v>Select LA name in cell below</v>
      </c>
      <c r="C210" t="s">
        <v>321</v>
      </c>
      <c r="D210" t="s">
        <v>346</v>
      </c>
      <c r="E210" t="str">
        <f>IF(SAC!D94="","Blank",SAC!D94)</f>
        <v>Blank</v>
      </c>
      <c r="F210">
        <v>6000612</v>
      </c>
      <c r="G210" t="s">
        <v>524</v>
      </c>
      <c r="H210" t="s">
        <v>700</v>
      </c>
      <c r="I210">
        <v>2</v>
      </c>
      <c r="O210">
        <v>3</v>
      </c>
      <c r="Q210">
        <v>3</v>
      </c>
    </row>
    <row r="211" spans="1:17" x14ac:dyDescent="0.3">
      <c r="A211">
        <v>2024</v>
      </c>
      <c r="B211" t="str">
        <f t="shared" si="3"/>
        <v>Select LA name in cell below</v>
      </c>
      <c r="C211" t="s">
        <v>323</v>
      </c>
      <c r="D211" t="s">
        <v>346</v>
      </c>
      <c r="E211" t="str">
        <f>IF(SAC!E94="","Blank",SAC!E94)</f>
        <v>Blank</v>
      </c>
      <c r="F211">
        <v>6000613</v>
      </c>
      <c r="G211" t="s">
        <v>524</v>
      </c>
      <c r="H211" t="s">
        <v>698</v>
      </c>
      <c r="I211">
        <v>3</v>
      </c>
      <c r="O211">
        <v>1</v>
      </c>
      <c r="Q211">
        <v>3</v>
      </c>
    </row>
    <row r="212" spans="1:17" x14ac:dyDescent="0.3">
      <c r="A212">
        <v>2024</v>
      </c>
      <c r="B212" t="str">
        <f t="shared" si="3"/>
        <v>Select LA name in cell below</v>
      </c>
      <c r="C212" t="s">
        <v>324</v>
      </c>
      <c r="D212" t="s">
        <v>346</v>
      </c>
      <c r="E212" t="str">
        <f>IF(SAC!F94="","Blank",SAC!F94)</f>
        <v>Blank</v>
      </c>
      <c r="F212">
        <v>6000614</v>
      </c>
      <c r="G212" t="s">
        <v>524</v>
      </c>
      <c r="H212" t="s">
        <v>699</v>
      </c>
      <c r="I212">
        <v>3</v>
      </c>
      <c r="O212">
        <v>2</v>
      </c>
      <c r="Q212">
        <v>3</v>
      </c>
    </row>
    <row r="213" spans="1:17" x14ac:dyDescent="0.3">
      <c r="A213">
        <v>2024</v>
      </c>
      <c r="B213" t="str">
        <f t="shared" si="3"/>
        <v>Select LA name in cell below</v>
      </c>
      <c r="C213" t="s">
        <v>325</v>
      </c>
      <c r="D213" t="s">
        <v>346</v>
      </c>
      <c r="E213" t="str">
        <f>IF(SAC!G94="","Blank",SAC!G94)</f>
        <v>Blank</v>
      </c>
      <c r="F213">
        <v>6000615</v>
      </c>
      <c r="G213" t="s">
        <v>524</v>
      </c>
      <c r="H213" t="s">
        <v>700</v>
      </c>
      <c r="I213">
        <v>3</v>
      </c>
      <c r="O213">
        <v>3</v>
      </c>
      <c r="Q213">
        <v>3</v>
      </c>
    </row>
    <row r="214" spans="1:17" x14ac:dyDescent="0.3">
      <c r="A214">
        <v>2024</v>
      </c>
      <c r="B214" t="str">
        <f t="shared" si="3"/>
        <v>Select LA name in cell below</v>
      </c>
      <c r="C214" t="s">
        <v>318</v>
      </c>
      <c r="D214" t="s">
        <v>141</v>
      </c>
      <c r="E214" t="str">
        <f>IF(SAC!B95="","Blank",SAC!B95)</f>
        <v>Blank</v>
      </c>
      <c r="F214">
        <v>6000616</v>
      </c>
      <c r="G214" t="s">
        <v>524</v>
      </c>
      <c r="H214" t="s">
        <v>708</v>
      </c>
      <c r="I214">
        <v>2</v>
      </c>
      <c r="O214">
        <v>1</v>
      </c>
      <c r="Q214">
        <v>4</v>
      </c>
    </row>
    <row r="215" spans="1:17" x14ac:dyDescent="0.3">
      <c r="A215">
        <v>2024</v>
      </c>
      <c r="B215" t="str">
        <f t="shared" si="3"/>
        <v>Select LA name in cell below</v>
      </c>
      <c r="C215" t="s">
        <v>319</v>
      </c>
      <c r="D215" t="s">
        <v>141</v>
      </c>
      <c r="E215" t="str">
        <f>IF(SAC!C95="","Blank",SAC!C95)</f>
        <v>Blank</v>
      </c>
      <c r="F215">
        <v>6000617</v>
      </c>
      <c r="G215" t="s">
        <v>524</v>
      </c>
      <c r="H215" t="s">
        <v>709</v>
      </c>
      <c r="I215">
        <v>2</v>
      </c>
      <c r="O215">
        <v>2</v>
      </c>
      <c r="Q215">
        <v>4</v>
      </c>
    </row>
    <row r="216" spans="1:17" x14ac:dyDescent="0.3">
      <c r="A216">
        <v>2024</v>
      </c>
      <c r="B216" t="str">
        <f t="shared" si="3"/>
        <v>Select LA name in cell below</v>
      </c>
      <c r="C216" t="s">
        <v>321</v>
      </c>
      <c r="D216" t="s">
        <v>141</v>
      </c>
      <c r="E216" t="str">
        <f>IF(SAC!D95="","Blank",SAC!D95)</f>
        <v>Blank</v>
      </c>
      <c r="F216">
        <v>6000618</v>
      </c>
      <c r="G216" t="s">
        <v>524</v>
      </c>
      <c r="H216" t="s">
        <v>710</v>
      </c>
      <c r="I216">
        <v>2</v>
      </c>
      <c r="O216">
        <v>3</v>
      </c>
      <c r="Q216">
        <v>4</v>
      </c>
    </row>
    <row r="217" spans="1:17" x14ac:dyDescent="0.3">
      <c r="A217">
        <v>2024</v>
      </c>
      <c r="B217" t="str">
        <f t="shared" si="3"/>
        <v>Select LA name in cell below</v>
      </c>
      <c r="C217" t="s">
        <v>323</v>
      </c>
      <c r="D217" t="s">
        <v>141</v>
      </c>
      <c r="E217" t="str">
        <f>IF(SAC!E95="","Blank",SAC!E95)</f>
        <v>Blank</v>
      </c>
      <c r="F217">
        <v>6000619</v>
      </c>
      <c r="G217" t="s">
        <v>524</v>
      </c>
      <c r="H217" t="s">
        <v>708</v>
      </c>
      <c r="I217">
        <v>3</v>
      </c>
      <c r="O217">
        <v>1</v>
      </c>
      <c r="Q217">
        <v>4</v>
      </c>
    </row>
    <row r="218" spans="1:17" x14ac:dyDescent="0.3">
      <c r="A218">
        <v>2024</v>
      </c>
      <c r="B218" t="str">
        <f t="shared" si="3"/>
        <v>Select LA name in cell below</v>
      </c>
      <c r="C218" t="s">
        <v>324</v>
      </c>
      <c r="D218" t="s">
        <v>141</v>
      </c>
      <c r="E218" t="str">
        <f>IF(SAC!F95="","Blank",SAC!F95)</f>
        <v>Blank</v>
      </c>
      <c r="F218">
        <v>6000620</v>
      </c>
      <c r="G218" t="s">
        <v>524</v>
      </c>
      <c r="H218" t="s">
        <v>709</v>
      </c>
      <c r="I218">
        <v>3</v>
      </c>
      <c r="O218">
        <v>2</v>
      </c>
      <c r="Q218">
        <v>4</v>
      </c>
    </row>
    <row r="219" spans="1:17" x14ac:dyDescent="0.3">
      <c r="A219">
        <v>2024</v>
      </c>
      <c r="B219" t="str">
        <f t="shared" si="3"/>
        <v>Select LA name in cell below</v>
      </c>
      <c r="C219" t="s">
        <v>325</v>
      </c>
      <c r="D219" t="s">
        <v>141</v>
      </c>
      <c r="E219" t="str">
        <f>IF(SAC!G95="","Blank",SAC!G95)</f>
        <v>Blank</v>
      </c>
      <c r="F219">
        <v>6000621</v>
      </c>
      <c r="G219" t="s">
        <v>524</v>
      </c>
      <c r="H219" t="s">
        <v>710</v>
      </c>
      <c r="I219">
        <v>3</v>
      </c>
      <c r="O219">
        <v>3</v>
      </c>
      <c r="Q219">
        <v>4</v>
      </c>
    </row>
    <row r="220" spans="1:17" x14ac:dyDescent="0.3">
      <c r="A220">
        <v>2024</v>
      </c>
      <c r="B220" t="str">
        <f t="shared" si="3"/>
        <v>Select LA name in cell below</v>
      </c>
      <c r="C220" t="s">
        <v>318</v>
      </c>
      <c r="D220" t="s">
        <v>142</v>
      </c>
      <c r="E220" t="str">
        <f>IF(SAC!B96="","Blank",SAC!B96)</f>
        <v>Blank</v>
      </c>
      <c r="F220">
        <v>6000622</v>
      </c>
      <c r="G220" t="s">
        <v>524</v>
      </c>
      <c r="H220" t="s">
        <v>711</v>
      </c>
      <c r="I220">
        <v>2</v>
      </c>
      <c r="O220">
        <v>1</v>
      </c>
      <c r="Q220">
        <v>5</v>
      </c>
    </row>
    <row r="221" spans="1:17" x14ac:dyDescent="0.3">
      <c r="A221">
        <v>2024</v>
      </c>
      <c r="B221" t="str">
        <f t="shared" si="3"/>
        <v>Select LA name in cell below</v>
      </c>
      <c r="C221" t="s">
        <v>319</v>
      </c>
      <c r="D221" t="s">
        <v>142</v>
      </c>
      <c r="E221" t="str">
        <f>IF(SAC!C96="","Blank",SAC!C96)</f>
        <v>Blank</v>
      </c>
      <c r="F221">
        <v>6000623</v>
      </c>
      <c r="G221" t="s">
        <v>524</v>
      </c>
      <c r="H221" t="s">
        <v>712</v>
      </c>
      <c r="I221">
        <v>2</v>
      </c>
      <c r="O221">
        <v>2</v>
      </c>
      <c r="Q221">
        <v>5</v>
      </c>
    </row>
    <row r="222" spans="1:17" x14ac:dyDescent="0.3">
      <c r="A222">
        <v>2024</v>
      </c>
      <c r="B222" t="str">
        <f t="shared" si="3"/>
        <v>Select LA name in cell below</v>
      </c>
      <c r="C222" t="s">
        <v>321</v>
      </c>
      <c r="D222" t="s">
        <v>142</v>
      </c>
      <c r="E222" t="str">
        <f>IF(SAC!D96="","Blank",SAC!D96)</f>
        <v>Blank</v>
      </c>
      <c r="F222">
        <v>6000624</v>
      </c>
      <c r="G222" t="s">
        <v>524</v>
      </c>
      <c r="H222" t="s">
        <v>713</v>
      </c>
      <c r="I222">
        <v>2</v>
      </c>
      <c r="O222">
        <v>3</v>
      </c>
      <c r="Q222">
        <v>5</v>
      </c>
    </row>
    <row r="223" spans="1:17" x14ac:dyDescent="0.3">
      <c r="A223">
        <v>2024</v>
      </c>
      <c r="B223" t="str">
        <f t="shared" si="3"/>
        <v>Select LA name in cell below</v>
      </c>
      <c r="C223" t="s">
        <v>323</v>
      </c>
      <c r="D223" t="s">
        <v>142</v>
      </c>
      <c r="E223" t="str">
        <f>IF(SAC!E96="","Blank",SAC!E96)</f>
        <v>Blank</v>
      </c>
      <c r="F223">
        <v>6000625</v>
      </c>
      <c r="G223" t="s">
        <v>524</v>
      </c>
      <c r="H223" t="s">
        <v>711</v>
      </c>
      <c r="I223">
        <v>3</v>
      </c>
      <c r="O223">
        <v>1</v>
      </c>
      <c r="Q223">
        <v>5</v>
      </c>
    </row>
    <row r="224" spans="1:17" x14ac:dyDescent="0.3">
      <c r="A224">
        <v>2024</v>
      </c>
      <c r="B224" t="str">
        <f t="shared" si="3"/>
        <v>Select LA name in cell below</v>
      </c>
      <c r="C224" t="s">
        <v>324</v>
      </c>
      <c r="D224" t="s">
        <v>142</v>
      </c>
      <c r="E224" t="str">
        <f>IF(SAC!F96="","Blank",SAC!F96)</f>
        <v>Blank</v>
      </c>
      <c r="F224">
        <v>6000626</v>
      </c>
      <c r="G224" t="s">
        <v>524</v>
      </c>
      <c r="H224" t="s">
        <v>712</v>
      </c>
      <c r="I224">
        <v>3</v>
      </c>
      <c r="O224">
        <v>2</v>
      </c>
      <c r="Q224">
        <v>5</v>
      </c>
    </row>
    <row r="225" spans="1:17" x14ac:dyDescent="0.3">
      <c r="A225">
        <v>2024</v>
      </c>
      <c r="B225" t="str">
        <f t="shared" si="3"/>
        <v>Select LA name in cell below</v>
      </c>
      <c r="C225" t="s">
        <v>325</v>
      </c>
      <c r="D225" t="s">
        <v>142</v>
      </c>
      <c r="E225" t="str">
        <f>IF(SAC!G96="","Blank",SAC!G96)</f>
        <v>Blank</v>
      </c>
      <c r="F225">
        <v>6000627</v>
      </c>
      <c r="G225" t="s">
        <v>524</v>
      </c>
      <c r="H225" t="s">
        <v>713</v>
      </c>
      <c r="I225">
        <v>3</v>
      </c>
      <c r="O225">
        <v>3</v>
      </c>
      <c r="Q225">
        <v>5</v>
      </c>
    </row>
    <row r="226" spans="1:17" x14ac:dyDescent="0.3">
      <c r="A226">
        <v>2024</v>
      </c>
      <c r="B226" t="str">
        <f t="shared" si="3"/>
        <v>Select LA name in cell below</v>
      </c>
      <c r="C226" t="s">
        <v>318</v>
      </c>
      <c r="D226" t="s">
        <v>143</v>
      </c>
      <c r="E226" t="str">
        <f>IF(SAC!B97="","Blank",SAC!B97)</f>
        <v>Blank</v>
      </c>
      <c r="F226">
        <v>6000628</v>
      </c>
      <c r="G226" t="s">
        <v>524</v>
      </c>
      <c r="H226" t="s">
        <v>714</v>
      </c>
      <c r="I226">
        <v>2</v>
      </c>
      <c r="O226">
        <v>1</v>
      </c>
      <c r="Q226">
        <v>6</v>
      </c>
    </row>
    <row r="227" spans="1:17" x14ac:dyDescent="0.3">
      <c r="A227">
        <v>2024</v>
      </c>
      <c r="B227" t="str">
        <f t="shared" si="3"/>
        <v>Select LA name in cell below</v>
      </c>
      <c r="C227" t="s">
        <v>319</v>
      </c>
      <c r="D227" t="s">
        <v>143</v>
      </c>
      <c r="E227" t="str">
        <f>IF(SAC!C97="","Blank",SAC!C97)</f>
        <v>Blank</v>
      </c>
      <c r="F227">
        <v>6000629</v>
      </c>
      <c r="G227" t="s">
        <v>524</v>
      </c>
      <c r="H227" t="s">
        <v>715</v>
      </c>
      <c r="I227">
        <v>2</v>
      </c>
      <c r="O227">
        <v>2</v>
      </c>
      <c r="Q227">
        <v>6</v>
      </c>
    </row>
    <row r="228" spans="1:17" x14ac:dyDescent="0.3">
      <c r="A228">
        <v>2024</v>
      </c>
      <c r="B228" t="str">
        <f t="shared" si="3"/>
        <v>Select LA name in cell below</v>
      </c>
      <c r="C228" t="s">
        <v>321</v>
      </c>
      <c r="D228" t="s">
        <v>143</v>
      </c>
      <c r="E228" t="str">
        <f>IF(SAC!D97="","Blank",SAC!D97)</f>
        <v>Blank</v>
      </c>
      <c r="F228">
        <v>6000630</v>
      </c>
      <c r="G228" t="s">
        <v>524</v>
      </c>
      <c r="H228" t="s">
        <v>716</v>
      </c>
      <c r="I228">
        <v>2</v>
      </c>
      <c r="O228">
        <v>3</v>
      </c>
      <c r="Q228">
        <v>6</v>
      </c>
    </row>
    <row r="229" spans="1:17" x14ac:dyDescent="0.3">
      <c r="A229">
        <v>2024</v>
      </c>
      <c r="B229" t="str">
        <f t="shared" si="3"/>
        <v>Select LA name in cell below</v>
      </c>
      <c r="C229" t="s">
        <v>323</v>
      </c>
      <c r="D229" t="s">
        <v>143</v>
      </c>
      <c r="E229" t="str">
        <f>IF(SAC!E97="","Blank",SAC!E97)</f>
        <v>Blank</v>
      </c>
      <c r="F229">
        <v>6000631</v>
      </c>
      <c r="G229" t="s">
        <v>524</v>
      </c>
      <c r="H229" t="s">
        <v>714</v>
      </c>
      <c r="I229">
        <v>3</v>
      </c>
      <c r="O229">
        <v>1</v>
      </c>
      <c r="Q229">
        <v>6</v>
      </c>
    </row>
    <row r="230" spans="1:17" x14ac:dyDescent="0.3">
      <c r="A230">
        <v>2024</v>
      </c>
      <c r="B230" t="str">
        <f t="shared" si="3"/>
        <v>Select LA name in cell below</v>
      </c>
      <c r="C230" t="s">
        <v>324</v>
      </c>
      <c r="D230" t="s">
        <v>143</v>
      </c>
      <c r="E230" t="str">
        <f>IF(SAC!F97="","Blank",SAC!F97)</f>
        <v>Blank</v>
      </c>
      <c r="F230">
        <v>6000632</v>
      </c>
      <c r="G230" t="s">
        <v>524</v>
      </c>
      <c r="H230" t="s">
        <v>715</v>
      </c>
      <c r="I230">
        <v>3</v>
      </c>
      <c r="O230">
        <v>2</v>
      </c>
      <c r="Q230">
        <v>6</v>
      </c>
    </row>
    <row r="231" spans="1:17" x14ac:dyDescent="0.3">
      <c r="A231">
        <v>2024</v>
      </c>
      <c r="B231" t="str">
        <f t="shared" si="3"/>
        <v>Select LA name in cell below</v>
      </c>
      <c r="C231" t="s">
        <v>325</v>
      </c>
      <c r="D231" t="s">
        <v>143</v>
      </c>
      <c r="E231" t="str">
        <f>IF(SAC!G97="","Blank",SAC!G97)</f>
        <v>Blank</v>
      </c>
      <c r="F231">
        <v>6000633</v>
      </c>
      <c r="G231" t="s">
        <v>524</v>
      </c>
      <c r="H231" t="s">
        <v>716</v>
      </c>
      <c r="I231">
        <v>3</v>
      </c>
      <c r="O231">
        <v>3</v>
      </c>
      <c r="Q231">
        <v>6</v>
      </c>
    </row>
    <row r="232" spans="1:17" x14ac:dyDescent="0.3">
      <c r="A232">
        <v>2024</v>
      </c>
      <c r="B232" t="str">
        <f t="shared" si="3"/>
        <v>Select LA name in cell below</v>
      </c>
      <c r="C232" t="s">
        <v>318</v>
      </c>
      <c r="D232" t="s">
        <v>144</v>
      </c>
      <c r="E232" t="str">
        <f>IF(SAC!B98="","Blank",SAC!B98)</f>
        <v>Blank</v>
      </c>
      <c r="F232">
        <v>6000634</v>
      </c>
      <c r="G232" t="s">
        <v>524</v>
      </c>
      <c r="H232" t="s">
        <v>717</v>
      </c>
      <c r="I232">
        <v>2</v>
      </c>
      <c r="O232">
        <v>1</v>
      </c>
      <c r="Q232">
        <v>7</v>
      </c>
    </row>
    <row r="233" spans="1:17" x14ac:dyDescent="0.3">
      <c r="A233">
        <v>2024</v>
      </c>
      <c r="B233" t="str">
        <f t="shared" si="3"/>
        <v>Select LA name in cell below</v>
      </c>
      <c r="C233" t="s">
        <v>319</v>
      </c>
      <c r="D233" t="s">
        <v>144</v>
      </c>
      <c r="E233" t="str">
        <f>IF(SAC!C98="","Blank",SAC!C98)</f>
        <v>Blank</v>
      </c>
      <c r="F233">
        <v>6000635</v>
      </c>
      <c r="G233" t="s">
        <v>524</v>
      </c>
      <c r="H233" t="s">
        <v>718</v>
      </c>
      <c r="I233">
        <v>2</v>
      </c>
      <c r="O233">
        <v>2</v>
      </c>
      <c r="Q233">
        <v>7</v>
      </c>
    </row>
    <row r="234" spans="1:17" x14ac:dyDescent="0.3">
      <c r="A234">
        <v>2024</v>
      </c>
      <c r="B234" t="str">
        <f t="shared" si="3"/>
        <v>Select LA name in cell below</v>
      </c>
      <c r="C234" t="s">
        <v>321</v>
      </c>
      <c r="D234" t="s">
        <v>144</v>
      </c>
      <c r="E234" t="str">
        <f>IF(SAC!D98="","Blank",SAC!D98)</f>
        <v>Blank</v>
      </c>
      <c r="F234">
        <v>6000636</v>
      </c>
      <c r="G234" t="s">
        <v>524</v>
      </c>
      <c r="H234" t="s">
        <v>719</v>
      </c>
      <c r="I234">
        <v>2</v>
      </c>
      <c r="O234">
        <v>3</v>
      </c>
      <c r="Q234">
        <v>7</v>
      </c>
    </row>
    <row r="235" spans="1:17" x14ac:dyDescent="0.3">
      <c r="A235">
        <v>2024</v>
      </c>
      <c r="B235" t="str">
        <f t="shared" si="3"/>
        <v>Select LA name in cell below</v>
      </c>
      <c r="C235" t="s">
        <v>323</v>
      </c>
      <c r="D235" t="s">
        <v>144</v>
      </c>
      <c r="E235" t="str">
        <f>IF(SAC!E98="","Blank",SAC!E98)</f>
        <v>Blank</v>
      </c>
      <c r="F235">
        <v>6000637</v>
      </c>
      <c r="G235" t="s">
        <v>524</v>
      </c>
      <c r="H235" t="s">
        <v>717</v>
      </c>
      <c r="I235">
        <v>3</v>
      </c>
      <c r="O235">
        <v>1</v>
      </c>
      <c r="Q235">
        <v>7</v>
      </c>
    </row>
    <row r="236" spans="1:17" x14ac:dyDescent="0.3">
      <c r="A236">
        <v>2024</v>
      </c>
      <c r="B236" t="str">
        <f t="shared" si="3"/>
        <v>Select LA name in cell below</v>
      </c>
      <c r="C236" t="s">
        <v>324</v>
      </c>
      <c r="D236" t="s">
        <v>144</v>
      </c>
      <c r="E236" t="str">
        <f>IF(SAC!F98="","Blank",SAC!F98)</f>
        <v>Blank</v>
      </c>
      <c r="F236">
        <v>6000638</v>
      </c>
      <c r="G236" t="s">
        <v>524</v>
      </c>
      <c r="H236" t="s">
        <v>718</v>
      </c>
      <c r="I236">
        <v>3</v>
      </c>
      <c r="O236">
        <v>2</v>
      </c>
      <c r="Q236">
        <v>7</v>
      </c>
    </row>
    <row r="237" spans="1:17" x14ac:dyDescent="0.3">
      <c r="A237">
        <v>2024</v>
      </c>
      <c r="B237" t="str">
        <f t="shared" si="3"/>
        <v>Select LA name in cell below</v>
      </c>
      <c r="C237" t="s">
        <v>325</v>
      </c>
      <c r="D237" t="s">
        <v>144</v>
      </c>
      <c r="E237" t="str">
        <f>IF(SAC!G98="","Blank",SAC!G98)</f>
        <v>Blank</v>
      </c>
      <c r="F237">
        <v>6000639</v>
      </c>
      <c r="G237" t="s">
        <v>524</v>
      </c>
      <c r="H237" t="s">
        <v>719</v>
      </c>
      <c r="I237">
        <v>3</v>
      </c>
      <c r="O237">
        <v>3</v>
      </c>
      <c r="Q237">
        <v>7</v>
      </c>
    </row>
    <row r="238" spans="1:17" x14ac:dyDescent="0.3">
      <c r="A238">
        <v>2024</v>
      </c>
      <c r="B238" t="str">
        <f t="shared" si="3"/>
        <v>Select LA name in cell below</v>
      </c>
      <c r="C238" t="s">
        <v>318</v>
      </c>
      <c r="D238" t="s">
        <v>145</v>
      </c>
      <c r="E238" t="str">
        <f>IF(SAC!B99="","Blank",SAC!B99)</f>
        <v>Blank</v>
      </c>
      <c r="F238">
        <v>6000640</v>
      </c>
      <c r="G238" t="s">
        <v>524</v>
      </c>
      <c r="H238" t="s">
        <v>720</v>
      </c>
      <c r="I238">
        <v>2</v>
      </c>
      <c r="O238">
        <v>1</v>
      </c>
      <c r="Q238">
        <v>8</v>
      </c>
    </row>
    <row r="239" spans="1:17" x14ac:dyDescent="0.3">
      <c r="A239">
        <v>2024</v>
      </c>
      <c r="B239" t="str">
        <f t="shared" si="3"/>
        <v>Select LA name in cell below</v>
      </c>
      <c r="C239" t="s">
        <v>319</v>
      </c>
      <c r="D239" t="s">
        <v>145</v>
      </c>
      <c r="E239" t="str">
        <f>IF(SAC!C99="","Blank",SAC!C99)</f>
        <v>Blank</v>
      </c>
      <c r="F239">
        <v>6000641</v>
      </c>
      <c r="G239" t="s">
        <v>524</v>
      </c>
      <c r="H239" t="s">
        <v>721</v>
      </c>
      <c r="I239">
        <v>2</v>
      </c>
      <c r="O239">
        <v>2</v>
      </c>
      <c r="Q239">
        <v>8</v>
      </c>
    </row>
    <row r="240" spans="1:17" x14ac:dyDescent="0.3">
      <c r="A240">
        <v>2024</v>
      </c>
      <c r="B240" t="str">
        <f t="shared" si="3"/>
        <v>Select LA name in cell below</v>
      </c>
      <c r="C240" t="s">
        <v>321</v>
      </c>
      <c r="D240" t="s">
        <v>145</v>
      </c>
      <c r="E240" t="str">
        <f>IF(SAC!D99="","Blank",SAC!D99)</f>
        <v>Blank</v>
      </c>
      <c r="F240">
        <v>6000642</v>
      </c>
      <c r="G240" t="s">
        <v>524</v>
      </c>
      <c r="H240" t="s">
        <v>722</v>
      </c>
      <c r="I240">
        <v>2</v>
      </c>
      <c r="O240">
        <v>3</v>
      </c>
      <c r="Q240">
        <v>8</v>
      </c>
    </row>
    <row r="241" spans="1:17" x14ac:dyDescent="0.3">
      <c r="A241">
        <v>2024</v>
      </c>
      <c r="B241" t="str">
        <f t="shared" si="3"/>
        <v>Select LA name in cell below</v>
      </c>
      <c r="C241" t="s">
        <v>323</v>
      </c>
      <c r="D241" t="s">
        <v>145</v>
      </c>
      <c r="E241" t="str">
        <f>IF(SAC!E99="","Blank",SAC!E99)</f>
        <v>Blank</v>
      </c>
      <c r="F241">
        <v>6000643</v>
      </c>
      <c r="G241" t="s">
        <v>524</v>
      </c>
      <c r="H241" t="s">
        <v>720</v>
      </c>
      <c r="I241">
        <v>3</v>
      </c>
      <c r="O241">
        <v>1</v>
      </c>
      <c r="Q241">
        <v>8</v>
      </c>
    </row>
    <row r="242" spans="1:17" x14ac:dyDescent="0.3">
      <c r="A242">
        <v>2024</v>
      </c>
      <c r="B242" t="str">
        <f t="shared" si="3"/>
        <v>Select LA name in cell below</v>
      </c>
      <c r="C242" t="s">
        <v>324</v>
      </c>
      <c r="D242" t="s">
        <v>145</v>
      </c>
      <c r="E242" t="str">
        <f>IF(SAC!F99="","Blank",SAC!F99)</f>
        <v>Blank</v>
      </c>
      <c r="F242">
        <v>6000644</v>
      </c>
      <c r="G242" t="s">
        <v>524</v>
      </c>
      <c r="H242" t="s">
        <v>721</v>
      </c>
      <c r="I242">
        <v>3</v>
      </c>
      <c r="O242">
        <v>2</v>
      </c>
      <c r="Q242">
        <v>8</v>
      </c>
    </row>
    <row r="243" spans="1:17" x14ac:dyDescent="0.3">
      <c r="A243">
        <v>2024</v>
      </c>
      <c r="B243" t="str">
        <f t="shared" si="3"/>
        <v>Select LA name in cell below</v>
      </c>
      <c r="C243" t="s">
        <v>325</v>
      </c>
      <c r="D243" t="s">
        <v>145</v>
      </c>
      <c r="E243" t="str">
        <f>IF(SAC!G99="","Blank",SAC!G99)</f>
        <v>Blank</v>
      </c>
      <c r="F243">
        <v>6000645</v>
      </c>
      <c r="G243" t="s">
        <v>524</v>
      </c>
      <c r="H243" t="s">
        <v>722</v>
      </c>
      <c r="I243">
        <v>3</v>
      </c>
      <c r="O243">
        <v>3</v>
      </c>
      <c r="Q243">
        <v>8</v>
      </c>
    </row>
    <row r="244" spans="1:17" x14ac:dyDescent="0.3">
      <c r="A244">
        <v>2024</v>
      </c>
      <c r="B244" t="str">
        <f t="shared" si="3"/>
        <v>Select LA name in cell below</v>
      </c>
      <c r="C244" t="s">
        <v>318</v>
      </c>
      <c r="D244" t="s">
        <v>29</v>
      </c>
      <c r="E244" t="str">
        <f>IF(SAC!B100="","Blank",SAC!B100)</f>
        <v>Blank</v>
      </c>
      <c r="F244">
        <v>6000646</v>
      </c>
      <c r="G244" t="s">
        <v>524</v>
      </c>
      <c r="H244" t="s">
        <v>701</v>
      </c>
      <c r="I244">
        <v>2</v>
      </c>
      <c r="O244">
        <v>1</v>
      </c>
      <c r="Q244">
        <v>9</v>
      </c>
    </row>
    <row r="245" spans="1:17" x14ac:dyDescent="0.3">
      <c r="A245">
        <v>2024</v>
      </c>
      <c r="B245" t="str">
        <f t="shared" si="3"/>
        <v>Select LA name in cell below</v>
      </c>
      <c r="C245" t="s">
        <v>319</v>
      </c>
      <c r="D245" t="s">
        <v>29</v>
      </c>
      <c r="E245" t="str">
        <f>IF(SAC!C100="","Blank",SAC!C100)</f>
        <v>Blank</v>
      </c>
      <c r="F245">
        <v>6000647</v>
      </c>
      <c r="G245" t="s">
        <v>524</v>
      </c>
      <c r="H245" t="s">
        <v>702</v>
      </c>
      <c r="I245">
        <v>2</v>
      </c>
      <c r="O245">
        <v>2</v>
      </c>
      <c r="Q245">
        <v>9</v>
      </c>
    </row>
    <row r="246" spans="1:17" x14ac:dyDescent="0.3">
      <c r="A246">
        <v>2024</v>
      </c>
      <c r="B246" t="str">
        <f t="shared" si="3"/>
        <v>Select LA name in cell below</v>
      </c>
      <c r="C246" t="s">
        <v>321</v>
      </c>
      <c r="D246" t="s">
        <v>29</v>
      </c>
      <c r="E246" t="str">
        <f>IF(SAC!D100="","Blank",SAC!D100)</f>
        <v>Blank</v>
      </c>
      <c r="F246">
        <v>6000648</v>
      </c>
      <c r="G246" t="s">
        <v>524</v>
      </c>
      <c r="H246" t="s">
        <v>703</v>
      </c>
      <c r="I246">
        <v>2</v>
      </c>
      <c r="O246">
        <v>3</v>
      </c>
      <c r="Q246">
        <v>9</v>
      </c>
    </row>
    <row r="247" spans="1:17" x14ac:dyDescent="0.3">
      <c r="A247">
        <v>2024</v>
      </c>
      <c r="B247" t="str">
        <f t="shared" si="3"/>
        <v>Select LA name in cell below</v>
      </c>
      <c r="C247" t="s">
        <v>323</v>
      </c>
      <c r="D247" t="s">
        <v>29</v>
      </c>
      <c r="E247" t="str">
        <f>IF(SAC!E100="","Blank",SAC!E100)</f>
        <v>Blank</v>
      </c>
      <c r="F247">
        <v>6000649</v>
      </c>
      <c r="G247" t="s">
        <v>524</v>
      </c>
      <c r="H247" t="s">
        <v>701</v>
      </c>
      <c r="I247">
        <v>3</v>
      </c>
      <c r="O247">
        <v>1</v>
      </c>
      <c r="Q247">
        <v>9</v>
      </c>
    </row>
    <row r="248" spans="1:17" x14ac:dyDescent="0.3">
      <c r="A248">
        <v>2024</v>
      </c>
      <c r="B248" t="str">
        <f t="shared" si="3"/>
        <v>Select LA name in cell below</v>
      </c>
      <c r="C248" t="s">
        <v>324</v>
      </c>
      <c r="D248" t="s">
        <v>29</v>
      </c>
      <c r="E248" t="str">
        <f>IF(SAC!F100="","Blank",SAC!F100)</f>
        <v>Blank</v>
      </c>
      <c r="F248">
        <v>6000650</v>
      </c>
      <c r="G248" t="s">
        <v>524</v>
      </c>
      <c r="H248" t="s">
        <v>702</v>
      </c>
      <c r="I248">
        <v>3</v>
      </c>
      <c r="O248">
        <v>2</v>
      </c>
      <c r="Q248">
        <v>9</v>
      </c>
    </row>
    <row r="249" spans="1:17" x14ac:dyDescent="0.3">
      <c r="A249">
        <v>2024</v>
      </c>
      <c r="B249" t="str">
        <f t="shared" si="3"/>
        <v>Select LA name in cell below</v>
      </c>
      <c r="C249" t="s">
        <v>325</v>
      </c>
      <c r="D249" t="s">
        <v>29</v>
      </c>
      <c r="E249" t="str">
        <f>IF(SAC!G100="","Blank",SAC!G100)</f>
        <v>Blank</v>
      </c>
      <c r="F249">
        <v>6000651</v>
      </c>
      <c r="G249" t="s">
        <v>524</v>
      </c>
      <c r="H249" t="s">
        <v>703</v>
      </c>
      <c r="I249">
        <v>3</v>
      </c>
      <c r="O249">
        <v>3</v>
      </c>
      <c r="Q249">
        <v>9</v>
      </c>
    </row>
    <row r="250" spans="1:17" x14ac:dyDescent="0.3">
      <c r="A250">
        <v>2024</v>
      </c>
      <c r="B250" t="str">
        <f t="shared" si="3"/>
        <v>Select LA name in cell below</v>
      </c>
      <c r="C250" t="s">
        <v>45</v>
      </c>
      <c r="D250" t="s">
        <v>61</v>
      </c>
      <c r="E250" t="str">
        <f>IF(SAC!B105="","Blank",SAC!B105)</f>
        <v>Blank</v>
      </c>
      <c r="F250">
        <v>6200101</v>
      </c>
      <c r="G250" t="s">
        <v>1007</v>
      </c>
      <c r="H250" t="s">
        <v>1008</v>
      </c>
      <c r="I250">
        <v>2</v>
      </c>
      <c r="P250">
        <v>1</v>
      </c>
      <c r="Q250">
        <v>1</v>
      </c>
    </row>
    <row r="251" spans="1:17" x14ac:dyDescent="0.3">
      <c r="A251">
        <v>2024</v>
      </c>
      <c r="B251" t="str">
        <f t="shared" si="3"/>
        <v>Select LA name in cell below</v>
      </c>
      <c r="C251" t="s">
        <v>129</v>
      </c>
      <c r="D251" t="s">
        <v>61</v>
      </c>
      <c r="E251" t="str">
        <f>IF(SAC!C105="","Blank",SAC!C105)</f>
        <v>Blank</v>
      </c>
      <c r="F251">
        <v>6200102</v>
      </c>
      <c r="G251" t="s">
        <v>1007</v>
      </c>
      <c r="H251" t="s">
        <v>1009</v>
      </c>
      <c r="I251">
        <v>2</v>
      </c>
      <c r="P251">
        <v>1</v>
      </c>
      <c r="Q251">
        <v>2</v>
      </c>
    </row>
    <row r="252" spans="1:17" x14ac:dyDescent="0.3">
      <c r="A252">
        <v>2024</v>
      </c>
      <c r="B252" t="str">
        <f t="shared" si="3"/>
        <v>Select LA name in cell below</v>
      </c>
      <c r="C252" t="s">
        <v>130</v>
      </c>
      <c r="D252" t="s">
        <v>61</v>
      </c>
      <c r="E252" t="str">
        <f>IF(SAC!D105="","Blank",SAC!D105)</f>
        <v>Blank</v>
      </c>
      <c r="F252">
        <v>6200103</v>
      </c>
      <c r="G252" t="s">
        <v>1007</v>
      </c>
      <c r="H252" t="s">
        <v>1010</v>
      </c>
      <c r="I252">
        <v>2</v>
      </c>
      <c r="P252">
        <v>1</v>
      </c>
      <c r="Q252">
        <v>3</v>
      </c>
    </row>
    <row r="253" spans="1:17" x14ac:dyDescent="0.3">
      <c r="A253">
        <v>2024</v>
      </c>
      <c r="B253" t="str">
        <f t="shared" si="3"/>
        <v>Select LA name in cell below</v>
      </c>
      <c r="C253" t="s">
        <v>141</v>
      </c>
      <c r="D253" t="s">
        <v>61</v>
      </c>
      <c r="E253" t="str">
        <f>IF(SAC!E105="","Blank",SAC!E105)</f>
        <v>Blank</v>
      </c>
      <c r="F253">
        <v>6200104</v>
      </c>
      <c r="G253" t="s">
        <v>1007</v>
      </c>
      <c r="H253" t="s">
        <v>1011</v>
      </c>
      <c r="I253">
        <v>2</v>
      </c>
      <c r="P253">
        <v>1</v>
      </c>
      <c r="Q253">
        <v>4</v>
      </c>
    </row>
    <row r="254" spans="1:17" x14ac:dyDescent="0.3">
      <c r="A254">
        <v>2024</v>
      </c>
      <c r="B254" t="str">
        <f t="shared" si="3"/>
        <v>Select LA name in cell below</v>
      </c>
      <c r="C254" t="s">
        <v>142</v>
      </c>
      <c r="D254" t="s">
        <v>61</v>
      </c>
      <c r="E254" t="str">
        <f>IF(SAC!F105="","Blank",SAC!F105)</f>
        <v>Blank</v>
      </c>
      <c r="F254">
        <v>6200105</v>
      </c>
      <c r="G254" t="s">
        <v>1007</v>
      </c>
      <c r="H254" t="s">
        <v>1012</v>
      </c>
      <c r="I254">
        <v>2</v>
      </c>
      <c r="P254">
        <v>1</v>
      </c>
      <c r="Q254">
        <v>5</v>
      </c>
    </row>
    <row r="255" spans="1:17" x14ac:dyDescent="0.3">
      <c r="A255">
        <v>2024</v>
      </c>
      <c r="B255" t="str">
        <f t="shared" si="3"/>
        <v>Select LA name in cell below</v>
      </c>
      <c r="C255" t="s">
        <v>143</v>
      </c>
      <c r="D255" t="s">
        <v>61</v>
      </c>
      <c r="E255" t="str">
        <f>IF(SAC!G105="","Blank",SAC!G105)</f>
        <v>Blank</v>
      </c>
      <c r="F255">
        <v>6200106</v>
      </c>
      <c r="G255" t="s">
        <v>1007</v>
      </c>
      <c r="H255" t="s">
        <v>1013</v>
      </c>
      <c r="I255">
        <v>2</v>
      </c>
      <c r="P255">
        <v>1</v>
      </c>
      <c r="Q255">
        <v>6</v>
      </c>
    </row>
    <row r="256" spans="1:17" x14ac:dyDescent="0.3">
      <c r="A256">
        <v>2024</v>
      </c>
      <c r="B256" t="str">
        <f t="shared" si="3"/>
        <v>Select LA name in cell below</v>
      </c>
      <c r="C256" t="s">
        <v>144</v>
      </c>
      <c r="D256" t="s">
        <v>61</v>
      </c>
      <c r="E256" t="str">
        <f>IF(SAC!H105="","Blank",SAC!H105)</f>
        <v>Blank</v>
      </c>
      <c r="F256">
        <v>6200107</v>
      </c>
      <c r="G256" t="s">
        <v>1007</v>
      </c>
      <c r="H256" t="s">
        <v>1014</v>
      </c>
      <c r="I256">
        <v>2</v>
      </c>
      <c r="P256">
        <v>1</v>
      </c>
      <c r="Q256">
        <v>7</v>
      </c>
    </row>
    <row r="257" spans="1:17" x14ac:dyDescent="0.3">
      <c r="A257">
        <v>2024</v>
      </c>
      <c r="B257" t="str">
        <f t="shared" si="3"/>
        <v>Select LA name in cell below</v>
      </c>
      <c r="C257" t="s">
        <v>145</v>
      </c>
      <c r="D257" t="s">
        <v>61</v>
      </c>
      <c r="E257" t="str">
        <f>IF(SAC!I105="","Blank",SAC!I105)</f>
        <v>Blank</v>
      </c>
      <c r="F257">
        <v>6200108</v>
      </c>
      <c r="G257" t="s">
        <v>1007</v>
      </c>
      <c r="H257" t="s">
        <v>1015</v>
      </c>
      <c r="I257">
        <v>2</v>
      </c>
      <c r="P257">
        <v>1</v>
      </c>
      <c r="Q257">
        <v>8</v>
      </c>
    </row>
    <row r="258" spans="1:17" x14ac:dyDescent="0.3">
      <c r="A258">
        <v>2024</v>
      </c>
      <c r="B258" t="str">
        <f t="shared" si="3"/>
        <v>Select LA name in cell below</v>
      </c>
      <c r="C258" t="s">
        <v>29</v>
      </c>
      <c r="D258" t="s">
        <v>61</v>
      </c>
      <c r="E258" t="str">
        <f>IF(SAC!J105="","Blank",SAC!J105)</f>
        <v>Blank</v>
      </c>
      <c r="F258">
        <v>6200109</v>
      </c>
      <c r="G258" t="s">
        <v>1007</v>
      </c>
      <c r="H258" t="s">
        <v>1016</v>
      </c>
      <c r="I258">
        <v>2</v>
      </c>
      <c r="P258">
        <v>1</v>
      </c>
      <c r="Q258">
        <v>9</v>
      </c>
    </row>
    <row r="259" spans="1:17" x14ac:dyDescent="0.3">
      <c r="A259">
        <v>2024</v>
      </c>
      <c r="B259" t="str">
        <f t="shared" si="3"/>
        <v>Select LA name in cell below</v>
      </c>
      <c r="C259" t="s">
        <v>45</v>
      </c>
      <c r="D259" t="s">
        <v>62</v>
      </c>
      <c r="E259" t="str">
        <f>IF(SAC!B106="","Blank",SAC!B106)</f>
        <v>Blank</v>
      </c>
      <c r="F259">
        <v>6200110</v>
      </c>
      <c r="G259" t="s">
        <v>1007</v>
      </c>
      <c r="H259" t="s">
        <v>1017</v>
      </c>
      <c r="I259">
        <v>2</v>
      </c>
      <c r="P259">
        <v>2</v>
      </c>
      <c r="Q259">
        <v>1</v>
      </c>
    </row>
    <row r="260" spans="1:17" x14ac:dyDescent="0.3">
      <c r="A260">
        <v>2024</v>
      </c>
      <c r="B260" t="str">
        <f t="shared" si="3"/>
        <v>Select LA name in cell below</v>
      </c>
      <c r="C260" t="s">
        <v>129</v>
      </c>
      <c r="D260" t="s">
        <v>62</v>
      </c>
      <c r="E260" t="str">
        <f>IF(SAC!C106="","Blank",SAC!C106)</f>
        <v>Blank</v>
      </c>
      <c r="F260">
        <v>6200111</v>
      </c>
      <c r="G260" t="s">
        <v>1007</v>
      </c>
      <c r="H260" t="s">
        <v>1018</v>
      </c>
      <c r="I260">
        <v>2</v>
      </c>
      <c r="P260">
        <v>2</v>
      </c>
      <c r="Q260">
        <v>2</v>
      </c>
    </row>
    <row r="261" spans="1:17" x14ac:dyDescent="0.3">
      <c r="A261">
        <v>2024</v>
      </c>
      <c r="B261" t="str">
        <f t="shared" si="3"/>
        <v>Select LA name in cell below</v>
      </c>
      <c r="C261" t="s">
        <v>130</v>
      </c>
      <c r="D261" t="s">
        <v>62</v>
      </c>
      <c r="E261" t="str">
        <f>IF(SAC!D106="","Blank",SAC!D106)</f>
        <v>Blank</v>
      </c>
      <c r="F261">
        <v>6200112</v>
      </c>
      <c r="G261" t="s">
        <v>1007</v>
      </c>
      <c r="H261" t="s">
        <v>1019</v>
      </c>
      <c r="I261">
        <v>2</v>
      </c>
      <c r="P261">
        <v>2</v>
      </c>
      <c r="Q261">
        <v>3</v>
      </c>
    </row>
    <row r="262" spans="1:17" x14ac:dyDescent="0.3">
      <c r="A262">
        <v>2024</v>
      </c>
      <c r="B262" t="str">
        <f t="shared" si="3"/>
        <v>Select LA name in cell below</v>
      </c>
      <c r="C262" t="s">
        <v>141</v>
      </c>
      <c r="D262" t="s">
        <v>62</v>
      </c>
      <c r="E262" t="str">
        <f>IF(SAC!E106="","Blank",SAC!E106)</f>
        <v>Blank</v>
      </c>
      <c r="F262">
        <v>6200113</v>
      </c>
      <c r="G262" t="s">
        <v>1007</v>
      </c>
      <c r="H262" t="s">
        <v>1020</v>
      </c>
      <c r="I262">
        <v>2</v>
      </c>
      <c r="P262">
        <v>2</v>
      </c>
      <c r="Q262">
        <v>4</v>
      </c>
    </row>
    <row r="263" spans="1:17" x14ac:dyDescent="0.3">
      <c r="A263">
        <v>2024</v>
      </c>
      <c r="B263" t="str">
        <f t="shared" si="3"/>
        <v>Select LA name in cell below</v>
      </c>
      <c r="C263" t="s">
        <v>142</v>
      </c>
      <c r="D263" t="s">
        <v>62</v>
      </c>
      <c r="E263" t="str">
        <f>IF(SAC!F106="","Blank",SAC!F106)</f>
        <v>Blank</v>
      </c>
      <c r="F263">
        <v>6200114</v>
      </c>
      <c r="G263" t="s">
        <v>1007</v>
      </c>
      <c r="H263" t="s">
        <v>1021</v>
      </c>
      <c r="I263">
        <v>2</v>
      </c>
      <c r="P263">
        <v>2</v>
      </c>
      <c r="Q263">
        <v>5</v>
      </c>
    </row>
    <row r="264" spans="1:17" x14ac:dyDescent="0.3">
      <c r="A264">
        <v>2024</v>
      </c>
      <c r="B264" t="str">
        <f t="shared" si="3"/>
        <v>Select LA name in cell below</v>
      </c>
      <c r="C264" t="s">
        <v>143</v>
      </c>
      <c r="D264" t="s">
        <v>62</v>
      </c>
      <c r="E264" t="str">
        <f>IF(SAC!G106="","Blank",SAC!G106)</f>
        <v>Blank</v>
      </c>
      <c r="F264">
        <v>6200115</v>
      </c>
      <c r="G264" t="s">
        <v>1007</v>
      </c>
      <c r="H264" t="s">
        <v>1022</v>
      </c>
      <c r="I264">
        <v>2</v>
      </c>
      <c r="P264">
        <v>2</v>
      </c>
      <c r="Q264">
        <v>6</v>
      </c>
    </row>
    <row r="265" spans="1:17" x14ac:dyDescent="0.3">
      <c r="A265">
        <v>2024</v>
      </c>
      <c r="B265" t="str">
        <f t="shared" si="3"/>
        <v>Select LA name in cell below</v>
      </c>
      <c r="C265" t="s">
        <v>144</v>
      </c>
      <c r="D265" t="s">
        <v>62</v>
      </c>
      <c r="E265" t="str">
        <f>IF(SAC!H106="","Blank",SAC!H106)</f>
        <v>Blank</v>
      </c>
      <c r="F265">
        <v>6200116</v>
      </c>
      <c r="G265" t="s">
        <v>1007</v>
      </c>
      <c r="H265" t="s">
        <v>1023</v>
      </c>
      <c r="I265">
        <v>2</v>
      </c>
      <c r="P265">
        <v>2</v>
      </c>
      <c r="Q265">
        <v>7</v>
      </c>
    </row>
    <row r="266" spans="1:17" x14ac:dyDescent="0.3">
      <c r="A266">
        <v>2024</v>
      </c>
      <c r="B266" t="str">
        <f t="shared" si="3"/>
        <v>Select LA name in cell below</v>
      </c>
      <c r="C266" t="s">
        <v>145</v>
      </c>
      <c r="D266" t="s">
        <v>62</v>
      </c>
      <c r="E266" t="str">
        <f>IF(SAC!I106="","Blank",SAC!I106)</f>
        <v>Blank</v>
      </c>
      <c r="F266">
        <v>6200117</v>
      </c>
      <c r="G266" t="s">
        <v>1007</v>
      </c>
      <c r="H266" t="s">
        <v>1024</v>
      </c>
      <c r="I266">
        <v>2</v>
      </c>
      <c r="P266">
        <v>2</v>
      </c>
      <c r="Q266">
        <v>8</v>
      </c>
    </row>
    <row r="267" spans="1:17" x14ac:dyDescent="0.3">
      <c r="A267">
        <v>2024</v>
      </c>
      <c r="B267" t="str">
        <f t="shared" si="3"/>
        <v>Select LA name in cell below</v>
      </c>
      <c r="C267" t="s">
        <v>29</v>
      </c>
      <c r="D267" t="s">
        <v>62</v>
      </c>
      <c r="E267" t="str">
        <f>IF(SAC!J106="","Blank",SAC!J106)</f>
        <v>Blank</v>
      </c>
      <c r="F267">
        <v>6200118</v>
      </c>
      <c r="G267" t="s">
        <v>1007</v>
      </c>
      <c r="H267" t="s">
        <v>1025</v>
      </c>
      <c r="I267">
        <v>2</v>
      </c>
      <c r="P267">
        <v>2</v>
      </c>
      <c r="Q267">
        <v>9</v>
      </c>
    </row>
    <row r="268" spans="1:17" x14ac:dyDescent="0.3">
      <c r="A268">
        <v>2024</v>
      </c>
      <c r="B268" t="str">
        <f t="shared" si="3"/>
        <v>Select LA name in cell below</v>
      </c>
      <c r="C268" t="s">
        <v>45</v>
      </c>
      <c r="D268" t="s">
        <v>63</v>
      </c>
      <c r="E268" t="str">
        <f>IF(SAC!B107="","Blank",SAC!B107)</f>
        <v>Blank</v>
      </c>
      <c r="F268">
        <v>6200119</v>
      </c>
      <c r="G268" t="s">
        <v>1007</v>
      </c>
      <c r="H268" t="s">
        <v>1026</v>
      </c>
      <c r="I268">
        <v>2</v>
      </c>
      <c r="P268">
        <v>3</v>
      </c>
      <c r="Q268">
        <v>1</v>
      </c>
    </row>
    <row r="269" spans="1:17" x14ac:dyDescent="0.3">
      <c r="A269">
        <v>2024</v>
      </c>
      <c r="B269" t="str">
        <f t="shared" si="3"/>
        <v>Select LA name in cell below</v>
      </c>
      <c r="C269" t="s">
        <v>129</v>
      </c>
      <c r="D269" t="s">
        <v>63</v>
      </c>
      <c r="E269" t="str">
        <f>IF(SAC!C107="","Blank",SAC!C107)</f>
        <v>Blank</v>
      </c>
      <c r="F269">
        <v>6200120</v>
      </c>
      <c r="G269" t="s">
        <v>1007</v>
      </c>
      <c r="H269" t="s">
        <v>1027</v>
      </c>
      <c r="I269">
        <v>2</v>
      </c>
      <c r="P269">
        <v>3</v>
      </c>
      <c r="Q269">
        <v>2</v>
      </c>
    </row>
    <row r="270" spans="1:17" x14ac:dyDescent="0.3">
      <c r="A270">
        <v>2024</v>
      </c>
      <c r="B270" t="str">
        <f t="shared" si="3"/>
        <v>Select LA name in cell below</v>
      </c>
      <c r="C270" t="s">
        <v>130</v>
      </c>
      <c r="D270" t="s">
        <v>63</v>
      </c>
      <c r="E270" t="str">
        <f>IF(SAC!D107="","Blank",SAC!D107)</f>
        <v>Blank</v>
      </c>
      <c r="F270">
        <v>6200121</v>
      </c>
      <c r="G270" t="s">
        <v>1007</v>
      </c>
      <c r="H270" t="s">
        <v>1028</v>
      </c>
      <c r="I270">
        <v>2</v>
      </c>
      <c r="P270">
        <v>3</v>
      </c>
      <c r="Q270">
        <v>3</v>
      </c>
    </row>
    <row r="271" spans="1:17" x14ac:dyDescent="0.3">
      <c r="A271">
        <v>2024</v>
      </c>
      <c r="B271" t="str">
        <f t="shared" si="3"/>
        <v>Select LA name in cell below</v>
      </c>
      <c r="C271" t="s">
        <v>141</v>
      </c>
      <c r="D271" t="s">
        <v>63</v>
      </c>
      <c r="E271" t="str">
        <f>IF(SAC!E107="","Blank",SAC!E107)</f>
        <v>Blank</v>
      </c>
      <c r="F271">
        <v>6200122</v>
      </c>
      <c r="G271" t="s">
        <v>1007</v>
      </c>
      <c r="H271" t="s">
        <v>1029</v>
      </c>
      <c r="I271">
        <v>2</v>
      </c>
      <c r="P271">
        <v>3</v>
      </c>
      <c r="Q271">
        <v>4</v>
      </c>
    </row>
    <row r="272" spans="1:17" x14ac:dyDescent="0.3">
      <c r="A272">
        <v>2024</v>
      </c>
      <c r="B272" t="str">
        <f t="shared" si="3"/>
        <v>Select LA name in cell below</v>
      </c>
      <c r="C272" t="s">
        <v>142</v>
      </c>
      <c r="D272" t="s">
        <v>63</v>
      </c>
      <c r="E272" t="str">
        <f>IF(SAC!F107="","Blank",SAC!F107)</f>
        <v>Blank</v>
      </c>
      <c r="F272">
        <v>6200123</v>
      </c>
      <c r="G272" t="s">
        <v>1007</v>
      </c>
      <c r="H272" t="s">
        <v>1030</v>
      </c>
      <c r="I272">
        <v>2</v>
      </c>
      <c r="P272">
        <v>3</v>
      </c>
      <c r="Q272">
        <v>5</v>
      </c>
    </row>
    <row r="273" spans="1:17" x14ac:dyDescent="0.3">
      <c r="A273">
        <v>2024</v>
      </c>
      <c r="B273" t="str">
        <f t="shared" si="3"/>
        <v>Select LA name in cell below</v>
      </c>
      <c r="C273" t="s">
        <v>143</v>
      </c>
      <c r="D273" t="s">
        <v>63</v>
      </c>
      <c r="E273" t="str">
        <f>IF(SAC!G107="","Blank",SAC!G107)</f>
        <v>Blank</v>
      </c>
      <c r="F273">
        <v>6200124</v>
      </c>
      <c r="G273" t="s">
        <v>1007</v>
      </c>
      <c r="H273" t="s">
        <v>1031</v>
      </c>
      <c r="I273">
        <v>2</v>
      </c>
      <c r="P273">
        <v>3</v>
      </c>
      <c r="Q273">
        <v>6</v>
      </c>
    </row>
    <row r="274" spans="1:17" x14ac:dyDescent="0.3">
      <c r="A274">
        <v>2024</v>
      </c>
      <c r="B274" t="str">
        <f t="shared" si="3"/>
        <v>Select LA name in cell below</v>
      </c>
      <c r="C274" t="s">
        <v>144</v>
      </c>
      <c r="D274" t="s">
        <v>63</v>
      </c>
      <c r="E274" t="str">
        <f>IF(SAC!H107="","Blank",SAC!H107)</f>
        <v>Blank</v>
      </c>
      <c r="F274">
        <v>6200125</v>
      </c>
      <c r="G274" t="s">
        <v>1007</v>
      </c>
      <c r="H274" t="s">
        <v>1032</v>
      </c>
      <c r="I274">
        <v>2</v>
      </c>
      <c r="P274">
        <v>3</v>
      </c>
      <c r="Q274">
        <v>7</v>
      </c>
    </row>
    <row r="275" spans="1:17" x14ac:dyDescent="0.3">
      <c r="A275">
        <v>2024</v>
      </c>
      <c r="B275" t="str">
        <f t="shared" si="3"/>
        <v>Select LA name in cell below</v>
      </c>
      <c r="C275" t="s">
        <v>145</v>
      </c>
      <c r="D275" t="s">
        <v>63</v>
      </c>
      <c r="E275" t="str">
        <f>IF(SAC!I107="","Blank",SAC!I107)</f>
        <v>Blank</v>
      </c>
      <c r="F275">
        <v>6200126</v>
      </c>
      <c r="G275" t="s">
        <v>1007</v>
      </c>
      <c r="H275" t="s">
        <v>1033</v>
      </c>
      <c r="I275">
        <v>2</v>
      </c>
      <c r="P275">
        <v>3</v>
      </c>
      <c r="Q275">
        <v>8</v>
      </c>
    </row>
    <row r="276" spans="1:17" x14ac:dyDescent="0.3">
      <c r="A276">
        <v>2024</v>
      </c>
      <c r="B276" t="str">
        <f t="shared" si="3"/>
        <v>Select LA name in cell below</v>
      </c>
      <c r="C276" t="s">
        <v>29</v>
      </c>
      <c r="D276" t="s">
        <v>63</v>
      </c>
      <c r="E276" t="str">
        <f>IF(SAC!J107="","Blank",SAC!J107)</f>
        <v>Blank</v>
      </c>
      <c r="F276">
        <v>6200127</v>
      </c>
      <c r="G276" t="s">
        <v>1007</v>
      </c>
      <c r="H276" t="s">
        <v>1034</v>
      </c>
      <c r="I276">
        <v>2</v>
      </c>
      <c r="P276">
        <v>3</v>
      </c>
      <c r="Q276">
        <v>9</v>
      </c>
    </row>
    <row r="277" spans="1:17" x14ac:dyDescent="0.3">
      <c r="A277">
        <v>2024</v>
      </c>
      <c r="B277" t="str">
        <f t="shared" si="3"/>
        <v>Select LA name in cell below</v>
      </c>
      <c r="C277" t="s">
        <v>45</v>
      </c>
      <c r="D277" t="s">
        <v>64</v>
      </c>
      <c r="E277" t="str">
        <f>IF(SAC!B108="","Blank",SAC!B108)</f>
        <v>Blank</v>
      </c>
      <c r="F277">
        <v>6200128</v>
      </c>
      <c r="G277" t="s">
        <v>1007</v>
      </c>
      <c r="H277" t="s">
        <v>1035</v>
      </c>
      <c r="I277">
        <v>2</v>
      </c>
      <c r="P277">
        <v>4</v>
      </c>
      <c r="Q277">
        <v>1</v>
      </c>
    </row>
    <row r="278" spans="1:17" x14ac:dyDescent="0.3">
      <c r="A278">
        <v>2024</v>
      </c>
      <c r="B278" t="str">
        <f t="shared" si="3"/>
        <v>Select LA name in cell below</v>
      </c>
      <c r="C278" t="s">
        <v>129</v>
      </c>
      <c r="D278" t="s">
        <v>64</v>
      </c>
      <c r="E278" t="str">
        <f>IF(SAC!C108="","Blank",SAC!C108)</f>
        <v>Blank</v>
      </c>
      <c r="F278">
        <v>6200129</v>
      </c>
      <c r="G278" t="s">
        <v>1007</v>
      </c>
      <c r="H278" t="s">
        <v>1036</v>
      </c>
      <c r="I278">
        <v>2</v>
      </c>
      <c r="P278">
        <v>4</v>
      </c>
      <c r="Q278">
        <v>2</v>
      </c>
    </row>
    <row r="279" spans="1:17" x14ac:dyDescent="0.3">
      <c r="A279">
        <v>2024</v>
      </c>
      <c r="B279" t="str">
        <f t="shared" si="3"/>
        <v>Select LA name in cell below</v>
      </c>
      <c r="C279" t="s">
        <v>130</v>
      </c>
      <c r="D279" t="s">
        <v>64</v>
      </c>
      <c r="E279" t="str">
        <f>IF(SAC!D108="","Blank",SAC!D108)</f>
        <v>Blank</v>
      </c>
      <c r="F279">
        <v>6200130</v>
      </c>
      <c r="G279" t="s">
        <v>1007</v>
      </c>
      <c r="H279" t="s">
        <v>1037</v>
      </c>
      <c r="I279">
        <v>2</v>
      </c>
      <c r="P279">
        <v>4</v>
      </c>
      <c r="Q279">
        <v>3</v>
      </c>
    </row>
    <row r="280" spans="1:17" x14ac:dyDescent="0.3">
      <c r="A280">
        <v>2024</v>
      </c>
      <c r="B280" t="str">
        <f t="shared" si="3"/>
        <v>Select LA name in cell below</v>
      </c>
      <c r="C280" t="s">
        <v>141</v>
      </c>
      <c r="D280" t="s">
        <v>64</v>
      </c>
      <c r="E280" t="str">
        <f>IF(SAC!E108="","Blank",SAC!E108)</f>
        <v>Blank</v>
      </c>
      <c r="F280">
        <v>6200131</v>
      </c>
      <c r="G280" t="s">
        <v>1007</v>
      </c>
      <c r="H280" t="s">
        <v>1038</v>
      </c>
      <c r="I280">
        <v>2</v>
      </c>
      <c r="P280">
        <v>4</v>
      </c>
      <c r="Q280">
        <v>4</v>
      </c>
    </row>
    <row r="281" spans="1:17" x14ac:dyDescent="0.3">
      <c r="A281">
        <v>2024</v>
      </c>
      <c r="B281" t="str">
        <f t="shared" si="3"/>
        <v>Select LA name in cell below</v>
      </c>
      <c r="C281" t="s">
        <v>142</v>
      </c>
      <c r="D281" t="s">
        <v>64</v>
      </c>
      <c r="E281" t="str">
        <f>IF(SAC!F108="","Blank",SAC!F108)</f>
        <v>Blank</v>
      </c>
      <c r="F281">
        <v>6200132</v>
      </c>
      <c r="G281" t="s">
        <v>1007</v>
      </c>
      <c r="H281" t="s">
        <v>1039</v>
      </c>
      <c r="I281">
        <v>2</v>
      </c>
      <c r="P281">
        <v>4</v>
      </c>
      <c r="Q281">
        <v>5</v>
      </c>
    </row>
    <row r="282" spans="1:17" x14ac:dyDescent="0.3">
      <c r="A282">
        <v>2024</v>
      </c>
      <c r="B282" t="str">
        <f t="shared" si="3"/>
        <v>Select LA name in cell below</v>
      </c>
      <c r="C282" t="s">
        <v>143</v>
      </c>
      <c r="D282" t="s">
        <v>64</v>
      </c>
      <c r="E282" t="str">
        <f>IF(SAC!G108="","Blank",SAC!G108)</f>
        <v>Blank</v>
      </c>
      <c r="F282">
        <v>6200133</v>
      </c>
      <c r="G282" t="s">
        <v>1007</v>
      </c>
      <c r="H282" t="s">
        <v>1040</v>
      </c>
      <c r="I282">
        <v>2</v>
      </c>
      <c r="P282">
        <v>4</v>
      </c>
      <c r="Q282">
        <v>6</v>
      </c>
    </row>
    <row r="283" spans="1:17" x14ac:dyDescent="0.3">
      <c r="A283">
        <v>2024</v>
      </c>
      <c r="B283" t="str">
        <f t="shared" si="3"/>
        <v>Select LA name in cell below</v>
      </c>
      <c r="C283" t="s">
        <v>144</v>
      </c>
      <c r="D283" t="s">
        <v>64</v>
      </c>
      <c r="E283" t="str">
        <f>IF(SAC!H108="","Blank",SAC!H108)</f>
        <v>Blank</v>
      </c>
      <c r="F283">
        <v>6200134</v>
      </c>
      <c r="G283" t="s">
        <v>1007</v>
      </c>
      <c r="H283" t="s">
        <v>1041</v>
      </c>
      <c r="I283">
        <v>2</v>
      </c>
      <c r="P283">
        <v>4</v>
      </c>
      <c r="Q283">
        <v>7</v>
      </c>
    </row>
    <row r="284" spans="1:17" x14ac:dyDescent="0.3">
      <c r="A284">
        <v>2024</v>
      </c>
      <c r="B284" t="str">
        <f t="shared" si="3"/>
        <v>Select LA name in cell below</v>
      </c>
      <c r="C284" t="s">
        <v>145</v>
      </c>
      <c r="D284" t="s">
        <v>64</v>
      </c>
      <c r="E284" t="str">
        <f>IF(SAC!I108="","Blank",SAC!I108)</f>
        <v>Blank</v>
      </c>
      <c r="F284">
        <v>6200135</v>
      </c>
      <c r="G284" t="s">
        <v>1007</v>
      </c>
      <c r="H284" t="s">
        <v>1042</v>
      </c>
      <c r="I284">
        <v>2</v>
      </c>
      <c r="P284">
        <v>4</v>
      </c>
      <c r="Q284">
        <v>8</v>
      </c>
    </row>
    <row r="285" spans="1:17" x14ac:dyDescent="0.3">
      <c r="A285">
        <v>2024</v>
      </c>
      <c r="B285" t="str">
        <f t="shared" si="3"/>
        <v>Select LA name in cell below</v>
      </c>
      <c r="C285" t="s">
        <v>29</v>
      </c>
      <c r="D285" t="s">
        <v>64</v>
      </c>
      <c r="E285" t="str">
        <f>IF(SAC!J108="","Blank",SAC!J108)</f>
        <v>Blank</v>
      </c>
      <c r="F285">
        <v>6200136</v>
      </c>
      <c r="G285" t="s">
        <v>1007</v>
      </c>
      <c r="H285" t="s">
        <v>1043</v>
      </c>
      <c r="I285">
        <v>2</v>
      </c>
      <c r="P285">
        <v>4</v>
      </c>
      <c r="Q285">
        <v>9</v>
      </c>
    </row>
    <row r="286" spans="1:17" x14ac:dyDescent="0.3">
      <c r="A286">
        <v>2024</v>
      </c>
      <c r="B286" t="str">
        <f t="shared" si="3"/>
        <v>Select LA name in cell below</v>
      </c>
      <c r="C286" t="s">
        <v>45</v>
      </c>
      <c r="D286" t="s">
        <v>66</v>
      </c>
      <c r="E286" t="str">
        <f>IF(SAC!B109="","Blank",SAC!B109)</f>
        <v>Blank</v>
      </c>
      <c r="F286">
        <v>6200137</v>
      </c>
      <c r="G286" t="s">
        <v>1007</v>
      </c>
      <c r="H286" t="s">
        <v>1044</v>
      </c>
      <c r="I286">
        <v>2</v>
      </c>
      <c r="P286">
        <v>5</v>
      </c>
      <c r="Q286">
        <v>1</v>
      </c>
    </row>
    <row r="287" spans="1:17" x14ac:dyDescent="0.3">
      <c r="A287">
        <v>2024</v>
      </c>
      <c r="B287" t="str">
        <f t="shared" si="3"/>
        <v>Select LA name in cell below</v>
      </c>
      <c r="C287" t="s">
        <v>129</v>
      </c>
      <c r="D287" t="s">
        <v>66</v>
      </c>
      <c r="E287" t="str">
        <f>IF(SAC!C109="","Blank",SAC!C109)</f>
        <v>Blank</v>
      </c>
      <c r="F287">
        <v>6200138</v>
      </c>
      <c r="G287" t="s">
        <v>1007</v>
      </c>
      <c r="H287" t="s">
        <v>1045</v>
      </c>
      <c r="I287">
        <v>2</v>
      </c>
      <c r="P287">
        <v>5</v>
      </c>
      <c r="Q287">
        <v>2</v>
      </c>
    </row>
    <row r="288" spans="1:17" x14ac:dyDescent="0.3">
      <c r="A288">
        <v>2024</v>
      </c>
      <c r="B288" t="str">
        <f t="shared" si="3"/>
        <v>Select LA name in cell below</v>
      </c>
      <c r="C288" t="s">
        <v>130</v>
      </c>
      <c r="D288" t="s">
        <v>66</v>
      </c>
      <c r="E288" t="str">
        <f>IF(SAC!D109="","Blank",SAC!D109)</f>
        <v>Blank</v>
      </c>
      <c r="F288">
        <v>6200139</v>
      </c>
      <c r="G288" t="s">
        <v>1007</v>
      </c>
      <c r="H288" t="s">
        <v>1046</v>
      </c>
      <c r="I288">
        <v>2</v>
      </c>
      <c r="P288">
        <v>5</v>
      </c>
      <c r="Q288">
        <v>3</v>
      </c>
    </row>
    <row r="289" spans="1:17" x14ac:dyDescent="0.3">
      <c r="A289">
        <v>2024</v>
      </c>
      <c r="B289" t="str">
        <f t="shared" si="3"/>
        <v>Select LA name in cell below</v>
      </c>
      <c r="C289" t="s">
        <v>141</v>
      </c>
      <c r="D289" t="s">
        <v>66</v>
      </c>
      <c r="E289" t="str">
        <f>IF(SAC!E109="","Blank",SAC!E109)</f>
        <v>Blank</v>
      </c>
      <c r="F289">
        <v>6200140</v>
      </c>
      <c r="G289" t="s">
        <v>1007</v>
      </c>
      <c r="H289" t="s">
        <v>1047</v>
      </c>
      <c r="I289">
        <v>2</v>
      </c>
      <c r="P289">
        <v>5</v>
      </c>
      <c r="Q289">
        <v>4</v>
      </c>
    </row>
    <row r="290" spans="1:17" x14ac:dyDescent="0.3">
      <c r="A290">
        <v>2024</v>
      </c>
      <c r="B290" t="str">
        <f t="shared" si="3"/>
        <v>Select LA name in cell below</v>
      </c>
      <c r="C290" t="s">
        <v>142</v>
      </c>
      <c r="D290" t="s">
        <v>66</v>
      </c>
      <c r="E290" t="str">
        <f>IF(SAC!F109="","Blank",SAC!F109)</f>
        <v>Blank</v>
      </c>
      <c r="F290">
        <v>6200141</v>
      </c>
      <c r="G290" t="s">
        <v>1007</v>
      </c>
      <c r="H290" t="s">
        <v>1048</v>
      </c>
      <c r="I290">
        <v>2</v>
      </c>
      <c r="P290">
        <v>5</v>
      </c>
      <c r="Q290">
        <v>5</v>
      </c>
    </row>
    <row r="291" spans="1:17" x14ac:dyDescent="0.3">
      <c r="A291">
        <v>2024</v>
      </c>
      <c r="B291" t="str">
        <f t="shared" si="3"/>
        <v>Select LA name in cell below</v>
      </c>
      <c r="C291" t="s">
        <v>143</v>
      </c>
      <c r="D291" t="s">
        <v>66</v>
      </c>
      <c r="E291" t="str">
        <f>IF(SAC!G109="","Blank",SAC!G109)</f>
        <v>Blank</v>
      </c>
      <c r="F291">
        <v>6200142</v>
      </c>
      <c r="G291" t="s">
        <v>1007</v>
      </c>
      <c r="H291" t="s">
        <v>1049</v>
      </c>
      <c r="I291">
        <v>2</v>
      </c>
      <c r="P291">
        <v>5</v>
      </c>
      <c r="Q291">
        <v>6</v>
      </c>
    </row>
    <row r="292" spans="1:17" x14ac:dyDescent="0.3">
      <c r="A292">
        <v>2024</v>
      </c>
      <c r="B292" t="str">
        <f t="shared" si="3"/>
        <v>Select LA name in cell below</v>
      </c>
      <c r="C292" t="s">
        <v>144</v>
      </c>
      <c r="D292" t="s">
        <v>66</v>
      </c>
      <c r="E292" t="str">
        <f>IF(SAC!H109="","Blank",SAC!H109)</f>
        <v>Blank</v>
      </c>
      <c r="F292">
        <v>6200143</v>
      </c>
      <c r="G292" t="s">
        <v>1007</v>
      </c>
      <c r="H292" t="s">
        <v>1050</v>
      </c>
      <c r="I292">
        <v>2</v>
      </c>
      <c r="P292">
        <v>5</v>
      </c>
      <c r="Q292">
        <v>7</v>
      </c>
    </row>
    <row r="293" spans="1:17" x14ac:dyDescent="0.3">
      <c r="A293">
        <v>2024</v>
      </c>
      <c r="B293" t="str">
        <f t="shared" si="3"/>
        <v>Select LA name in cell below</v>
      </c>
      <c r="C293" t="s">
        <v>145</v>
      </c>
      <c r="D293" t="s">
        <v>66</v>
      </c>
      <c r="E293" t="str">
        <f>IF(SAC!I109="","Blank",SAC!I109)</f>
        <v>Blank</v>
      </c>
      <c r="F293">
        <v>6200144</v>
      </c>
      <c r="G293" t="s">
        <v>1007</v>
      </c>
      <c r="H293" t="s">
        <v>1051</v>
      </c>
      <c r="I293">
        <v>2</v>
      </c>
      <c r="P293">
        <v>5</v>
      </c>
      <c r="Q293">
        <v>8</v>
      </c>
    </row>
    <row r="294" spans="1:17" x14ac:dyDescent="0.3">
      <c r="A294">
        <v>2024</v>
      </c>
      <c r="B294" t="str">
        <f t="shared" si="3"/>
        <v>Select LA name in cell below</v>
      </c>
      <c r="C294" t="s">
        <v>29</v>
      </c>
      <c r="D294" t="s">
        <v>66</v>
      </c>
      <c r="E294" t="str">
        <f>IF(SAC!J109="","Blank",SAC!J109)</f>
        <v>Blank</v>
      </c>
      <c r="F294">
        <v>6200145</v>
      </c>
      <c r="G294" t="s">
        <v>1007</v>
      </c>
      <c r="H294" t="s">
        <v>1052</v>
      </c>
      <c r="I294">
        <v>2</v>
      </c>
      <c r="P294">
        <v>5</v>
      </c>
      <c r="Q294">
        <v>9</v>
      </c>
    </row>
    <row r="295" spans="1:17" x14ac:dyDescent="0.3">
      <c r="A295">
        <v>2024</v>
      </c>
      <c r="B295" t="str">
        <f t="shared" si="3"/>
        <v>Select LA name in cell below</v>
      </c>
      <c r="C295" t="s">
        <v>45</v>
      </c>
      <c r="D295" t="s">
        <v>67</v>
      </c>
      <c r="E295" t="str">
        <f>IF(SAC!B110="","Blank",SAC!B110)</f>
        <v>Blank</v>
      </c>
      <c r="F295">
        <v>6200146</v>
      </c>
      <c r="G295" t="s">
        <v>1007</v>
      </c>
      <c r="H295" t="s">
        <v>1053</v>
      </c>
      <c r="I295">
        <v>2</v>
      </c>
      <c r="P295">
        <v>6</v>
      </c>
      <c r="Q295">
        <v>1</v>
      </c>
    </row>
    <row r="296" spans="1:17" x14ac:dyDescent="0.3">
      <c r="A296">
        <v>2024</v>
      </c>
      <c r="B296" t="str">
        <f t="shared" si="3"/>
        <v>Select LA name in cell below</v>
      </c>
      <c r="C296" t="s">
        <v>129</v>
      </c>
      <c r="D296" t="s">
        <v>67</v>
      </c>
      <c r="E296" t="str">
        <f>IF(SAC!C110="","Blank",SAC!C110)</f>
        <v>Blank</v>
      </c>
      <c r="F296">
        <v>6200147</v>
      </c>
      <c r="G296" t="s">
        <v>1007</v>
      </c>
      <c r="H296" t="s">
        <v>1054</v>
      </c>
      <c r="I296">
        <v>2</v>
      </c>
      <c r="P296">
        <v>6</v>
      </c>
      <c r="Q296">
        <v>2</v>
      </c>
    </row>
    <row r="297" spans="1:17" x14ac:dyDescent="0.3">
      <c r="A297">
        <v>2024</v>
      </c>
      <c r="B297" t="str">
        <f t="shared" si="3"/>
        <v>Select LA name in cell below</v>
      </c>
      <c r="C297" t="s">
        <v>130</v>
      </c>
      <c r="D297" t="s">
        <v>67</v>
      </c>
      <c r="E297" t="str">
        <f>IF(SAC!D110="","Blank",SAC!D110)</f>
        <v>Blank</v>
      </c>
      <c r="F297">
        <v>6200148</v>
      </c>
      <c r="G297" t="s">
        <v>1007</v>
      </c>
      <c r="H297" t="s">
        <v>1055</v>
      </c>
      <c r="I297">
        <v>2</v>
      </c>
      <c r="P297">
        <v>6</v>
      </c>
      <c r="Q297">
        <v>3</v>
      </c>
    </row>
    <row r="298" spans="1:17" x14ac:dyDescent="0.3">
      <c r="A298">
        <v>2024</v>
      </c>
      <c r="B298" t="str">
        <f t="shared" si="3"/>
        <v>Select LA name in cell below</v>
      </c>
      <c r="C298" t="s">
        <v>141</v>
      </c>
      <c r="D298" t="s">
        <v>67</v>
      </c>
      <c r="E298" t="str">
        <f>IF(SAC!E110="","Blank",SAC!E110)</f>
        <v>Blank</v>
      </c>
      <c r="F298">
        <v>6200149</v>
      </c>
      <c r="G298" t="s">
        <v>1007</v>
      </c>
      <c r="H298" t="s">
        <v>1056</v>
      </c>
      <c r="I298">
        <v>2</v>
      </c>
      <c r="P298">
        <v>6</v>
      </c>
      <c r="Q298">
        <v>4</v>
      </c>
    </row>
    <row r="299" spans="1:17" x14ac:dyDescent="0.3">
      <c r="A299">
        <v>2024</v>
      </c>
      <c r="B299" t="str">
        <f t="shared" si="3"/>
        <v>Select LA name in cell below</v>
      </c>
      <c r="C299" t="s">
        <v>142</v>
      </c>
      <c r="D299" t="s">
        <v>67</v>
      </c>
      <c r="E299" t="str">
        <f>IF(SAC!F110="","Blank",SAC!F110)</f>
        <v>Blank</v>
      </c>
      <c r="F299">
        <v>6200150</v>
      </c>
      <c r="G299" t="s">
        <v>1007</v>
      </c>
      <c r="H299" t="s">
        <v>1057</v>
      </c>
      <c r="I299">
        <v>2</v>
      </c>
      <c r="P299">
        <v>6</v>
      </c>
      <c r="Q299">
        <v>5</v>
      </c>
    </row>
    <row r="300" spans="1:17" x14ac:dyDescent="0.3">
      <c r="A300">
        <v>2024</v>
      </c>
      <c r="B300" t="str">
        <f t="shared" si="3"/>
        <v>Select LA name in cell below</v>
      </c>
      <c r="C300" t="s">
        <v>143</v>
      </c>
      <c r="D300" t="s">
        <v>67</v>
      </c>
      <c r="E300" t="str">
        <f>IF(SAC!G110="","Blank",SAC!G110)</f>
        <v>Blank</v>
      </c>
      <c r="F300">
        <v>6200151</v>
      </c>
      <c r="G300" t="s">
        <v>1007</v>
      </c>
      <c r="H300" t="s">
        <v>1058</v>
      </c>
      <c r="I300">
        <v>2</v>
      </c>
      <c r="P300">
        <v>6</v>
      </c>
      <c r="Q300">
        <v>6</v>
      </c>
    </row>
    <row r="301" spans="1:17" x14ac:dyDescent="0.3">
      <c r="A301">
        <v>2024</v>
      </c>
      <c r="B301" t="str">
        <f t="shared" si="3"/>
        <v>Select LA name in cell below</v>
      </c>
      <c r="C301" t="s">
        <v>144</v>
      </c>
      <c r="D301" t="s">
        <v>67</v>
      </c>
      <c r="E301" t="str">
        <f>IF(SAC!H110="","Blank",SAC!H110)</f>
        <v>Blank</v>
      </c>
      <c r="F301">
        <v>6200152</v>
      </c>
      <c r="G301" t="s">
        <v>1007</v>
      </c>
      <c r="H301" t="s">
        <v>1059</v>
      </c>
      <c r="I301">
        <v>2</v>
      </c>
      <c r="P301">
        <v>6</v>
      </c>
      <c r="Q301">
        <v>7</v>
      </c>
    </row>
    <row r="302" spans="1:17" x14ac:dyDescent="0.3">
      <c r="A302">
        <v>2024</v>
      </c>
      <c r="B302" t="str">
        <f t="shared" si="3"/>
        <v>Select LA name in cell below</v>
      </c>
      <c r="C302" t="s">
        <v>145</v>
      </c>
      <c r="D302" t="s">
        <v>67</v>
      </c>
      <c r="E302" t="str">
        <f>IF(SAC!I110="","Blank",SAC!I110)</f>
        <v>Blank</v>
      </c>
      <c r="F302">
        <v>6200153</v>
      </c>
      <c r="G302" t="s">
        <v>1007</v>
      </c>
      <c r="H302" t="s">
        <v>1060</v>
      </c>
      <c r="I302">
        <v>2</v>
      </c>
      <c r="P302">
        <v>6</v>
      </c>
      <c r="Q302">
        <v>8</v>
      </c>
    </row>
    <row r="303" spans="1:17" x14ac:dyDescent="0.3">
      <c r="A303">
        <v>2024</v>
      </c>
      <c r="B303" t="str">
        <f t="shared" si="3"/>
        <v>Select LA name in cell below</v>
      </c>
      <c r="C303" t="s">
        <v>29</v>
      </c>
      <c r="D303" t="s">
        <v>67</v>
      </c>
      <c r="E303" t="str">
        <f>IF(SAC!J110="","Blank",SAC!J110)</f>
        <v>Blank</v>
      </c>
      <c r="F303">
        <v>6200154</v>
      </c>
      <c r="G303" t="s">
        <v>1007</v>
      </c>
      <c r="H303" t="s">
        <v>1061</v>
      </c>
      <c r="I303">
        <v>2</v>
      </c>
      <c r="P303">
        <v>6</v>
      </c>
      <c r="Q303">
        <v>9</v>
      </c>
    </row>
    <row r="304" spans="1:17" x14ac:dyDescent="0.3">
      <c r="A304">
        <v>2024</v>
      </c>
      <c r="B304" t="str">
        <f t="shared" si="3"/>
        <v>Select LA name in cell below</v>
      </c>
      <c r="C304" t="s">
        <v>45</v>
      </c>
      <c r="D304" t="s">
        <v>336</v>
      </c>
      <c r="E304" t="str">
        <f>IF(SAC!B111="","Blank",SAC!B111)</f>
        <v>Blank</v>
      </c>
      <c r="F304">
        <v>6200155</v>
      </c>
      <c r="G304" t="s">
        <v>1007</v>
      </c>
      <c r="H304" t="s">
        <v>1062</v>
      </c>
      <c r="I304">
        <v>2</v>
      </c>
      <c r="P304">
        <v>7</v>
      </c>
      <c r="Q304">
        <v>1</v>
      </c>
    </row>
    <row r="305" spans="1:17" x14ac:dyDescent="0.3">
      <c r="A305">
        <v>2024</v>
      </c>
      <c r="B305" t="str">
        <f t="shared" si="3"/>
        <v>Select LA name in cell below</v>
      </c>
      <c r="C305" t="s">
        <v>129</v>
      </c>
      <c r="D305" t="s">
        <v>336</v>
      </c>
      <c r="E305" t="str">
        <f>IF(SAC!C111="","Blank",SAC!C111)</f>
        <v>Blank</v>
      </c>
      <c r="F305">
        <v>6200156</v>
      </c>
      <c r="G305" t="s">
        <v>1007</v>
      </c>
      <c r="H305" t="s">
        <v>1063</v>
      </c>
      <c r="I305">
        <v>2</v>
      </c>
      <c r="P305">
        <v>7</v>
      </c>
      <c r="Q305">
        <v>2</v>
      </c>
    </row>
    <row r="306" spans="1:17" x14ac:dyDescent="0.3">
      <c r="A306">
        <v>2024</v>
      </c>
      <c r="B306" t="str">
        <f t="shared" si="3"/>
        <v>Select LA name in cell below</v>
      </c>
      <c r="C306" t="s">
        <v>130</v>
      </c>
      <c r="D306" t="s">
        <v>336</v>
      </c>
      <c r="E306" t="str">
        <f>IF(SAC!D111="","Blank",SAC!D111)</f>
        <v>Blank</v>
      </c>
      <c r="F306">
        <v>6200157</v>
      </c>
      <c r="G306" t="s">
        <v>1007</v>
      </c>
      <c r="H306" t="s">
        <v>1064</v>
      </c>
      <c r="I306">
        <v>2</v>
      </c>
      <c r="P306">
        <v>7</v>
      </c>
      <c r="Q306">
        <v>3</v>
      </c>
    </row>
    <row r="307" spans="1:17" x14ac:dyDescent="0.3">
      <c r="A307">
        <v>2024</v>
      </c>
      <c r="B307" t="str">
        <f t="shared" si="3"/>
        <v>Select LA name in cell below</v>
      </c>
      <c r="C307" t="s">
        <v>141</v>
      </c>
      <c r="D307" t="s">
        <v>336</v>
      </c>
      <c r="E307" t="str">
        <f>IF(SAC!E111="","Blank",SAC!E111)</f>
        <v>Blank</v>
      </c>
      <c r="F307">
        <v>6200158</v>
      </c>
      <c r="G307" t="s">
        <v>1007</v>
      </c>
      <c r="H307" t="s">
        <v>1065</v>
      </c>
      <c r="I307">
        <v>2</v>
      </c>
      <c r="P307">
        <v>7</v>
      </c>
      <c r="Q307">
        <v>4</v>
      </c>
    </row>
    <row r="308" spans="1:17" x14ac:dyDescent="0.3">
      <c r="A308">
        <v>2024</v>
      </c>
      <c r="B308" t="str">
        <f t="shared" si="3"/>
        <v>Select LA name in cell below</v>
      </c>
      <c r="C308" t="s">
        <v>142</v>
      </c>
      <c r="D308" t="s">
        <v>336</v>
      </c>
      <c r="E308" t="str">
        <f>IF(SAC!F111="","Blank",SAC!F111)</f>
        <v>Blank</v>
      </c>
      <c r="F308">
        <v>6200159</v>
      </c>
      <c r="G308" t="s">
        <v>1007</v>
      </c>
      <c r="H308" t="s">
        <v>1066</v>
      </c>
      <c r="I308">
        <v>2</v>
      </c>
      <c r="P308">
        <v>7</v>
      </c>
      <c r="Q308">
        <v>5</v>
      </c>
    </row>
    <row r="309" spans="1:17" x14ac:dyDescent="0.3">
      <c r="A309">
        <v>2024</v>
      </c>
      <c r="B309" t="str">
        <f t="shared" si="3"/>
        <v>Select LA name in cell below</v>
      </c>
      <c r="C309" t="s">
        <v>143</v>
      </c>
      <c r="D309" t="s">
        <v>336</v>
      </c>
      <c r="E309" t="str">
        <f>IF(SAC!G111="","Blank",SAC!G111)</f>
        <v>Blank</v>
      </c>
      <c r="F309">
        <v>6200160</v>
      </c>
      <c r="G309" t="s">
        <v>1007</v>
      </c>
      <c r="H309" t="s">
        <v>1067</v>
      </c>
      <c r="I309">
        <v>2</v>
      </c>
      <c r="P309">
        <v>7</v>
      </c>
      <c r="Q309">
        <v>6</v>
      </c>
    </row>
    <row r="310" spans="1:17" x14ac:dyDescent="0.3">
      <c r="A310">
        <v>2024</v>
      </c>
      <c r="B310" t="str">
        <f t="shared" si="3"/>
        <v>Select LA name in cell below</v>
      </c>
      <c r="C310" t="s">
        <v>144</v>
      </c>
      <c r="D310" t="s">
        <v>336</v>
      </c>
      <c r="E310" t="str">
        <f>IF(SAC!H111="","Blank",SAC!H111)</f>
        <v>Blank</v>
      </c>
      <c r="F310">
        <v>6200161</v>
      </c>
      <c r="G310" t="s">
        <v>1007</v>
      </c>
      <c r="H310" t="s">
        <v>1068</v>
      </c>
      <c r="I310">
        <v>2</v>
      </c>
      <c r="P310">
        <v>7</v>
      </c>
      <c r="Q310">
        <v>7</v>
      </c>
    </row>
    <row r="311" spans="1:17" x14ac:dyDescent="0.3">
      <c r="A311">
        <v>2024</v>
      </c>
      <c r="B311" t="str">
        <f t="shared" si="3"/>
        <v>Select LA name in cell below</v>
      </c>
      <c r="C311" t="s">
        <v>145</v>
      </c>
      <c r="D311" t="s">
        <v>336</v>
      </c>
      <c r="E311" t="str">
        <f>IF(SAC!I111="","Blank",SAC!I111)</f>
        <v>Blank</v>
      </c>
      <c r="F311">
        <v>6200162</v>
      </c>
      <c r="G311" t="s">
        <v>1007</v>
      </c>
      <c r="H311" t="s">
        <v>1069</v>
      </c>
      <c r="I311">
        <v>2</v>
      </c>
      <c r="P311">
        <v>7</v>
      </c>
      <c r="Q311">
        <v>8</v>
      </c>
    </row>
    <row r="312" spans="1:17" x14ac:dyDescent="0.3">
      <c r="A312">
        <v>2024</v>
      </c>
      <c r="B312" t="str">
        <f t="shared" si="3"/>
        <v>Select LA name in cell below</v>
      </c>
      <c r="C312" t="s">
        <v>29</v>
      </c>
      <c r="D312" t="s">
        <v>336</v>
      </c>
      <c r="E312" t="str">
        <f>IF(SAC!J111="","Blank",SAC!J111)</f>
        <v>Blank</v>
      </c>
      <c r="F312">
        <v>6200163</v>
      </c>
      <c r="G312" t="s">
        <v>1007</v>
      </c>
      <c r="H312" t="s">
        <v>1070</v>
      </c>
      <c r="I312">
        <v>2</v>
      </c>
      <c r="P312">
        <v>7</v>
      </c>
      <c r="Q312">
        <v>9</v>
      </c>
    </row>
    <row r="313" spans="1:17" x14ac:dyDescent="0.3">
      <c r="A313">
        <v>2024</v>
      </c>
      <c r="B313" t="str">
        <f t="shared" si="3"/>
        <v>Select LA name in cell below</v>
      </c>
      <c r="C313" t="s">
        <v>45</v>
      </c>
      <c r="D313" t="s">
        <v>74</v>
      </c>
      <c r="E313" t="str">
        <f>IF(SAC!B112="","Blank",SAC!B112)</f>
        <v>Blank</v>
      </c>
      <c r="F313">
        <v>6200164</v>
      </c>
      <c r="G313" t="s">
        <v>1007</v>
      </c>
      <c r="H313" t="s">
        <v>1071</v>
      </c>
      <c r="I313">
        <v>2</v>
      </c>
      <c r="P313">
        <v>8</v>
      </c>
      <c r="Q313">
        <v>1</v>
      </c>
    </row>
    <row r="314" spans="1:17" x14ac:dyDescent="0.3">
      <c r="A314">
        <v>2024</v>
      </c>
      <c r="B314" t="str">
        <f t="shared" si="3"/>
        <v>Select LA name in cell below</v>
      </c>
      <c r="C314" t="s">
        <v>129</v>
      </c>
      <c r="D314" t="s">
        <v>74</v>
      </c>
      <c r="E314" t="str">
        <f>IF(SAC!C112="","Blank",SAC!C112)</f>
        <v>Blank</v>
      </c>
      <c r="F314">
        <v>6200165</v>
      </c>
      <c r="G314" t="s">
        <v>1007</v>
      </c>
      <c r="H314" t="s">
        <v>1072</v>
      </c>
      <c r="I314">
        <v>2</v>
      </c>
      <c r="P314">
        <v>8</v>
      </c>
      <c r="Q314">
        <v>2</v>
      </c>
    </row>
    <row r="315" spans="1:17" x14ac:dyDescent="0.3">
      <c r="A315">
        <v>2024</v>
      </c>
      <c r="B315" t="str">
        <f t="shared" si="3"/>
        <v>Select LA name in cell below</v>
      </c>
      <c r="C315" t="s">
        <v>130</v>
      </c>
      <c r="D315" t="s">
        <v>74</v>
      </c>
      <c r="E315" t="str">
        <f>IF(SAC!D112="","Blank",SAC!D112)</f>
        <v>Blank</v>
      </c>
      <c r="F315">
        <v>6200166</v>
      </c>
      <c r="G315" t="s">
        <v>1007</v>
      </c>
      <c r="H315" t="s">
        <v>1073</v>
      </c>
      <c r="I315">
        <v>2</v>
      </c>
      <c r="P315">
        <v>8</v>
      </c>
      <c r="Q315">
        <v>3</v>
      </c>
    </row>
    <row r="316" spans="1:17" x14ac:dyDescent="0.3">
      <c r="A316">
        <v>2024</v>
      </c>
      <c r="B316" t="str">
        <f t="shared" si="3"/>
        <v>Select LA name in cell below</v>
      </c>
      <c r="C316" t="s">
        <v>141</v>
      </c>
      <c r="D316" t="s">
        <v>74</v>
      </c>
      <c r="E316" t="str">
        <f>IF(SAC!E112="","Blank",SAC!E112)</f>
        <v>Blank</v>
      </c>
      <c r="F316">
        <v>6200167</v>
      </c>
      <c r="G316" t="s">
        <v>1007</v>
      </c>
      <c r="H316" t="s">
        <v>1074</v>
      </c>
      <c r="I316">
        <v>2</v>
      </c>
      <c r="P316">
        <v>8</v>
      </c>
      <c r="Q316">
        <v>4</v>
      </c>
    </row>
    <row r="317" spans="1:17" x14ac:dyDescent="0.3">
      <c r="A317">
        <v>2024</v>
      </c>
      <c r="B317" t="str">
        <f t="shared" si="3"/>
        <v>Select LA name in cell below</v>
      </c>
      <c r="C317" t="s">
        <v>142</v>
      </c>
      <c r="D317" t="s">
        <v>74</v>
      </c>
      <c r="E317" t="str">
        <f>IF(SAC!F112="","Blank",SAC!F112)</f>
        <v>Blank</v>
      </c>
      <c r="F317">
        <v>6200168</v>
      </c>
      <c r="G317" t="s">
        <v>1007</v>
      </c>
      <c r="H317" t="s">
        <v>1075</v>
      </c>
      <c r="I317">
        <v>2</v>
      </c>
      <c r="P317">
        <v>8</v>
      </c>
      <c r="Q317">
        <v>5</v>
      </c>
    </row>
    <row r="318" spans="1:17" x14ac:dyDescent="0.3">
      <c r="A318">
        <v>2024</v>
      </c>
      <c r="B318" t="str">
        <f t="shared" si="3"/>
        <v>Select LA name in cell below</v>
      </c>
      <c r="C318" t="s">
        <v>143</v>
      </c>
      <c r="D318" t="s">
        <v>74</v>
      </c>
      <c r="E318" t="str">
        <f>IF(SAC!G112="","Blank",SAC!G112)</f>
        <v>Blank</v>
      </c>
      <c r="F318">
        <v>6200169</v>
      </c>
      <c r="G318" t="s">
        <v>1007</v>
      </c>
      <c r="H318" t="s">
        <v>1076</v>
      </c>
      <c r="I318">
        <v>2</v>
      </c>
      <c r="P318">
        <v>8</v>
      </c>
      <c r="Q318">
        <v>6</v>
      </c>
    </row>
    <row r="319" spans="1:17" x14ac:dyDescent="0.3">
      <c r="A319">
        <v>2024</v>
      </c>
      <c r="B319" t="str">
        <f t="shared" si="3"/>
        <v>Select LA name in cell below</v>
      </c>
      <c r="C319" t="s">
        <v>144</v>
      </c>
      <c r="D319" t="s">
        <v>74</v>
      </c>
      <c r="E319" t="str">
        <f>IF(SAC!H112="","Blank",SAC!H112)</f>
        <v>Blank</v>
      </c>
      <c r="F319">
        <v>6200170</v>
      </c>
      <c r="G319" t="s">
        <v>1007</v>
      </c>
      <c r="H319" t="s">
        <v>1077</v>
      </c>
      <c r="I319">
        <v>2</v>
      </c>
      <c r="P319">
        <v>8</v>
      </c>
      <c r="Q319">
        <v>7</v>
      </c>
    </row>
    <row r="320" spans="1:17" x14ac:dyDescent="0.3">
      <c r="A320">
        <v>2024</v>
      </c>
      <c r="B320" t="str">
        <f t="shared" si="3"/>
        <v>Select LA name in cell below</v>
      </c>
      <c r="C320" t="s">
        <v>145</v>
      </c>
      <c r="D320" t="s">
        <v>74</v>
      </c>
      <c r="E320" t="str">
        <f>IF(SAC!I112="","Blank",SAC!I112)</f>
        <v>Blank</v>
      </c>
      <c r="F320">
        <v>6200171</v>
      </c>
      <c r="G320" t="s">
        <v>1007</v>
      </c>
      <c r="H320" t="s">
        <v>1078</v>
      </c>
      <c r="I320">
        <v>2</v>
      </c>
      <c r="P320">
        <v>8</v>
      </c>
      <c r="Q320">
        <v>8</v>
      </c>
    </row>
    <row r="321" spans="1:17" x14ac:dyDescent="0.3">
      <c r="A321">
        <v>2024</v>
      </c>
      <c r="B321" t="str">
        <f t="shared" si="3"/>
        <v>Select LA name in cell below</v>
      </c>
      <c r="C321" t="s">
        <v>29</v>
      </c>
      <c r="D321" t="s">
        <v>74</v>
      </c>
      <c r="E321" t="str">
        <f>IF(SAC!J112="","Blank",SAC!J112)</f>
        <v>Blank</v>
      </c>
      <c r="F321">
        <v>6200172</v>
      </c>
      <c r="G321" t="s">
        <v>1007</v>
      </c>
      <c r="H321" t="s">
        <v>1079</v>
      </c>
      <c r="I321">
        <v>2</v>
      </c>
      <c r="P321">
        <v>8</v>
      </c>
      <c r="Q321">
        <v>9</v>
      </c>
    </row>
    <row r="322" spans="1:17" x14ac:dyDescent="0.3">
      <c r="A322">
        <v>2024</v>
      </c>
      <c r="B322" t="str">
        <f t="shared" si="3"/>
        <v>Select LA name in cell below</v>
      </c>
      <c r="C322" t="s">
        <v>45</v>
      </c>
      <c r="D322" t="s">
        <v>76</v>
      </c>
      <c r="E322" t="str">
        <f>IF(SAC!B113="","Blank",SAC!B113)</f>
        <v>Blank</v>
      </c>
      <c r="F322">
        <v>6200173</v>
      </c>
      <c r="G322" t="s">
        <v>1007</v>
      </c>
      <c r="H322" t="s">
        <v>1080</v>
      </c>
      <c r="I322">
        <v>2</v>
      </c>
      <c r="P322">
        <v>9</v>
      </c>
      <c r="Q322">
        <v>1</v>
      </c>
    </row>
    <row r="323" spans="1:17" x14ac:dyDescent="0.3">
      <c r="A323">
        <v>2024</v>
      </c>
      <c r="B323" t="str">
        <f t="shared" si="3"/>
        <v>Select LA name in cell below</v>
      </c>
      <c r="C323" t="s">
        <v>129</v>
      </c>
      <c r="D323" t="s">
        <v>76</v>
      </c>
      <c r="E323" t="str">
        <f>IF(SAC!C113="","Blank",SAC!C113)</f>
        <v>Blank</v>
      </c>
      <c r="F323">
        <v>6200174</v>
      </c>
      <c r="G323" t="s">
        <v>1007</v>
      </c>
      <c r="H323" t="s">
        <v>1081</v>
      </c>
      <c r="I323">
        <v>2</v>
      </c>
      <c r="P323">
        <v>9</v>
      </c>
      <c r="Q323">
        <v>2</v>
      </c>
    </row>
    <row r="324" spans="1:17" x14ac:dyDescent="0.3">
      <c r="A324">
        <v>2024</v>
      </c>
      <c r="B324" t="str">
        <f t="shared" si="3"/>
        <v>Select LA name in cell below</v>
      </c>
      <c r="C324" t="s">
        <v>130</v>
      </c>
      <c r="D324" t="s">
        <v>76</v>
      </c>
      <c r="E324" t="str">
        <f>IF(SAC!D113="","Blank",SAC!D113)</f>
        <v>Blank</v>
      </c>
      <c r="F324">
        <v>6200175</v>
      </c>
      <c r="G324" t="s">
        <v>1007</v>
      </c>
      <c r="H324" t="s">
        <v>1082</v>
      </c>
      <c r="I324">
        <v>2</v>
      </c>
      <c r="P324">
        <v>9</v>
      </c>
      <c r="Q324">
        <v>3</v>
      </c>
    </row>
    <row r="325" spans="1:17" x14ac:dyDescent="0.3">
      <c r="A325">
        <v>2024</v>
      </c>
      <c r="B325" t="str">
        <f t="shared" si="3"/>
        <v>Select LA name in cell below</v>
      </c>
      <c r="C325" t="s">
        <v>141</v>
      </c>
      <c r="D325" t="s">
        <v>76</v>
      </c>
      <c r="E325" t="str">
        <f>IF(SAC!E113="","Blank",SAC!E113)</f>
        <v>Blank</v>
      </c>
      <c r="F325">
        <v>6200176</v>
      </c>
      <c r="G325" t="s">
        <v>1007</v>
      </c>
      <c r="H325" t="s">
        <v>1083</v>
      </c>
      <c r="I325">
        <v>2</v>
      </c>
      <c r="P325">
        <v>9</v>
      </c>
      <c r="Q325">
        <v>4</v>
      </c>
    </row>
    <row r="326" spans="1:17" x14ac:dyDescent="0.3">
      <c r="A326">
        <v>2024</v>
      </c>
      <c r="B326" t="str">
        <f t="shared" si="3"/>
        <v>Select LA name in cell below</v>
      </c>
      <c r="C326" t="s">
        <v>142</v>
      </c>
      <c r="D326" t="s">
        <v>76</v>
      </c>
      <c r="E326" t="str">
        <f>IF(SAC!F113="","Blank",SAC!F113)</f>
        <v>Blank</v>
      </c>
      <c r="F326">
        <v>6200177</v>
      </c>
      <c r="G326" t="s">
        <v>1007</v>
      </c>
      <c r="H326" t="s">
        <v>1084</v>
      </c>
      <c r="I326">
        <v>2</v>
      </c>
      <c r="P326">
        <v>9</v>
      </c>
      <c r="Q326">
        <v>5</v>
      </c>
    </row>
    <row r="327" spans="1:17" x14ac:dyDescent="0.3">
      <c r="A327">
        <v>2024</v>
      </c>
      <c r="B327" t="str">
        <f t="shared" si="3"/>
        <v>Select LA name in cell below</v>
      </c>
      <c r="C327" t="s">
        <v>143</v>
      </c>
      <c r="D327" t="s">
        <v>76</v>
      </c>
      <c r="E327" t="str">
        <f>IF(SAC!G113="","Blank",SAC!G113)</f>
        <v>Blank</v>
      </c>
      <c r="F327">
        <v>6200178</v>
      </c>
      <c r="G327" t="s">
        <v>1007</v>
      </c>
      <c r="H327" t="s">
        <v>1085</v>
      </c>
      <c r="I327">
        <v>2</v>
      </c>
      <c r="P327">
        <v>9</v>
      </c>
      <c r="Q327">
        <v>6</v>
      </c>
    </row>
    <row r="328" spans="1:17" x14ac:dyDescent="0.3">
      <c r="A328">
        <v>2024</v>
      </c>
      <c r="B328" t="str">
        <f t="shared" si="3"/>
        <v>Select LA name in cell below</v>
      </c>
      <c r="C328" t="s">
        <v>144</v>
      </c>
      <c r="D328" t="s">
        <v>76</v>
      </c>
      <c r="E328" t="str">
        <f>IF(SAC!H113="","Blank",SAC!H113)</f>
        <v>Blank</v>
      </c>
      <c r="F328">
        <v>6200179</v>
      </c>
      <c r="G328" t="s">
        <v>1007</v>
      </c>
      <c r="H328" t="s">
        <v>1086</v>
      </c>
      <c r="I328">
        <v>2</v>
      </c>
      <c r="P328">
        <v>9</v>
      </c>
      <c r="Q328">
        <v>7</v>
      </c>
    </row>
    <row r="329" spans="1:17" x14ac:dyDescent="0.3">
      <c r="A329">
        <v>2024</v>
      </c>
      <c r="B329" t="str">
        <f t="shared" si="3"/>
        <v>Select LA name in cell below</v>
      </c>
      <c r="C329" t="s">
        <v>145</v>
      </c>
      <c r="D329" t="s">
        <v>76</v>
      </c>
      <c r="E329" t="str">
        <f>IF(SAC!I113="","Blank",SAC!I113)</f>
        <v>Blank</v>
      </c>
      <c r="F329">
        <v>6200180</v>
      </c>
      <c r="G329" t="s">
        <v>1007</v>
      </c>
      <c r="H329" t="s">
        <v>1087</v>
      </c>
      <c r="I329">
        <v>2</v>
      </c>
      <c r="P329">
        <v>9</v>
      </c>
      <c r="Q329">
        <v>8</v>
      </c>
    </row>
    <row r="330" spans="1:17" x14ac:dyDescent="0.3">
      <c r="A330">
        <v>2024</v>
      </c>
      <c r="B330" t="str">
        <f t="shared" si="3"/>
        <v>Select LA name in cell below</v>
      </c>
      <c r="C330" t="s">
        <v>29</v>
      </c>
      <c r="D330" t="s">
        <v>76</v>
      </c>
      <c r="E330" t="str">
        <f>IF(SAC!J113="","Blank",SAC!J113)</f>
        <v>Blank</v>
      </c>
      <c r="F330">
        <v>6200181</v>
      </c>
      <c r="G330" t="s">
        <v>1007</v>
      </c>
      <c r="H330" t="s">
        <v>1088</v>
      </c>
      <c r="I330">
        <v>2</v>
      </c>
      <c r="P330">
        <v>9</v>
      </c>
      <c r="Q330">
        <v>9</v>
      </c>
    </row>
    <row r="331" spans="1:17" x14ac:dyDescent="0.3">
      <c r="A331">
        <v>2024</v>
      </c>
      <c r="B331" t="str">
        <f t="shared" si="3"/>
        <v>Select LA name in cell below</v>
      </c>
      <c r="C331" t="s">
        <v>45</v>
      </c>
      <c r="D331" t="s">
        <v>65</v>
      </c>
      <c r="E331" t="str">
        <f>IF(SAC!B114="","Blank",SAC!B114)</f>
        <v>Blank</v>
      </c>
      <c r="F331">
        <v>6200182</v>
      </c>
      <c r="G331" t="s">
        <v>1007</v>
      </c>
      <c r="H331" t="s">
        <v>1089</v>
      </c>
      <c r="I331">
        <v>2</v>
      </c>
      <c r="P331">
        <v>10</v>
      </c>
      <c r="Q331">
        <v>1</v>
      </c>
    </row>
    <row r="332" spans="1:17" x14ac:dyDescent="0.3">
      <c r="A332">
        <v>2024</v>
      </c>
      <c r="B332" t="str">
        <f t="shared" si="3"/>
        <v>Select LA name in cell below</v>
      </c>
      <c r="C332" t="s">
        <v>129</v>
      </c>
      <c r="D332" t="s">
        <v>65</v>
      </c>
      <c r="E332" t="str">
        <f>IF(SAC!C114="","Blank",SAC!C114)</f>
        <v>Blank</v>
      </c>
      <c r="F332">
        <v>6200183</v>
      </c>
      <c r="G332" t="s">
        <v>1007</v>
      </c>
      <c r="H332" t="s">
        <v>1090</v>
      </c>
      <c r="I332">
        <v>2</v>
      </c>
      <c r="P332">
        <v>10</v>
      </c>
      <c r="Q332">
        <v>2</v>
      </c>
    </row>
    <row r="333" spans="1:17" x14ac:dyDescent="0.3">
      <c r="A333">
        <v>2024</v>
      </c>
      <c r="B333" t="str">
        <f t="shared" si="3"/>
        <v>Select LA name in cell below</v>
      </c>
      <c r="C333" t="s">
        <v>130</v>
      </c>
      <c r="D333" t="s">
        <v>65</v>
      </c>
      <c r="E333" t="str">
        <f>IF(SAC!D114="","Blank",SAC!D114)</f>
        <v>Blank</v>
      </c>
      <c r="F333">
        <v>6200184</v>
      </c>
      <c r="G333" t="s">
        <v>1007</v>
      </c>
      <c r="H333" t="s">
        <v>1091</v>
      </c>
      <c r="I333">
        <v>2</v>
      </c>
      <c r="P333">
        <v>10</v>
      </c>
      <c r="Q333">
        <v>3</v>
      </c>
    </row>
    <row r="334" spans="1:17" x14ac:dyDescent="0.3">
      <c r="A334">
        <v>2024</v>
      </c>
      <c r="B334" t="str">
        <f t="shared" si="3"/>
        <v>Select LA name in cell below</v>
      </c>
      <c r="C334" t="s">
        <v>141</v>
      </c>
      <c r="D334" t="s">
        <v>65</v>
      </c>
      <c r="E334" t="str">
        <f>IF(SAC!E114="","Blank",SAC!E114)</f>
        <v>Blank</v>
      </c>
      <c r="F334">
        <v>6200185</v>
      </c>
      <c r="G334" t="s">
        <v>1007</v>
      </c>
      <c r="H334" t="s">
        <v>1092</v>
      </c>
      <c r="I334">
        <v>2</v>
      </c>
      <c r="P334">
        <v>10</v>
      </c>
      <c r="Q334">
        <v>4</v>
      </c>
    </row>
    <row r="335" spans="1:17" x14ac:dyDescent="0.3">
      <c r="A335">
        <v>2024</v>
      </c>
      <c r="B335" t="str">
        <f t="shared" si="3"/>
        <v>Select LA name in cell below</v>
      </c>
      <c r="C335" t="s">
        <v>142</v>
      </c>
      <c r="D335" t="s">
        <v>65</v>
      </c>
      <c r="E335" t="str">
        <f>IF(SAC!F114="","Blank",SAC!F114)</f>
        <v>Blank</v>
      </c>
      <c r="F335">
        <v>6200186</v>
      </c>
      <c r="G335" t="s">
        <v>1007</v>
      </c>
      <c r="H335" t="s">
        <v>1093</v>
      </c>
      <c r="I335">
        <v>2</v>
      </c>
      <c r="P335">
        <v>10</v>
      </c>
      <c r="Q335">
        <v>5</v>
      </c>
    </row>
    <row r="336" spans="1:17" x14ac:dyDescent="0.3">
      <c r="A336">
        <v>2024</v>
      </c>
      <c r="B336" t="str">
        <f t="shared" si="3"/>
        <v>Select LA name in cell below</v>
      </c>
      <c r="C336" t="s">
        <v>143</v>
      </c>
      <c r="D336" t="s">
        <v>65</v>
      </c>
      <c r="E336" t="str">
        <f>IF(SAC!G114="","Blank",SAC!G114)</f>
        <v>Blank</v>
      </c>
      <c r="F336">
        <v>6200187</v>
      </c>
      <c r="G336" t="s">
        <v>1007</v>
      </c>
      <c r="H336" t="s">
        <v>1094</v>
      </c>
      <c r="I336">
        <v>2</v>
      </c>
      <c r="P336">
        <v>10</v>
      </c>
      <c r="Q336">
        <v>6</v>
      </c>
    </row>
    <row r="337" spans="1:17" x14ac:dyDescent="0.3">
      <c r="A337">
        <v>2024</v>
      </c>
      <c r="B337" t="str">
        <f t="shared" si="3"/>
        <v>Select LA name in cell below</v>
      </c>
      <c r="C337" t="s">
        <v>144</v>
      </c>
      <c r="D337" t="s">
        <v>65</v>
      </c>
      <c r="E337" t="str">
        <f>IF(SAC!H114="","Blank",SAC!H114)</f>
        <v>Blank</v>
      </c>
      <c r="F337">
        <v>6200188</v>
      </c>
      <c r="G337" t="s">
        <v>1007</v>
      </c>
      <c r="H337" t="s">
        <v>1095</v>
      </c>
      <c r="I337">
        <v>2</v>
      </c>
      <c r="P337">
        <v>10</v>
      </c>
      <c r="Q337">
        <v>7</v>
      </c>
    </row>
    <row r="338" spans="1:17" x14ac:dyDescent="0.3">
      <c r="A338">
        <v>2024</v>
      </c>
      <c r="B338" t="str">
        <f t="shared" si="3"/>
        <v>Select LA name in cell below</v>
      </c>
      <c r="C338" t="s">
        <v>145</v>
      </c>
      <c r="D338" t="s">
        <v>65</v>
      </c>
      <c r="E338" t="str">
        <f>IF(SAC!I114="","Blank",SAC!I114)</f>
        <v>Blank</v>
      </c>
      <c r="F338">
        <v>6200189</v>
      </c>
      <c r="G338" t="s">
        <v>1007</v>
      </c>
      <c r="H338" t="s">
        <v>1096</v>
      </c>
      <c r="I338">
        <v>2</v>
      </c>
      <c r="P338">
        <v>10</v>
      </c>
      <c r="Q338">
        <v>8</v>
      </c>
    </row>
    <row r="339" spans="1:17" x14ac:dyDescent="0.3">
      <c r="A339">
        <v>2024</v>
      </c>
      <c r="B339" t="str">
        <f t="shared" si="3"/>
        <v>Select LA name in cell below</v>
      </c>
      <c r="C339" t="s">
        <v>29</v>
      </c>
      <c r="D339" t="s">
        <v>65</v>
      </c>
      <c r="E339" t="str">
        <f>IF(SAC!J114="","Blank",SAC!J114)</f>
        <v>Blank</v>
      </c>
      <c r="F339">
        <v>6200190</v>
      </c>
      <c r="G339" t="s">
        <v>1007</v>
      </c>
      <c r="H339" t="s">
        <v>1097</v>
      </c>
      <c r="I339">
        <v>2</v>
      </c>
      <c r="P339">
        <v>10</v>
      </c>
      <c r="Q339">
        <v>9</v>
      </c>
    </row>
    <row r="340" spans="1:17" x14ac:dyDescent="0.3">
      <c r="A340">
        <v>2024</v>
      </c>
      <c r="B340" t="str">
        <f t="shared" si="3"/>
        <v>Select LA name in cell below</v>
      </c>
      <c r="C340" t="s">
        <v>45</v>
      </c>
      <c r="D340" t="s">
        <v>1098</v>
      </c>
      <c r="E340" t="str">
        <f>IF(SAC!B115="","Blank",SAC!B115)</f>
        <v>Blank</v>
      </c>
      <c r="F340">
        <v>6200191</v>
      </c>
      <c r="G340" t="s">
        <v>1007</v>
      </c>
      <c r="H340" t="s">
        <v>1099</v>
      </c>
      <c r="I340">
        <v>2</v>
      </c>
      <c r="P340">
        <v>11</v>
      </c>
      <c r="Q340">
        <v>1</v>
      </c>
    </row>
    <row r="341" spans="1:17" x14ac:dyDescent="0.3">
      <c r="A341">
        <v>2024</v>
      </c>
      <c r="B341" t="str">
        <f t="shared" si="3"/>
        <v>Select LA name in cell below</v>
      </c>
      <c r="C341" t="s">
        <v>129</v>
      </c>
      <c r="D341" t="s">
        <v>1098</v>
      </c>
      <c r="E341" t="str">
        <f>IF(SAC!C115="","Blank",SAC!C115)</f>
        <v>Blank</v>
      </c>
      <c r="F341">
        <v>6200192</v>
      </c>
      <c r="G341" t="s">
        <v>1007</v>
      </c>
      <c r="H341" t="s">
        <v>1100</v>
      </c>
      <c r="I341">
        <v>2</v>
      </c>
      <c r="P341">
        <v>11</v>
      </c>
      <c r="Q341">
        <v>2</v>
      </c>
    </row>
    <row r="342" spans="1:17" x14ac:dyDescent="0.3">
      <c r="A342">
        <v>2024</v>
      </c>
      <c r="B342" t="str">
        <f t="shared" si="3"/>
        <v>Select LA name in cell below</v>
      </c>
      <c r="C342" t="s">
        <v>130</v>
      </c>
      <c r="D342" t="s">
        <v>1098</v>
      </c>
      <c r="E342" t="str">
        <f>IF(SAC!D115="","Blank",SAC!D115)</f>
        <v>Blank</v>
      </c>
      <c r="F342">
        <v>6200193</v>
      </c>
      <c r="G342" t="s">
        <v>1007</v>
      </c>
      <c r="H342" t="s">
        <v>1101</v>
      </c>
      <c r="I342">
        <v>2</v>
      </c>
      <c r="P342">
        <v>11</v>
      </c>
      <c r="Q342">
        <v>3</v>
      </c>
    </row>
    <row r="343" spans="1:17" x14ac:dyDescent="0.3">
      <c r="A343">
        <v>2024</v>
      </c>
      <c r="B343" t="str">
        <f t="shared" si="3"/>
        <v>Select LA name in cell below</v>
      </c>
      <c r="C343" t="s">
        <v>141</v>
      </c>
      <c r="D343" t="s">
        <v>1098</v>
      </c>
      <c r="E343" t="str">
        <f>IF(SAC!E115="","Blank",SAC!E115)</f>
        <v>Blank</v>
      </c>
      <c r="F343">
        <v>6200194</v>
      </c>
      <c r="G343" t="s">
        <v>1007</v>
      </c>
      <c r="H343" t="s">
        <v>1102</v>
      </c>
      <c r="I343">
        <v>2</v>
      </c>
      <c r="P343">
        <v>11</v>
      </c>
      <c r="Q343">
        <v>4</v>
      </c>
    </row>
    <row r="344" spans="1:17" x14ac:dyDescent="0.3">
      <c r="A344">
        <v>2024</v>
      </c>
      <c r="B344" t="str">
        <f t="shared" si="3"/>
        <v>Select LA name in cell below</v>
      </c>
      <c r="C344" t="s">
        <v>142</v>
      </c>
      <c r="D344" t="s">
        <v>1098</v>
      </c>
      <c r="E344" t="str">
        <f>IF(SAC!F115="","Blank",SAC!F115)</f>
        <v>Blank</v>
      </c>
      <c r="F344">
        <v>6200195</v>
      </c>
      <c r="G344" t="s">
        <v>1007</v>
      </c>
      <c r="H344" t="s">
        <v>1103</v>
      </c>
      <c r="I344">
        <v>2</v>
      </c>
      <c r="P344">
        <v>11</v>
      </c>
      <c r="Q344">
        <v>5</v>
      </c>
    </row>
    <row r="345" spans="1:17" x14ac:dyDescent="0.3">
      <c r="A345">
        <v>2024</v>
      </c>
      <c r="B345" t="str">
        <f t="shared" si="3"/>
        <v>Select LA name in cell below</v>
      </c>
      <c r="C345" t="s">
        <v>143</v>
      </c>
      <c r="D345" t="s">
        <v>1098</v>
      </c>
      <c r="E345" t="str">
        <f>IF(SAC!G115="","Blank",SAC!G115)</f>
        <v>Blank</v>
      </c>
      <c r="F345">
        <v>6200196</v>
      </c>
      <c r="G345" t="s">
        <v>1007</v>
      </c>
      <c r="H345" t="s">
        <v>1104</v>
      </c>
      <c r="I345">
        <v>2</v>
      </c>
      <c r="P345">
        <v>11</v>
      </c>
      <c r="Q345">
        <v>6</v>
      </c>
    </row>
    <row r="346" spans="1:17" x14ac:dyDescent="0.3">
      <c r="A346">
        <v>2024</v>
      </c>
      <c r="B346" t="str">
        <f t="shared" si="3"/>
        <v>Select LA name in cell below</v>
      </c>
      <c r="C346" t="s">
        <v>144</v>
      </c>
      <c r="D346" t="s">
        <v>1098</v>
      </c>
      <c r="E346" t="str">
        <f>IF(SAC!H115="","Blank",SAC!H115)</f>
        <v>Blank</v>
      </c>
      <c r="F346">
        <v>6200197</v>
      </c>
      <c r="G346" t="s">
        <v>1007</v>
      </c>
      <c r="H346" t="s">
        <v>1105</v>
      </c>
      <c r="I346">
        <v>2</v>
      </c>
      <c r="P346">
        <v>11</v>
      </c>
      <c r="Q346">
        <v>7</v>
      </c>
    </row>
    <row r="347" spans="1:17" x14ac:dyDescent="0.3">
      <c r="A347">
        <v>2024</v>
      </c>
      <c r="B347" t="str">
        <f t="shared" si="3"/>
        <v>Select LA name in cell below</v>
      </c>
      <c r="C347" t="s">
        <v>145</v>
      </c>
      <c r="D347" t="s">
        <v>1098</v>
      </c>
      <c r="E347" t="str">
        <f>IF(SAC!I115="","Blank",SAC!I115)</f>
        <v>Blank</v>
      </c>
      <c r="F347">
        <v>6200198</v>
      </c>
      <c r="G347" t="s">
        <v>1007</v>
      </c>
      <c r="H347" t="s">
        <v>1106</v>
      </c>
      <c r="I347">
        <v>2</v>
      </c>
      <c r="P347">
        <v>11</v>
      </c>
      <c r="Q347">
        <v>8</v>
      </c>
    </row>
    <row r="348" spans="1:17" x14ac:dyDescent="0.3">
      <c r="A348">
        <v>2024</v>
      </c>
      <c r="B348" t="str">
        <f t="shared" si="3"/>
        <v>Select LA name in cell below</v>
      </c>
      <c r="C348" t="s">
        <v>29</v>
      </c>
      <c r="D348" t="s">
        <v>1098</v>
      </c>
      <c r="E348" t="str">
        <f>IF(SAC!J115="","Blank",SAC!J115)</f>
        <v>Blank</v>
      </c>
      <c r="F348">
        <v>6200199</v>
      </c>
      <c r="G348" t="s">
        <v>1007</v>
      </c>
      <c r="H348" t="s">
        <v>1107</v>
      </c>
      <c r="I348">
        <v>2</v>
      </c>
      <c r="P348">
        <v>11</v>
      </c>
      <c r="Q348">
        <v>9</v>
      </c>
    </row>
    <row r="349" spans="1:17" x14ac:dyDescent="0.3">
      <c r="A349">
        <v>2024</v>
      </c>
      <c r="B349" t="str">
        <f t="shared" si="3"/>
        <v>Select LA name in cell below</v>
      </c>
      <c r="C349" t="s">
        <v>45</v>
      </c>
      <c r="D349" t="s">
        <v>61</v>
      </c>
      <c r="E349" t="str">
        <f>IF(SAC!B120="","Blank",SAC!B120)</f>
        <v>Blank</v>
      </c>
      <c r="F349">
        <v>6200200</v>
      </c>
      <c r="G349" t="s">
        <v>1108</v>
      </c>
      <c r="H349" t="s">
        <v>1109</v>
      </c>
      <c r="I349">
        <v>3</v>
      </c>
      <c r="P349">
        <v>1</v>
      </c>
      <c r="Q349">
        <v>1</v>
      </c>
    </row>
    <row r="350" spans="1:17" x14ac:dyDescent="0.3">
      <c r="A350">
        <v>2024</v>
      </c>
      <c r="B350" t="str">
        <f t="shared" si="3"/>
        <v>Select LA name in cell below</v>
      </c>
      <c r="C350" t="s">
        <v>129</v>
      </c>
      <c r="D350" t="s">
        <v>61</v>
      </c>
      <c r="E350" t="str">
        <f>IF(SAC!C120="","Blank",SAC!C120)</f>
        <v>Blank</v>
      </c>
      <c r="F350">
        <v>6200201</v>
      </c>
      <c r="G350" t="s">
        <v>1108</v>
      </c>
      <c r="H350" t="s">
        <v>1110</v>
      </c>
      <c r="I350">
        <v>3</v>
      </c>
      <c r="P350">
        <v>1</v>
      </c>
      <c r="Q350">
        <v>2</v>
      </c>
    </row>
    <row r="351" spans="1:17" x14ac:dyDescent="0.3">
      <c r="A351">
        <v>2024</v>
      </c>
      <c r="B351" t="str">
        <f t="shared" si="3"/>
        <v>Select LA name in cell below</v>
      </c>
      <c r="C351" t="s">
        <v>130</v>
      </c>
      <c r="D351" t="s">
        <v>61</v>
      </c>
      <c r="E351" t="str">
        <f>IF(SAC!D120="","Blank",SAC!D120)</f>
        <v>Blank</v>
      </c>
      <c r="F351">
        <v>6200202</v>
      </c>
      <c r="G351" t="s">
        <v>1108</v>
      </c>
      <c r="H351" t="s">
        <v>1111</v>
      </c>
      <c r="I351">
        <v>3</v>
      </c>
      <c r="P351">
        <v>1</v>
      </c>
      <c r="Q351">
        <v>3</v>
      </c>
    </row>
    <row r="352" spans="1:17" x14ac:dyDescent="0.3">
      <c r="A352">
        <v>2024</v>
      </c>
      <c r="B352" t="str">
        <f t="shared" si="3"/>
        <v>Select LA name in cell below</v>
      </c>
      <c r="C352" t="s">
        <v>141</v>
      </c>
      <c r="D352" t="s">
        <v>61</v>
      </c>
      <c r="E352" t="str">
        <f>IF(SAC!E120="","Blank",SAC!E120)</f>
        <v>Blank</v>
      </c>
      <c r="F352">
        <v>6200203</v>
      </c>
      <c r="G352" t="s">
        <v>1108</v>
      </c>
      <c r="H352" t="s">
        <v>1112</v>
      </c>
      <c r="I352">
        <v>3</v>
      </c>
      <c r="P352">
        <v>1</v>
      </c>
      <c r="Q352">
        <v>4</v>
      </c>
    </row>
    <row r="353" spans="1:17" x14ac:dyDescent="0.3">
      <c r="A353">
        <v>2024</v>
      </c>
      <c r="B353" t="str">
        <f t="shared" si="3"/>
        <v>Select LA name in cell below</v>
      </c>
      <c r="C353" t="s">
        <v>142</v>
      </c>
      <c r="D353" t="s">
        <v>61</v>
      </c>
      <c r="E353" t="str">
        <f>IF(SAC!F120="","Blank",SAC!F120)</f>
        <v>Blank</v>
      </c>
      <c r="F353">
        <v>6200204</v>
      </c>
      <c r="G353" t="s">
        <v>1108</v>
      </c>
      <c r="H353" t="s">
        <v>1113</v>
      </c>
      <c r="I353">
        <v>3</v>
      </c>
      <c r="P353">
        <v>1</v>
      </c>
      <c r="Q353">
        <v>5</v>
      </c>
    </row>
    <row r="354" spans="1:17" x14ac:dyDescent="0.3">
      <c r="A354">
        <v>2024</v>
      </c>
      <c r="B354" t="str">
        <f t="shared" si="3"/>
        <v>Select LA name in cell below</v>
      </c>
      <c r="C354" t="s">
        <v>143</v>
      </c>
      <c r="D354" t="s">
        <v>61</v>
      </c>
      <c r="E354" t="str">
        <f>IF(SAC!G120="","Blank",SAC!G120)</f>
        <v>Blank</v>
      </c>
      <c r="F354">
        <v>6200205</v>
      </c>
      <c r="G354" t="s">
        <v>1108</v>
      </c>
      <c r="H354" t="s">
        <v>1114</v>
      </c>
      <c r="I354">
        <v>3</v>
      </c>
      <c r="P354">
        <v>1</v>
      </c>
      <c r="Q354">
        <v>6</v>
      </c>
    </row>
    <row r="355" spans="1:17" x14ac:dyDescent="0.3">
      <c r="A355">
        <v>2024</v>
      </c>
      <c r="B355" t="str">
        <f t="shared" si="3"/>
        <v>Select LA name in cell below</v>
      </c>
      <c r="C355" t="s">
        <v>144</v>
      </c>
      <c r="D355" t="s">
        <v>61</v>
      </c>
      <c r="E355" t="str">
        <f>IF(SAC!H120="","Blank",SAC!H120)</f>
        <v>Blank</v>
      </c>
      <c r="F355">
        <v>6200206</v>
      </c>
      <c r="G355" t="s">
        <v>1108</v>
      </c>
      <c r="H355" t="s">
        <v>1115</v>
      </c>
      <c r="I355">
        <v>3</v>
      </c>
      <c r="P355">
        <v>1</v>
      </c>
      <c r="Q355">
        <v>7</v>
      </c>
    </row>
    <row r="356" spans="1:17" x14ac:dyDescent="0.3">
      <c r="A356">
        <v>2024</v>
      </c>
      <c r="B356" t="str">
        <f t="shared" si="3"/>
        <v>Select LA name in cell below</v>
      </c>
      <c r="C356" t="s">
        <v>145</v>
      </c>
      <c r="D356" t="s">
        <v>61</v>
      </c>
      <c r="E356" t="str">
        <f>IF(SAC!I120="","Blank",SAC!I120)</f>
        <v>Blank</v>
      </c>
      <c r="F356">
        <v>6200207</v>
      </c>
      <c r="G356" t="s">
        <v>1108</v>
      </c>
      <c r="H356" t="s">
        <v>1116</v>
      </c>
      <c r="I356">
        <v>3</v>
      </c>
      <c r="P356">
        <v>1</v>
      </c>
      <c r="Q356">
        <v>8</v>
      </c>
    </row>
    <row r="357" spans="1:17" x14ac:dyDescent="0.3">
      <c r="A357">
        <v>2024</v>
      </c>
      <c r="B357" t="str">
        <f t="shared" si="3"/>
        <v>Select LA name in cell below</v>
      </c>
      <c r="C357" t="s">
        <v>29</v>
      </c>
      <c r="D357" t="s">
        <v>61</v>
      </c>
      <c r="E357" t="str">
        <f>IF(SAC!J120="","Blank",SAC!J120)</f>
        <v>Blank</v>
      </c>
      <c r="F357">
        <v>6200208</v>
      </c>
      <c r="G357" t="s">
        <v>1108</v>
      </c>
      <c r="H357" t="s">
        <v>1117</v>
      </c>
      <c r="I357">
        <v>3</v>
      </c>
      <c r="P357">
        <v>1</v>
      </c>
      <c r="Q357">
        <v>9</v>
      </c>
    </row>
    <row r="358" spans="1:17" x14ac:dyDescent="0.3">
      <c r="A358">
        <v>2024</v>
      </c>
      <c r="B358" t="str">
        <f t="shared" si="3"/>
        <v>Select LA name in cell below</v>
      </c>
      <c r="C358" t="s">
        <v>45</v>
      </c>
      <c r="D358" t="s">
        <v>62</v>
      </c>
      <c r="E358" t="str">
        <f>IF(SAC!B121="","Blank",SAC!B121)</f>
        <v>Blank</v>
      </c>
      <c r="F358">
        <v>6200209</v>
      </c>
      <c r="G358" t="s">
        <v>1108</v>
      </c>
      <c r="H358" t="s">
        <v>1118</v>
      </c>
      <c r="I358">
        <v>3</v>
      </c>
      <c r="P358">
        <v>2</v>
      </c>
      <c r="Q358">
        <v>1</v>
      </c>
    </row>
    <row r="359" spans="1:17" x14ac:dyDescent="0.3">
      <c r="A359">
        <v>2024</v>
      </c>
      <c r="B359" t="str">
        <f t="shared" si="3"/>
        <v>Select LA name in cell below</v>
      </c>
      <c r="C359" t="s">
        <v>129</v>
      </c>
      <c r="D359" t="s">
        <v>62</v>
      </c>
      <c r="E359" t="str">
        <f>IF(SAC!C121="","Blank",SAC!C121)</f>
        <v>Blank</v>
      </c>
      <c r="F359">
        <v>6200210</v>
      </c>
      <c r="G359" t="s">
        <v>1108</v>
      </c>
      <c r="H359" t="s">
        <v>1119</v>
      </c>
      <c r="I359">
        <v>3</v>
      </c>
      <c r="P359">
        <v>2</v>
      </c>
      <c r="Q359">
        <v>2</v>
      </c>
    </row>
    <row r="360" spans="1:17" x14ac:dyDescent="0.3">
      <c r="A360">
        <v>2024</v>
      </c>
      <c r="B360" t="str">
        <f t="shared" si="3"/>
        <v>Select LA name in cell below</v>
      </c>
      <c r="C360" t="s">
        <v>130</v>
      </c>
      <c r="D360" t="s">
        <v>62</v>
      </c>
      <c r="E360" t="str">
        <f>IF(SAC!D121="","Blank",SAC!D121)</f>
        <v>Blank</v>
      </c>
      <c r="F360">
        <v>6200211</v>
      </c>
      <c r="G360" t="s">
        <v>1108</v>
      </c>
      <c r="H360" t="s">
        <v>1120</v>
      </c>
      <c r="I360">
        <v>3</v>
      </c>
      <c r="P360">
        <v>2</v>
      </c>
      <c r="Q360">
        <v>3</v>
      </c>
    </row>
    <row r="361" spans="1:17" x14ac:dyDescent="0.3">
      <c r="A361">
        <v>2024</v>
      </c>
      <c r="B361" t="str">
        <f t="shared" si="3"/>
        <v>Select LA name in cell below</v>
      </c>
      <c r="C361" t="s">
        <v>141</v>
      </c>
      <c r="D361" t="s">
        <v>62</v>
      </c>
      <c r="E361" t="str">
        <f>IF(SAC!E121="","Blank",SAC!E121)</f>
        <v>Blank</v>
      </c>
      <c r="F361">
        <v>6200212</v>
      </c>
      <c r="G361" t="s">
        <v>1108</v>
      </c>
      <c r="H361" t="s">
        <v>1121</v>
      </c>
      <c r="I361">
        <v>3</v>
      </c>
      <c r="P361">
        <v>2</v>
      </c>
      <c r="Q361">
        <v>4</v>
      </c>
    </row>
    <row r="362" spans="1:17" x14ac:dyDescent="0.3">
      <c r="A362">
        <v>2024</v>
      </c>
      <c r="B362" t="str">
        <f t="shared" si="3"/>
        <v>Select LA name in cell below</v>
      </c>
      <c r="C362" t="s">
        <v>142</v>
      </c>
      <c r="D362" t="s">
        <v>62</v>
      </c>
      <c r="E362" t="str">
        <f>IF(SAC!F121="","Blank",SAC!F121)</f>
        <v>Blank</v>
      </c>
      <c r="F362">
        <v>6200213</v>
      </c>
      <c r="G362" t="s">
        <v>1108</v>
      </c>
      <c r="H362" t="s">
        <v>1122</v>
      </c>
      <c r="I362">
        <v>3</v>
      </c>
      <c r="P362">
        <v>2</v>
      </c>
      <c r="Q362">
        <v>5</v>
      </c>
    </row>
    <row r="363" spans="1:17" x14ac:dyDescent="0.3">
      <c r="A363">
        <v>2024</v>
      </c>
      <c r="B363" t="str">
        <f t="shared" si="3"/>
        <v>Select LA name in cell below</v>
      </c>
      <c r="C363" t="s">
        <v>143</v>
      </c>
      <c r="D363" t="s">
        <v>62</v>
      </c>
      <c r="E363" t="str">
        <f>IF(SAC!G121="","Blank",SAC!G121)</f>
        <v>Blank</v>
      </c>
      <c r="F363">
        <v>6200214</v>
      </c>
      <c r="G363" t="s">
        <v>1108</v>
      </c>
      <c r="H363" t="s">
        <v>1123</v>
      </c>
      <c r="I363">
        <v>3</v>
      </c>
      <c r="P363">
        <v>2</v>
      </c>
      <c r="Q363">
        <v>6</v>
      </c>
    </row>
    <row r="364" spans="1:17" x14ac:dyDescent="0.3">
      <c r="A364">
        <v>2024</v>
      </c>
      <c r="B364" t="str">
        <f t="shared" si="3"/>
        <v>Select LA name in cell below</v>
      </c>
      <c r="C364" t="s">
        <v>144</v>
      </c>
      <c r="D364" t="s">
        <v>62</v>
      </c>
      <c r="E364" t="str">
        <f>IF(SAC!H121="","Blank",SAC!H121)</f>
        <v>Blank</v>
      </c>
      <c r="F364">
        <v>6200215</v>
      </c>
      <c r="G364" t="s">
        <v>1108</v>
      </c>
      <c r="H364" t="s">
        <v>1124</v>
      </c>
      <c r="I364">
        <v>3</v>
      </c>
      <c r="P364">
        <v>2</v>
      </c>
      <c r="Q364">
        <v>7</v>
      </c>
    </row>
    <row r="365" spans="1:17" x14ac:dyDescent="0.3">
      <c r="A365">
        <v>2024</v>
      </c>
      <c r="B365" t="str">
        <f t="shared" si="3"/>
        <v>Select LA name in cell below</v>
      </c>
      <c r="C365" t="s">
        <v>145</v>
      </c>
      <c r="D365" t="s">
        <v>62</v>
      </c>
      <c r="E365" t="str">
        <f>IF(SAC!I121="","Blank",SAC!I121)</f>
        <v>Blank</v>
      </c>
      <c r="F365">
        <v>6200216</v>
      </c>
      <c r="G365" t="s">
        <v>1108</v>
      </c>
      <c r="H365" t="s">
        <v>1125</v>
      </c>
      <c r="I365">
        <v>3</v>
      </c>
      <c r="P365">
        <v>2</v>
      </c>
      <c r="Q365">
        <v>8</v>
      </c>
    </row>
    <row r="366" spans="1:17" x14ac:dyDescent="0.3">
      <c r="A366">
        <v>2024</v>
      </c>
      <c r="B366" t="str">
        <f t="shared" si="3"/>
        <v>Select LA name in cell below</v>
      </c>
      <c r="C366" t="s">
        <v>29</v>
      </c>
      <c r="D366" t="s">
        <v>62</v>
      </c>
      <c r="E366" t="str">
        <f>IF(SAC!J121="","Blank",SAC!J121)</f>
        <v>Blank</v>
      </c>
      <c r="F366">
        <v>6200217</v>
      </c>
      <c r="G366" t="s">
        <v>1108</v>
      </c>
      <c r="H366" t="s">
        <v>1126</v>
      </c>
      <c r="I366">
        <v>3</v>
      </c>
      <c r="P366">
        <v>2</v>
      </c>
      <c r="Q366">
        <v>9</v>
      </c>
    </row>
    <row r="367" spans="1:17" x14ac:dyDescent="0.3">
      <c r="A367">
        <v>2024</v>
      </c>
      <c r="B367" t="str">
        <f t="shared" si="3"/>
        <v>Select LA name in cell below</v>
      </c>
      <c r="C367" t="s">
        <v>45</v>
      </c>
      <c r="D367" t="s">
        <v>63</v>
      </c>
      <c r="E367" t="str">
        <f>IF(SAC!B122="","Blank",SAC!B122)</f>
        <v>Blank</v>
      </c>
      <c r="F367">
        <v>6200218</v>
      </c>
      <c r="G367" t="s">
        <v>1108</v>
      </c>
      <c r="H367" t="s">
        <v>1127</v>
      </c>
      <c r="I367">
        <v>3</v>
      </c>
      <c r="P367">
        <v>3</v>
      </c>
      <c r="Q367">
        <v>1</v>
      </c>
    </row>
    <row r="368" spans="1:17" x14ac:dyDescent="0.3">
      <c r="A368">
        <v>2024</v>
      </c>
      <c r="B368" t="str">
        <f t="shared" si="3"/>
        <v>Select LA name in cell below</v>
      </c>
      <c r="C368" t="s">
        <v>129</v>
      </c>
      <c r="D368" t="s">
        <v>63</v>
      </c>
      <c r="E368" t="str">
        <f>IF(SAC!C122="","Blank",SAC!C122)</f>
        <v>Blank</v>
      </c>
      <c r="F368">
        <v>6200219</v>
      </c>
      <c r="G368" t="s">
        <v>1108</v>
      </c>
      <c r="H368" t="s">
        <v>1128</v>
      </c>
      <c r="I368">
        <v>3</v>
      </c>
      <c r="P368">
        <v>3</v>
      </c>
      <c r="Q368">
        <v>2</v>
      </c>
    </row>
    <row r="369" spans="1:17" x14ac:dyDescent="0.3">
      <c r="A369">
        <v>2024</v>
      </c>
      <c r="B369" t="str">
        <f t="shared" si="3"/>
        <v>Select LA name in cell below</v>
      </c>
      <c r="C369" t="s">
        <v>130</v>
      </c>
      <c r="D369" t="s">
        <v>63</v>
      </c>
      <c r="E369" t="str">
        <f>IF(SAC!D122="","Blank",SAC!D122)</f>
        <v>Blank</v>
      </c>
      <c r="F369">
        <v>6200220</v>
      </c>
      <c r="G369" t="s">
        <v>1108</v>
      </c>
      <c r="H369" t="s">
        <v>1129</v>
      </c>
      <c r="I369">
        <v>3</v>
      </c>
      <c r="P369">
        <v>3</v>
      </c>
      <c r="Q369">
        <v>3</v>
      </c>
    </row>
    <row r="370" spans="1:17" x14ac:dyDescent="0.3">
      <c r="A370">
        <v>2024</v>
      </c>
      <c r="B370" t="str">
        <f t="shared" si="3"/>
        <v>Select LA name in cell below</v>
      </c>
      <c r="C370" t="s">
        <v>141</v>
      </c>
      <c r="D370" t="s">
        <v>63</v>
      </c>
      <c r="E370" t="str">
        <f>IF(SAC!E122="","Blank",SAC!E122)</f>
        <v>Blank</v>
      </c>
      <c r="F370">
        <v>6200221</v>
      </c>
      <c r="G370" t="s">
        <v>1108</v>
      </c>
      <c r="H370" t="s">
        <v>1130</v>
      </c>
      <c r="I370">
        <v>3</v>
      </c>
      <c r="P370">
        <v>3</v>
      </c>
      <c r="Q370">
        <v>4</v>
      </c>
    </row>
    <row r="371" spans="1:17" x14ac:dyDescent="0.3">
      <c r="A371">
        <v>2024</v>
      </c>
      <c r="B371" t="str">
        <f t="shared" si="3"/>
        <v>Select LA name in cell below</v>
      </c>
      <c r="C371" t="s">
        <v>142</v>
      </c>
      <c r="D371" t="s">
        <v>63</v>
      </c>
      <c r="E371" t="str">
        <f>IF(SAC!F122="","Blank",SAC!F122)</f>
        <v>Blank</v>
      </c>
      <c r="F371">
        <v>6200222</v>
      </c>
      <c r="G371" t="s">
        <v>1108</v>
      </c>
      <c r="H371" t="s">
        <v>1131</v>
      </c>
      <c r="I371">
        <v>3</v>
      </c>
      <c r="P371">
        <v>3</v>
      </c>
      <c r="Q371">
        <v>5</v>
      </c>
    </row>
    <row r="372" spans="1:17" x14ac:dyDescent="0.3">
      <c r="A372">
        <v>2024</v>
      </c>
      <c r="B372" t="str">
        <f t="shared" si="3"/>
        <v>Select LA name in cell below</v>
      </c>
      <c r="C372" t="s">
        <v>143</v>
      </c>
      <c r="D372" t="s">
        <v>63</v>
      </c>
      <c r="E372" t="str">
        <f>IF(SAC!G122="","Blank",SAC!G122)</f>
        <v>Blank</v>
      </c>
      <c r="F372">
        <v>6200223</v>
      </c>
      <c r="G372" t="s">
        <v>1108</v>
      </c>
      <c r="H372" t="s">
        <v>1132</v>
      </c>
      <c r="I372">
        <v>3</v>
      </c>
      <c r="P372">
        <v>3</v>
      </c>
      <c r="Q372">
        <v>6</v>
      </c>
    </row>
    <row r="373" spans="1:17" x14ac:dyDescent="0.3">
      <c r="A373">
        <v>2024</v>
      </c>
      <c r="B373" t="str">
        <f t="shared" si="3"/>
        <v>Select LA name in cell below</v>
      </c>
      <c r="C373" t="s">
        <v>144</v>
      </c>
      <c r="D373" t="s">
        <v>63</v>
      </c>
      <c r="E373" t="str">
        <f>IF(SAC!H122="","Blank",SAC!H122)</f>
        <v>Blank</v>
      </c>
      <c r="F373">
        <v>6200224</v>
      </c>
      <c r="G373" t="s">
        <v>1108</v>
      </c>
      <c r="H373" t="s">
        <v>1133</v>
      </c>
      <c r="I373">
        <v>3</v>
      </c>
      <c r="P373">
        <v>3</v>
      </c>
      <c r="Q373">
        <v>7</v>
      </c>
    </row>
    <row r="374" spans="1:17" x14ac:dyDescent="0.3">
      <c r="A374">
        <v>2024</v>
      </c>
      <c r="B374" t="str">
        <f t="shared" si="3"/>
        <v>Select LA name in cell below</v>
      </c>
      <c r="C374" t="s">
        <v>145</v>
      </c>
      <c r="D374" t="s">
        <v>63</v>
      </c>
      <c r="E374" t="str">
        <f>IF(SAC!I122="","Blank",SAC!I122)</f>
        <v>Blank</v>
      </c>
      <c r="F374">
        <v>6200225</v>
      </c>
      <c r="G374" t="s">
        <v>1108</v>
      </c>
      <c r="H374" t="s">
        <v>1134</v>
      </c>
      <c r="I374">
        <v>3</v>
      </c>
      <c r="P374">
        <v>3</v>
      </c>
      <c r="Q374">
        <v>8</v>
      </c>
    </row>
    <row r="375" spans="1:17" x14ac:dyDescent="0.3">
      <c r="A375">
        <v>2024</v>
      </c>
      <c r="B375" t="str">
        <f t="shared" si="3"/>
        <v>Select LA name in cell below</v>
      </c>
      <c r="C375" t="s">
        <v>29</v>
      </c>
      <c r="D375" t="s">
        <v>63</v>
      </c>
      <c r="E375" t="str">
        <f>IF(SAC!J122="","Blank",SAC!J122)</f>
        <v>Blank</v>
      </c>
      <c r="F375">
        <v>6200226</v>
      </c>
      <c r="G375" t="s">
        <v>1108</v>
      </c>
      <c r="H375" t="s">
        <v>1135</v>
      </c>
      <c r="I375">
        <v>3</v>
      </c>
      <c r="P375">
        <v>3</v>
      </c>
      <c r="Q375">
        <v>9</v>
      </c>
    </row>
    <row r="376" spans="1:17" x14ac:dyDescent="0.3">
      <c r="A376">
        <v>2024</v>
      </c>
      <c r="B376" t="str">
        <f t="shared" si="3"/>
        <v>Select LA name in cell below</v>
      </c>
      <c r="C376" t="s">
        <v>45</v>
      </c>
      <c r="D376" t="s">
        <v>64</v>
      </c>
      <c r="E376" t="str">
        <f>IF(SAC!B123="","Blank",SAC!B123)</f>
        <v>Blank</v>
      </c>
      <c r="F376">
        <v>6200227</v>
      </c>
      <c r="G376" t="s">
        <v>1108</v>
      </c>
      <c r="H376" t="s">
        <v>1136</v>
      </c>
      <c r="I376">
        <v>3</v>
      </c>
      <c r="P376">
        <v>4</v>
      </c>
      <c r="Q376">
        <v>1</v>
      </c>
    </row>
    <row r="377" spans="1:17" x14ac:dyDescent="0.3">
      <c r="A377">
        <v>2024</v>
      </c>
      <c r="B377" t="str">
        <f t="shared" si="3"/>
        <v>Select LA name in cell below</v>
      </c>
      <c r="C377" t="s">
        <v>129</v>
      </c>
      <c r="D377" t="s">
        <v>64</v>
      </c>
      <c r="E377" t="str">
        <f>IF(SAC!C123="","Blank",SAC!C123)</f>
        <v>Blank</v>
      </c>
      <c r="F377">
        <v>6200228</v>
      </c>
      <c r="G377" t="s">
        <v>1108</v>
      </c>
      <c r="H377" t="s">
        <v>1137</v>
      </c>
      <c r="I377">
        <v>3</v>
      </c>
      <c r="P377">
        <v>4</v>
      </c>
      <c r="Q377">
        <v>2</v>
      </c>
    </row>
    <row r="378" spans="1:17" x14ac:dyDescent="0.3">
      <c r="A378">
        <v>2024</v>
      </c>
      <c r="B378" t="str">
        <f t="shared" si="3"/>
        <v>Select LA name in cell below</v>
      </c>
      <c r="C378" t="s">
        <v>130</v>
      </c>
      <c r="D378" t="s">
        <v>64</v>
      </c>
      <c r="E378" t="str">
        <f>IF(SAC!D123="","Blank",SAC!D123)</f>
        <v>Blank</v>
      </c>
      <c r="F378">
        <v>6200229</v>
      </c>
      <c r="G378" t="s">
        <v>1108</v>
      </c>
      <c r="H378" t="s">
        <v>1138</v>
      </c>
      <c r="I378">
        <v>3</v>
      </c>
      <c r="P378">
        <v>4</v>
      </c>
      <c r="Q378">
        <v>3</v>
      </c>
    </row>
    <row r="379" spans="1:17" x14ac:dyDescent="0.3">
      <c r="A379">
        <v>2024</v>
      </c>
      <c r="B379" t="str">
        <f t="shared" si="3"/>
        <v>Select LA name in cell below</v>
      </c>
      <c r="C379" t="s">
        <v>141</v>
      </c>
      <c r="D379" t="s">
        <v>64</v>
      </c>
      <c r="E379" t="str">
        <f>IF(SAC!E123="","Blank",SAC!E123)</f>
        <v>Blank</v>
      </c>
      <c r="F379">
        <v>6200230</v>
      </c>
      <c r="G379" t="s">
        <v>1108</v>
      </c>
      <c r="H379" t="s">
        <v>1139</v>
      </c>
      <c r="I379">
        <v>3</v>
      </c>
      <c r="P379">
        <v>4</v>
      </c>
      <c r="Q379">
        <v>4</v>
      </c>
    </row>
    <row r="380" spans="1:17" x14ac:dyDescent="0.3">
      <c r="A380">
        <v>2024</v>
      </c>
      <c r="B380" t="str">
        <f t="shared" si="3"/>
        <v>Select LA name in cell below</v>
      </c>
      <c r="C380" t="s">
        <v>142</v>
      </c>
      <c r="D380" t="s">
        <v>64</v>
      </c>
      <c r="E380" t="str">
        <f>IF(SAC!F123="","Blank",SAC!F123)</f>
        <v>Blank</v>
      </c>
      <c r="F380">
        <v>6200231</v>
      </c>
      <c r="G380" t="s">
        <v>1108</v>
      </c>
      <c r="H380" t="s">
        <v>1140</v>
      </c>
      <c r="I380">
        <v>3</v>
      </c>
      <c r="P380">
        <v>4</v>
      </c>
      <c r="Q380">
        <v>5</v>
      </c>
    </row>
    <row r="381" spans="1:17" x14ac:dyDescent="0.3">
      <c r="A381">
        <v>2024</v>
      </c>
      <c r="B381" t="str">
        <f t="shared" si="3"/>
        <v>Select LA name in cell below</v>
      </c>
      <c r="C381" t="s">
        <v>143</v>
      </c>
      <c r="D381" t="s">
        <v>64</v>
      </c>
      <c r="E381" t="str">
        <f>IF(SAC!G123="","Blank",SAC!G123)</f>
        <v>Blank</v>
      </c>
      <c r="F381">
        <v>6200232</v>
      </c>
      <c r="G381" t="s">
        <v>1108</v>
      </c>
      <c r="H381" t="s">
        <v>1141</v>
      </c>
      <c r="I381">
        <v>3</v>
      </c>
      <c r="P381">
        <v>4</v>
      </c>
      <c r="Q381">
        <v>6</v>
      </c>
    </row>
    <row r="382" spans="1:17" x14ac:dyDescent="0.3">
      <c r="A382">
        <v>2024</v>
      </c>
      <c r="B382" t="str">
        <f t="shared" si="3"/>
        <v>Select LA name in cell below</v>
      </c>
      <c r="C382" t="s">
        <v>144</v>
      </c>
      <c r="D382" t="s">
        <v>64</v>
      </c>
      <c r="E382" t="str">
        <f>IF(SAC!H123="","Blank",SAC!H123)</f>
        <v>Blank</v>
      </c>
      <c r="F382">
        <v>6200233</v>
      </c>
      <c r="G382" t="s">
        <v>1108</v>
      </c>
      <c r="H382" t="s">
        <v>1142</v>
      </c>
      <c r="I382">
        <v>3</v>
      </c>
      <c r="P382">
        <v>4</v>
      </c>
      <c r="Q382">
        <v>7</v>
      </c>
    </row>
    <row r="383" spans="1:17" x14ac:dyDescent="0.3">
      <c r="A383">
        <v>2024</v>
      </c>
      <c r="B383" t="str">
        <f t="shared" si="3"/>
        <v>Select LA name in cell below</v>
      </c>
      <c r="C383" t="s">
        <v>145</v>
      </c>
      <c r="D383" t="s">
        <v>64</v>
      </c>
      <c r="E383" t="str">
        <f>IF(SAC!I123="","Blank",SAC!I123)</f>
        <v>Blank</v>
      </c>
      <c r="F383">
        <v>6200234</v>
      </c>
      <c r="G383" t="s">
        <v>1108</v>
      </c>
      <c r="H383" t="s">
        <v>1143</v>
      </c>
      <c r="I383">
        <v>3</v>
      </c>
      <c r="P383">
        <v>4</v>
      </c>
      <c r="Q383">
        <v>8</v>
      </c>
    </row>
    <row r="384" spans="1:17" x14ac:dyDescent="0.3">
      <c r="A384">
        <v>2024</v>
      </c>
      <c r="B384" t="str">
        <f t="shared" si="3"/>
        <v>Select LA name in cell below</v>
      </c>
      <c r="C384" t="s">
        <v>29</v>
      </c>
      <c r="D384" t="s">
        <v>64</v>
      </c>
      <c r="E384" t="str">
        <f>IF(SAC!J123="","Blank",SAC!J123)</f>
        <v>Blank</v>
      </c>
      <c r="F384">
        <v>6200235</v>
      </c>
      <c r="G384" t="s">
        <v>1108</v>
      </c>
      <c r="H384" t="s">
        <v>1144</v>
      </c>
      <c r="I384">
        <v>3</v>
      </c>
      <c r="P384">
        <v>4</v>
      </c>
      <c r="Q384">
        <v>9</v>
      </c>
    </row>
    <row r="385" spans="1:17" x14ac:dyDescent="0.3">
      <c r="A385">
        <v>2024</v>
      </c>
      <c r="B385" t="str">
        <f t="shared" si="3"/>
        <v>Select LA name in cell below</v>
      </c>
      <c r="C385" t="s">
        <v>45</v>
      </c>
      <c r="D385" t="s">
        <v>66</v>
      </c>
      <c r="E385" t="str">
        <f>IF(SAC!B124="","Blank",SAC!B124)</f>
        <v>Blank</v>
      </c>
      <c r="F385">
        <v>6200236</v>
      </c>
      <c r="G385" t="s">
        <v>1108</v>
      </c>
      <c r="H385" t="s">
        <v>1145</v>
      </c>
      <c r="I385">
        <v>3</v>
      </c>
      <c r="P385">
        <v>5</v>
      </c>
      <c r="Q385">
        <v>1</v>
      </c>
    </row>
    <row r="386" spans="1:17" x14ac:dyDescent="0.3">
      <c r="A386">
        <v>2024</v>
      </c>
      <c r="B386" t="str">
        <f t="shared" si="3"/>
        <v>Select LA name in cell below</v>
      </c>
      <c r="C386" t="s">
        <v>129</v>
      </c>
      <c r="D386" t="s">
        <v>66</v>
      </c>
      <c r="E386" t="str">
        <f>IF(SAC!C124="","Blank",SAC!C124)</f>
        <v>Blank</v>
      </c>
      <c r="F386">
        <v>6200237</v>
      </c>
      <c r="G386" t="s">
        <v>1108</v>
      </c>
      <c r="H386" t="s">
        <v>1146</v>
      </c>
      <c r="I386">
        <v>3</v>
      </c>
      <c r="P386">
        <v>5</v>
      </c>
      <c r="Q386">
        <v>2</v>
      </c>
    </row>
    <row r="387" spans="1:17" x14ac:dyDescent="0.3">
      <c r="A387">
        <v>2024</v>
      </c>
      <c r="B387" t="str">
        <f t="shared" si="3"/>
        <v>Select LA name in cell below</v>
      </c>
      <c r="C387" t="s">
        <v>130</v>
      </c>
      <c r="D387" t="s">
        <v>66</v>
      </c>
      <c r="E387" t="str">
        <f>IF(SAC!D124="","Blank",SAC!D124)</f>
        <v>Blank</v>
      </c>
      <c r="F387">
        <v>6200238</v>
      </c>
      <c r="G387" t="s">
        <v>1108</v>
      </c>
      <c r="H387" t="s">
        <v>1147</v>
      </c>
      <c r="I387">
        <v>3</v>
      </c>
      <c r="P387">
        <v>5</v>
      </c>
      <c r="Q387">
        <v>3</v>
      </c>
    </row>
    <row r="388" spans="1:17" x14ac:dyDescent="0.3">
      <c r="A388">
        <v>2024</v>
      </c>
      <c r="B388" t="str">
        <f t="shared" si="3"/>
        <v>Select LA name in cell below</v>
      </c>
      <c r="C388" t="s">
        <v>141</v>
      </c>
      <c r="D388" t="s">
        <v>66</v>
      </c>
      <c r="E388" t="str">
        <f>IF(SAC!E124="","Blank",SAC!E124)</f>
        <v>Blank</v>
      </c>
      <c r="F388">
        <v>6200239</v>
      </c>
      <c r="G388" t="s">
        <v>1108</v>
      </c>
      <c r="H388" t="s">
        <v>1148</v>
      </c>
      <c r="I388">
        <v>3</v>
      </c>
      <c r="P388">
        <v>5</v>
      </c>
      <c r="Q388">
        <v>4</v>
      </c>
    </row>
    <row r="389" spans="1:17" x14ac:dyDescent="0.3">
      <c r="A389">
        <v>2024</v>
      </c>
      <c r="B389" t="str">
        <f t="shared" si="3"/>
        <v>Select LA name in cell below</v>
      </c>
      <c r="C389" t="s">
        <v>142</v>
      </c>
      <c r="D389" t="s">
        <v>66</v>
      </c>
      <c r="E389" t="str">
        <f>IF(SAC!F124="","Blank",SAC!F124)</f>
        <v>Blank</v>
      </c>
      <c r="F389">
        <v>6200240</v>
      </c>
      <c r="G389" t="s">
        <v>1108</v>
      </c>
      <c r="H389" t="s">
        <v>1149</v>
      </c>
      <c r="I389">
        <v>3</v>
      </c>
      <c r="P389">
        <v>5</v>
      </c>
      <c r="Q389">
        <v>5</v>
      </c>
    </row>
    <row r="390" spans="1:17" x14ac:dyDescent="0.3">
      <c r="A390">
        <v>2024</v>
      </c>
      <c r="B390" t="str">
        <f t="shared" si="3"/>
        <v>Select LA name in cell below</v>
      </c>
      <c r="C390" t="s">
        <v>143</v>
      </c>
      <c r="D390" t="s">
        <v>66</v>
      </c>
      <c r="E390" t="str">
        <f>IF(SAC!G124="","Blank",SAC!G124)</f>
        <v>Blank</v>
      </c>
      <c r="F390">
        <v>6200241</v>
      </c>
      <c r="G390" t="s">
        <v>1108</v>
      </c>
      <c r="H390" t="s">
        <v>1150</v>
      </c>
      <c r="I390">
        <v>3</v>
      </c>
      <c r="P390">
        <v>5</v>
      </c>
      <c r="Q390">
        <v>6</v>
      </c>
    </row>
    <row r="391" spans="1:17" x14ac:dyDescent="0.3">
      <c r="A391">
        <v>2024</v>
      </c>
      <c r="B391" t="str">
        <f t="shared" si="3"/>
        <v>Select LA name in cell below</v>
      </c>
      <c r="C391" t="s">
        <v>144</v>
      </c>
      <c r="D391" t="s">
        <v>66</v>
      </c>
      <c r="E391" t="str">
        <f>IF(SAC!H124="","Blank",SAC!H124)</f>
        <v>Blank</v>
      </c>
      <c r="F391">
        <v>6200242</v>
      </c>
      <c r="G391" t="s">
        <v>1108</v>
      </c>
      <c r="H391" t="s">
        <v>1151</v>
      </c>
      <c r="I391">
        <v>3</v>
      </c>
      <c r="P391">
        <v>5</v>
      </c>
      <c r="Q391">
        <v>7</v>
      </c>
    </row>
    <row r="392" spans="1:17" x14ac:dyDescent="0.3">
      <c r="A392">
        <v>2024</v>
      </c>
      <c r="B392" t="str">
        <f t="shared" si="3"/>
        <v>Select LA name in cell below</v>
      </c>
      <c r="C392" t="s">
        <v>145</v>
      </c>
      <c r="D392" t="s">
        <v>66</v>
      </c>
      <c r="E392" t="str">
        <f>IF(SAC!I124="","Blank",SAC!I124)</f>
        <v>Blank</v>
      </c>
      <c r="F392">
        <v>6200243</v>
      </c>
      <c r="G392" t="s">
        <v>1108</v>
      </c>
      <c r="H392" t="s">
        <v>1152</v>
      </c>
      <c r="I392">
        <v>3</v>
      </c>
      <c r="P392">
        <v>5</v>
      </c>
      <c r="Q392">
        <v>8</v>
      </c>
    </row>
    <row r="393" spans="1:17" x14ac:dyDescent="0.3">
      <c r="A393">
        <v>2024</v>
      </c>
      <c r="B393" t="str">
        <f t="shared" si="3"/>
        <v>Select LA name in cell below</v>
      </c>
      <c r="C393" t="s">
        <v>29</v>
      </c>
      <c r="D393" t="s">
        <v>66</v>
      </c>
      <c r="E393" t="str">
        <f>IF(SAC!J124="","Blank",SAC!J124)</f>
        <v>Blank</v>
      </c>
      <c r="F393">
        <v>6200244</v>
      </c>
      <c r="G393" t="s">
        <v>1108</v>
      </c>
      <c r="H393" t="s">
        <v>1153</v>
      </c>
      <c r="I393">
        <v>3</v>
      </c>
      <c r="P393">
        <v>5</v>
      </c>
      <c r="Q393">
        <v>9</v>
      </c>
    </row>
    <row r="394" spans="1:17" x14ac:dyDescent="0.3">
      <c r="A394">
        <v>2024</v>
      </c>
      <c r="B394" t="str">
        <f t="shared" si="3"/>
        <v>Select LA name in cell below</v>
      </c>
      <c r="C394" t="s">
        <v>45</v>
      </c>
      <c r="D394" t="s">
        <v>67</v>
      </c>
      <c r="E394" t="str">
        <f>IF(SAC!B125="","Blank",SAC!B125)</f>
        <v>Blank</v>
      </c>
      <c r="F394">
        <v>6200245</v>
      </c>
      <c r="G394" t="s">
        <v>1108</v>
      </c>
      <c r="H394" t="s">
        <v>1154</v>
      </c>
      <c r="I394">
        <v>3</v>
      </c>
      <c r="P394">
        <v>6</v>
      </c>
      <c r="Q394">
        <v>1</v>
      </c>
    </row>
    <row r="395" spans="1:17" x14ac:dyDescent="0.3">
      <c r="A395">
        <v>2024</v>
      </c>
      <c r="B395" t="str">
        <f t="shared" si="3"/>
        <v>Select LA name in cell below</v>
      </c>
      <c r="C395" t="s">
        <v>129</v>
      </c>
      <c r="D395" t="s">
        <v>67</v>
      </c>
      <c r="E395" t="str">
        <f>IF(SAC!C125="","Blank",SAC!C125)</f>
        <v>Blank</v>
      </c>
      <c r="F395">
        <v>6200246</v>
      </c>
      <c r="G395" t="s">
        <v>1108</v>
      </c>
      <c r="H395" t="s">
        <v>1155</v>
      </c>
      <c r="I395">
        <v>3</v>
      </c>
      <c r="P395">
        <v>6</v>
      </c>
      <c r="Q395">
        <v>2</v>
      </c>
    </row>
    <row r="396" spans="1:17" x14ac:dyDescent="0.3">
      <c r="A396">
        <v>2024</v>
      </c>
      <c r="B396" t="str">
        <f t="shared" si="3"/>
        <v>Select LA name in cell below</v>
      </c>
      <c r="C396" t="s">
        <v>130</v>
      </c>
      <c r="D396" t="s">
        <v>67</v>
      </c>
      <c r="E396" t="str">
        <f>IF(SAC!D125="","Blank",SAC!D125)</f>
        <v>Blank</v>
      </c>
      <c r="F396">
        <v>6200247</v>
      </c>
      <c r="G396" t="s">
        <v>1108</v>
      </c>
      <c r="H396" t="s">
        <v>1156</v>
      </c>
      <c r="I396">
        <v>3</v>
      </c>
      <c r="P396">
        <v>6</v>
      </c>
      <c r="Q396">
        <v>3</v>
      </c>
    </row>
    <row r="397" spans="1:17" x14ac:dyDescent="0.3">
      <c r="A397">
        <v>2024</v>
      </c>
      <c r="B397" t="str">
        <f t="shared" si="3"/>
        <v>Select LA name in cell below</v>
      </c>
      <c r="C397" t="s">
        <v>141</v>
      </c>
      <c r="D397" t="s">
        <v>67</v>
      </c>
      <c r="E397" t="str">
        <f>IF(SAC!E125="","Blank",SAC!E125)</f>
        <v>Blank</v>
      </c>
      <c r="F397">
        <v>6200248</v>
      </c>
      <c r="G397" t="s">
        <v>1108</v>
      </c>
      <c r="H397" t="s">
        <v>1157</v>
      </c>
      <c r="I397">
        <v>3</v>
      </c>
      <c r="P397">
        <v>6</v>
      </c>
      <c r="Q397">
        <v>4</v>
      </c>
    </row>
    <row r="398" spans="1:17" x14ac:dyDescent="0.3">
      <c r="A398">
        <v>2024</v>
      </c>
      <c r="B398" t="str">
        <f t="shared" si="3"/>
        <v>Select LA name in cell below</v>
      </c>
      <c r="C398" t="s">
        <v>142</v>
      </c>
      <c r="D398" t="s">
        <v>67</v>
      </c>
      <c r="E398" t="str">
        <f>IF(SAC!F125="","Blank",SAC!F125)</f>
        <v>Blank</v>
      </c>
      <c r="F398">
        <v>6200249</v>
      </c>
      <c r="G398" t="s">
        <v>1108</v>
      </c>
      <c r="H398" t="s">
        <v>1158</v>
      </c>
      <c r="I398">
        <v>3</v>
      </c>
      <c r="P398">
        <v>6</v>
      </c>
      <c r="Q398">
        <v>5</v>
      </c>
    </row>
    <row r="399" spans="1:17" x14ac:dyDescent="0.3">
      <c r="A399">
        <v>2024</v>
      </c>
      <c r="B399" t="str">
        <f t="shared" si="3"/>
        <v>Select LA name in cell below</v>
      </c>
      <c r="C399" t="s">
        <v>143</v>
      </c>
      <c r="D399" t="s">
        <v>67</v>
      </c>
      <c r="E399" t="str">
        <f>IF(SAC!G125="","Blank",SAC!G125)</f>
        <v>Blank</v>
      </c>
      <c r="F399">
        <v>6200250</v>
      </c>
      <c r="G399" t="s">
        <v>1108</v>
      </c>
      <c r="H399" t="s">
        <v>1159</v>
      </c>
      <c r="I399">
        <v>3</v>
      </c>
      <c r="P399">
        <v>6</v>
      </c>
      <c r="Q399">
        <v>6</v>
      </c>
    </row>
    <row r="400" spans="1:17" x14ac:dyDescent="0.3">
      <c r="A400">
        <v>2024</v>
      </c>
      <c r="B400" t="str">
        <f t="shared" si="3"/>
        <v>Select LA name in cell below</v>
      </c>
      <c r="C400" t="s">
        <v>144</v>
      </c>
      <c r="D400" t="s">
        <v>67</v>
      </c>
      <c r="E400" t="str">
        <f>IF(SAC!H125="","Blank",SAC!H125)</f>
        <v>Blank</v>
      </c>
      <c r="F400">
        <v>6200251</v>
      </c>
      <c r="G400" t="s">
        <v>1108</v>
      </c>
      <c r="H400" t="s">
        <v>1160</v>
      </c>
      <c r="I400">
        <v>3</v>
      </c>
      <c r="P400">
        <v>6</v>
      </c>
      <c r="Q400">
        <v>7</v>
      </c>
    </row>
    <row r="401" spans="1:17" x14ac:dyDescent="0.3">
      <c r="A401">
        <v>2024</v>
      </c>
      <c r="B401" t="str">
        <f t="shared" si="3"/>
        <v>Select LA name in cell below</v>
      </c>
      <c r="C401" t="s">
        <v>145</v>
      </c>
      <c r="D401" t="s">
        <v>67</v>
      </c>
      <c r="E401" t="str">
        <f>IF(SAC!I125="","Blank",SAC!I125)</f>
        <v>Blank</v>
      </c>
      <c r="F401">
        <v>6200252</v>
      </c>
      <c r="G401" t="s">
        <v>1108</v>
      </c>
      <c r="H401" t="s">
        <v>1161</v>
      </c>
      <c r="I401">
        <v>3</v>
      </c>
      <c r="P401">
        <v>6</v>
      </c>
      <c r="Q401">
        <v>8</v>
      </c>
    </row>
    <row r="402" spans="1:17" x14ac:dyDescent="0.3">
      <c r="A402">
        <v>2024</v>
      </c>
      <c r="B402" t="str">
        <f t="shared" si="3"/>
        <v>Select LA name in cell below</v>
      </c>
      <c r="C402" t="s">
        <v>29</v>
      </c>
      <c r="D402" t="s">
        <v>67</v>
      </c>
      <c r="E402" t="str">
        <f>IF(SAC!J125="","Blank",SAC!J125)</f>
        <v>Blank</v>
      </c>
      <c r="F402">
        <v>6200253</v>
      </c>
      <c r="G402" t="s">
        <v>1108</v>
      </c>
      <c r="H402" t="s">
        <v>1162</v>
      </c>
      <c r="I402">
        <v>3</v>
      </c>
      <c r="P402">
        <v>6</v>
      </c>
      <c r="Q402">
        <v>9</v>
      </c>
    </row>
    <row r="403" spans="1:17" x14ac:dyDescent="0.3">
      <c r="A403">
        <v>2024</v>
      </c>
      <c r="B403" t="str">
        <f t="shared" si="3"/>
        <v>Select LA name in cell below</v>
      </c>
      <c r="C403" t="s">
        <v>45</v>
      </c>
      <c r="D403" t="s">
        <v>336</v>
      </c>
      <c r="E403" t="str">
        <f>IF(SAC!B126="","Blank",SAC!B126)</f>
        <v>Blank</v>
      </c>
      <c r="F403">
        <v>6200254</v>
      </c>
      <c r="G403" t="s">
        <v>1108</v>
      </c>
      <c r="H403" t="s">
        <v>1163</v>
      </c>
      <c r="I403">
        <v>3</v>
      </c>
      <c r="P403">
        <v>7</v>
      </c>
      <c r="Q403">
        <v>1</v>
      </c>
    </row>
    <row r="404" spans="1:17" x14ac:dyDescent="0.3">
      <c r="A404">
        <v>2024</v>
      </c>
      <c r="B404" t="str">
        <f t="shared" si="3"/>
        <v>Select LA name in cell below</v>
      </c>
      <c r="C404" t="s">
        <v>129</v>
      </c>
      <c r="D404" t="s">
        <v>336</v>
      </c>
      <c r="E404" t="str">
        <f>IF(SAC!C126="","Blank",SAC!C126)</f>
        <v>Blank</v>
      </c>
      <c r="F404">
        <v>6200255</v>
      </c>
      <c r="G404" t="s">
        <v>1108</v>
      </c>
      <c r="H404" t="s">
        <v>1164</v>
      </c>
      <c r="I404">
        <v>3</v>
      </c>
      <c r="P404">
        <v>7</v>
      </c>
      <c r="Q404">
        <v>2</v>
      </c>
    </row>
    <row r="405" spans="1:17" x14ac:dyDescent="0.3">
      <c r="A405">
        <v>2024</v>
      </c>
      <c r="B405" t="str">
        <f t="shared" si="3"/>
        <v>Select LA name in cell below</v>
      </c>
      <c r="C405" t="s">
        <v>130</v>
      </c>
      <c r="D405" t="s">
        <v>336</v>
      </c>
      <c r="E405" t="str">
        <f>IF(SAC!D126="","Blank",SAC!D126)</f>
        <v>Blank</v>
      </c>
      <c r="F405">
        <v>6200256</v>
      </c>
      <c r="G405" t="s">
        <v>1108</v>
      </c>
      <c r="H405" t="s">
        <v>1165</v>
      </c>
      <c r="I405">
        <v>3</v>
      </c>
      <c r="P405">
        <v>7</v>
      </c>
      <c r="Q405">
        <v>3</v>
      </c>
    </row>
    <row r="406" spans="1:17" x14ac:dyDescent="0.3">
      <c r="A406">
        <v>2024</v>
      </c>
      <c r="B406" t="str">
        <f t="shared" si="3"/>
        <v>Select LA name in cell below</v>
      </c>
      <c r="C406" t="s">
        <v>141</v>
      </c>
      <c r="D406" t="s">
        <v>336</v>
      </c>
      <c r="E406" t="str">
        <f>IF(SAC!E126="","Blank",SAC!E126)</f>
        <v>Blank</v>
      </c>
      <c r="F406">
        <v>6200257</v>
      </c>
      <c r="G406" t="s">
        <v>1108</v>
      </c>
      <c r="H406" t="s">
        <v>1166</v>
      </c>
      <c r="I406">
        <v>3</v>
      </c>
      <c r="P406">
        <v>7</v>
      </c>
      <c r="Q406">
        <v>4</v>
      </c>
    </row>
    <row r="407" spans="1:17" x14ac:dyDescent="0.3">
      <c r="A407">
        <v>2024</v>
      </c>
      <c r="B407" t="str">
        <f t="shared" si="3"/>
        <v>Select LA name in cell below</v>
      </c>
      <c r="C407" t="s">
        <v>142</v>
      </c>
      <c r="D407" t="s">
        <v>336</v>
      </c>
      <c r="E407" t="str">
        <f>IF(SAC!F126="","Blank",SAC!F126)</f>
        <v>Blank</v>
      </c>
      <c r="F407">
        <v>6200258</v>
      </c>
      <c r="G407" t="s">
        <v>1108</v>
      </c>
      <c r="H407" t="s">
        <v>1167</v>
      </c>
      <c r="I407">
        <v>3</v>
      </c>
      <c r="P407">
        <v>7</v>
      </c>
      <c r="Q407">
        <v>5</v>
      </c>
    </row>
    <row r="408" spans="1:17" x14ac:dyDescent="0.3">
      <c r="A408">
        <v>2024</v>
      </c>
      <c r="B408" t="str">
        <f t="shared" si="3"/>
        <v>Select LA name in cell below</v>
      </c>
      <c r="C408" t="s">
        <v>143</v>
      </c>
      <c r="D408" t="s">
        <v>336</v>
      </c>
      <c r="E408" t="str">
        <f>IF(SAC!G126="","Blank",SAC!G126)</f>
        <v>Blank</v>
      </c>
      <c r="F408">
        <v>6200259</v>
      </c>
      <c r="G408" t="s">
        <v>1108</v>
      </c>
      <c r="H408" t="s">
        <v>1168</v>
      </c>
      <c r="I408">
        <v>3</v>
      </c>
      <c r="P408">
        <v>7</v>
      </c>
      <c r="Q408">
        <v>6</v>
      </c>
    </row>
    <row r="409" spans="1:17" x14ac:dyDescent="0.3">
      <c r="A409">
        <v>2024</v>
      </c>
      <c r="B409" t="str">
        <f t="shared" si="3"/>
        <v>Select LA name in cell below</v>
      </c>
      <c r="C409" t="s">
        <v>144</v>
      </c>
      <c r="D409" t="s">
        <v>336</v>
      </c>
      <c r="E409" t="str">
        <f>IF(SAC!H126="","Blank",SAC!H126)</f>
        <v>Blank</v>
      </c>
      <c r="F409">
        <v>6200260</v>
      </c>
      <c r="G409" t="s">
        <v>1108</v>
      </c>
      <c r="H409" t="s">
        <v>1169</v>
      </c>
      <c r="I409">
        <v>3</v>
      </c>
      <c r="P409">
        <v>7</v>
      </c>
      <c r="Q409">
        <v>7</v>
      </c>
    </row>
    <row r="410" spans="1:17" x14ac:dyDescent="0.3">
      <c r="A410">
        <v>2024</v>
      </c>
      <c r="B410" t="str">
        <f t="shared" si="3"/>
        <v>Select LA name in cell below</v>
      </c>
      <c r="C410" t="s">
        <v>145</v>
      </c>
      <c r="D410" t="s">
        <v>336</v>
      </c>
      <c r="E410" t="str">
        <f>IF(SAC!I126="","Blank",SAC!I126)</f>
        <v>Blank</v>
      </c>
      <c r="F410">
        <v>6200261</v>
      </c>
      <c r="G410" t="s">
        <v>1108</v>
      </c>
      <c r="H410" t="s">
        <v>1170</v>
      </c>
      <c r="I410">
        <v>3</v>
      </c>
      <c r="P410">
        <v>7</v>
      </c>
      <c r="Q410">
        <v>8</v>
      </c>
    </row>
    <row r="411" spans="1:17" x14ac:dyDescent="0.3">
      <c r="A411">
        <v>2024</v>
      </c>
      <c r="B411" t="str">
        <f t="shared" si="3"/>
        <v>Select LA name in cell below</v>
      </c>
      <c r="C411" t="s">
        <v>29</v>
      </c>
      <c r="D411" t="s">
        <v>336</v>
      </c>
      <c r="E411" t="str">
        <f>IF(SAC!J126="","Blank",SAC!J126)</f>
        <v>Blank</v>
      </c>
      <c r="F411">
        <v>6200262</v>
      </c>
      <c r="G411" t="s">
        <v>1108</v>
      </c>
      <c r="H411" t="s">
        <v>1171</v>
      </c>
      <c r="I411">
        <v>3</v>
      </c>
      <c r="P411">
        <v>7</v>
      </c>
      <c r="Q411">
        <v>9</v>
      </c>
    </row>
    <row r="412" spans="1:17" x14ac:dyDescent="0.3">
      <c r="A412">
        <v>2024</v>
      </c>
      <c r="B412" t="str">
        <f t="shared" si="3"/>
        <v>Select LA name in cell below</v>
      </c>
      <c r="C412" t="s">
        <v>45</v>
      </c>
      <c r="D412" t="s">
        <v>74</v>
      </c>
      <c r="E412" t="str">
        <f>IF(SAC!B127="","Blank",SAC!B127)</f>
        <v>Blank</v>
      </c>
      <c r="F412">
        <v>6200263</v>
      </c>
      <c r="G412" t="s">
        <v>1108</v>
      </c>
      <c r="H412" t="s">
        <v>1172</v>
      </c>
      <c r="I412">
        <v>3</v>
      </c>
      <c r="P412">
        <v>8</v>
      </c>
      <c r="Q412">
        <v>1</v>
      </c>
    </row>
    <row r="413" spans="1:17" x14ac:dyDescent="0.3">
      <c r="A413">
        <v>2024</v>
      </c>
      <c r="B413" t="str">
        <f t="shared" si="3"/>
        <v>Select LA name in cell below</v>
      </c>
      <c r="C413" t="s">
        <v>129</v>
      </c>
      <c r="D413" t="s">
        <v>74</v>
      </c>
      <c r="E413" t="str">
        <f>IF(SAC!C127="","Blank",SAC!C127)</f>
        <v>Blank</v>
      </c>
      <c r="F413">
        <v>6200264</v>
      </c>
      <c r="G413" t="s">
        <v>1108</v>
      </c>
      <c r="H413" t="s">
        <v>1173</v>
      </c>
      <c r="I413">
        <v>3</v>
      </c>
      <c r="P413">
        <v>8</v>
      </c>
      <c r="Q413">
        <v>2</v>
      </c>
    </row>
    <row r="414" spans="1:17" x14ac:dyDescent="0.3">
      <c r="A414">
        <v>2024</v>
      </c>
      <c r="B414" t="str">
        <f t="shared" si="3"/>
        <v>Select LA name in cell below</v>
      </c>
      <c r="C414" t="s">
        <v>130</v>
      </c>
      <c r="D414" t="s">
        <v>74</v>
      </c>
      <c r="E414" t="str">
        <f>IF(SAC!D127="","Blank",SAC!D127)</f>
        <v>Blank</v>
      </c>
      <c r="F414">
        <v>6200265</v>
      </c>
      <c r="G414" t="s">
        <v>1108</v>
      </c>
      <c r="H414" t="s">
        <v>1174</v>
      </c>
      <c r="I414">
        <v>3</v>
      </c>
      <c r="P414">
        <v>8</v>
      </c>
      <c r="Q414">
        <v>3</v>
      </c>
    </row>
    <row r="415" spans="1:17" x14ac:dyDescent="0.3">
      <c r="A415">
        <v>2024</v>
      </c>
      <c r="B415" t="str">
        <f t="shared" si="3"/>
        <v>Select LA name in cell below</v>
      </c>
      <c r="C415" t="s">
        <v>141</v>
      </c>
      <c r="D415" t="s">
        <v>74</v>
      </c>
      <c r="E415" t="str">
        <f>IF(SAC!E127="","Blank",SAC!E127)</f>
        <v>Blank</v>
      </c>
      <c r="F415">
        <v>6200266</v>
      </c>
      <c r="G415" t="s">
        <v>1108</v>
      </c>
      <c r="H415" t="s">
        <v>1175</v>
      </c>
      <c r="I415">
        <v>3</v>
      </c>
      <c r="P415">
        <v>8</v>
      </c>
      <c r="Q415">
        <v>4</v>
      </c>
    </row>
    <row r="416" spans="1:17" x14ac:dyDescent="0.3">
      <c r="A416">
        <v>2024</v>
      </c>
      <c r="B416" t="str">
        <f t="shared" si="3"/>
        <v>Select LA name in cell below</v>
      </c>
      <c r="C416" t="s">
        <v>142</v>
      </c>
      <c r="D416" t="s">
        <v>74</v>
      </c>
      <c r="E416" t="str">
        <f>IF(SAC!F127="","Blank",SAC!F127)</f>
        <v>Blank</v>
      </c>
      <c r="F416">
        <v>6200267</v>
      </c>
      <c r="G416" t="s">
        <v>1108</v>
      </c>
      <c r="H416" t="s">
        <v>1176</v>
      </c>
      <c r="I416">
        <v>3</v>
      </c>
      <c r="P416">
        <v>8</v>
      </c>
      <c r="Q416">
        <v>5</v>
      </c>
    </row>
    <row r="417" spans="1:17" x14ac:dyDescent="0.3">
      <c r="A417">
        <v>2024</v>
      </c>
      <c r="B417" t="str">
        <f t="shared" si="3"/>
        <v>Select LA name in cell below</v>
      </c>
      <c r="C417" t="s">
        <v>143</v>
      </c>
      <c r="D417" t="s">
        <v>74</v>
      </c>
      <c r="E417" t="str">
        <f>IF(SAC!G127="","Blank",SAC!G127)</f>
        <v>Blank</v>
      </c>
      <c r="F417">
        <v>6200268</v>
      </c>
      <c r="G417" t="s">
        <v>1108</v>
      </c>
      <c r="H417" t="s">
        <v>1177</v>
      </c>
      <c r="I417">
        <v>3</v>
      </c>
      <c r="P417">
        <v>8</v>
      </c>
      <c r="Q417">
        <v>6</v>
      </c>
    </row>
    <row r="418" spans="1:17" x14ac:dyDescent="0.3">
      <c r="A418">
        <v>2024</v>
      </c>
      <c r="B418" t="str">
        <f t="shared" si="3"/>
        <v>Select LA name in cell below</v>
      </c>
      <c r="C418" t="s">
        <v>144</v>
      </c>
      <c r="D418" t="s">
        <v>74</v>
      </c>
      <c r="E418" t="str">
        <f>IF(SAC!H127="","Blank",SAC!H127)</f>
        <v>Blank</v>
      </c>
      <c r="F418">
        <v>6200269</v>
      </c>
      <c r="G418" t="s">
        <v>1108</v>
      </c>
      <c r="H418" t="s">
        <v>1178</v>
      </c>
      <c r="I418">
        <v>3</v>
      </c>
      <c r="P418">
        <v>8</v>
      </c>
      <c r="Q418">
        <v>7</v>
      </c>
    </row>
    <row r="419" spans="1:17" x14ac:dyDescent="0.3">
      <c r="A419">
        <v>2024</v>
      </c>
      <c r="B419" t="str">
        <f t="shared" si="3"/>
        <v>Select LA name in cell below</v>
      </c>
      <c r="C419" t="s">
        <v>145</v>
      </c>
      <c r="D419" t="s">
        <v>74</v>
      </c>
      <c r="E419" t="str">
        <f>IF(SAC!I127="","Blank",SAC!I127)</f>
        <v>Blank</v>
      </c>
      <c r="F419">
        <v>6200270</v>
      </c>
      <c r="G419" t="s">
        <v>1108</v>
      </c>
      <c r="H419" t="s">
        <v>1179</v>
      </c>
      <c r="I419">
        <v>3</v>
      </c>
      <c r="P419">
        <v>8</v>
      </c>
      <c r="Q419">
        <v>8</v>
      </c>
    </row>
    <row r="420" spans="1:17" x14ac:dyDescent="0.3">
      <c r="A420">
        <v>2024</v>
      </c>
      <c r="B420" t="str">
        <f t="shared" si="3"/>
        <v>Select LA name in cell below</v>
      </c>
      <c r="C420" t="s">
        <v>29</v>
      </c>
      <c r="D420" t="s">
        <v>74</v>
      </c>
      <c r="E420" t="str">
        <f>IF(SAC!J127="","Blank",SAC!J127)</f>
        <v>Blank</v>
      </c>
      <c r="F420">
        <v>6200271</v>
      </c>
      <c r="G420" t="s">
        <v>1108</v>
      </c>
      <c r="H420" t="s">
        <v>1180</v>
      </c>
      <c r="I420">
        <v>3</v>
      </c>
      <c r="P420">
        <v>8</v>
      </c>
      <c r="Q420">
        <v>9</v>
      </c>
    </row>
    <row r="421" spans="1:17" x14ac:dyDescent="0.3">
      <c r="A421">
        <v>2024</v>
      </c>
      <c r="B421" t="str">
        <f t="shared" si="3"/>
        <v>Select LA name in cell below</v>
      </c>
      <c r="C421" t="s">
        <v>45</v>
      </c>
      <c r="D421" t="s">
        <v>76</v>
      </c>
      <c r="E421" t="str">
        <f>IF(SAC!B128="","Blank",SAC!B128)</f>
        <v>Blank</v>
      </c>
      <c r="F421">
        <v>6200272</v>
      </c>
      <c r="G421" t="s">
        <v>1108</v>
      </c>
      <c r="H421" t="s">
        <v>1181</v>
      </c>
      <c r="I421">
        <v>3</v>
      </c>
      <c r="P421">
        <v>9</v>
      </c>
      <c r="Q421">
        <v>1</v>
      </c>
    </row>
    <row r="422" spans="1:17" x14ac:dyDescent="0.3">
      <c r="A422">
        <v>2024</v>
      </c>
      <c r="B422" t="str">
        <f t="shared" si="3"/>
        <v>Select LA name in cell below</v>
      </c>
      <c r="C422" t="s">
        <v>129</v>
      </c>
      <c r="D422" t="s">
        <v>76</v>
      </c>
      <c r="E422" t="str">
        <f>IF(SAC!C128="","Blank",SAC!C128)</f>
        <v>Blank</v>
      </c>
      <c r="F422">
        <v>6200273</v>
      </c>
      <c r="G422" t="s">
        <v>1108</v>
      </c>
      <c r="H422" t="s">
        <v>1182</v>
      </c>
      <c r="I422">
        <v>3</v>
      </c>
      <c r="P422">
        <v>9</v>
      </c>
      <c r="Q422">
        <v>2</v>
      </c>
    </row>
    <row r="423" spans="1:17" x14ac:dyDescent="0.3">
      <c r="A423">
        <v>2024</v>
      </c>
      <c r="B423" t="str">
        <f t="shared" si="3"/>
        <v>Select LA name in cell below</v>
      </c>
      <c r="C423" t="s">
        <v>130</v>
      </c>
      <c r="D423" t="s">
        <v>76</v>
      </c>
      <c r="E423" t="str">
        <f>IF(SAC!D128="","Blank",SAC!D128)</f>
        <v>Blank</v>
      </c>
      <c r="F423">
        <v>6200274</v>
      </c>
      <c r="G423" t="s">
        <v>1108</v>
      </c>
      <c r="H423" t="s">
        <v>1183</v>
      </c>
      <c r="I423">
        <v>3</v>
      </c>
      <c r="P423">
        <v>9</v>
      </c>
      <c r="Q423">
        <v>3</v>
      </c>
    </row>
    <row r="424" spans="1:17" x14ac:dyDescent="0.3">
      <c r="A424">
        <v>2024</v>
      </c>
      <c r="B424" t="str">
        <f t="shared" si="3"/>
        <v>Select LA name in cell below</v>
      </c>
      <c r="C424" t="s">
        <v>141</v>
      </c>
      <c r="D424" t="s">
        <v>76</v>
      </c>
      <c r="E424" t="str">
        <f>IF(SAC!E128="","Blank",SAC!E128)</f>
        <v>Blank</v>
      </c>
      <c r="F424">
        <v>6200275</v>
      </c>
      <c r="G424" t="s">
        <v>1108</v>
      </c>
      <c r="H424" t="s">
        <v>1184</v>
      </c>
      <c r="I424">
        <v>3</v>
      </c>
      <c r="P424">
        <v>9</v>
      </c>
      <c r="Q424">
        <v>4</v>
      </c>
    </row>
    <row r="425" spans="1:17" x14ac:dyDescent="0.3">
      <c r="A425">
        <v>2024</v>
      </c>
      <c r="B425" t="str">
        <f t="shared" si="3"/>
        <v>Select LA name in cell below</v>
      </c>
      <c r="C425" t="s">
        <v>142</v>
      </c>
      <c r="D425" t="s">
        <v>76</v>
      </c>
      <c r="E425" t="str">
        <f>IF(SAC!F128="","Blank",SAC!F128)</f>
        <v>Blank</v>
      </c>
      <c r="F425">
        <v>6200276</v>
      </c>
      <c r="G425" t="s">
        <v>1108</v>
      </c>
      <c r="H425" t="s">
        <v>1185</v>
      </c>
      <c r="I425">
        <v>3</v>
      </c>
      <c r="P425">
        <v>9</v>
      </c>
      <c r="Q425">
        <v>5</v>
      </c>
    </row>
    <row r="426" spans="1:17" x14ac:dyDescent="0.3">
      <c r="A426">
        <v>2024</v>
      </c>
      <c r="B426" t="str">
        <f t="shared" si="3"/>
        <v>Select LA name in cell below</v>
      </c>
      <c r="C426" t="s">
        <v>143</v>
      </c>
      <c r="D426" t="s">
        <v>76</v>
      </c>
      <c r="E426" t="str">
        <f>IF(SAC!G128="","Blank",SAC!G128)</f>
        <v>Blank</v>
      </c>
      <c r="F426">
        <v>6200277</v>
      </c>
      <c r="G426" t="s">
        <v>1108</v>
      </c>
      <c r="H426" t="s">
        <v>1186</v>
      </c>
      <c r="I426">
        <v>3</v>
      </c>
      <c r="P426">
        <v>9</v>
      </c>
      <c r="Q426">
        <v>6</v>
      </c>
    </row>
    <row r="427" spans="1:17" x14ac:dyDescent="0.3">
      <c r="A427">
        <v>2024</v>
      </c>
      <c r="B427" t="str">
        <f t="shared" si="3"/>
        <v>Select LA name in cell below</v>
      </c>
      <c r="C427" t="s">
        <v>144</v>
      </c>
      <c r="D427" t="s">
        <v>76</v>
      </c>
      <c r="E427" t="str">
        <f>IF(SAC!H128="","Blank",SAC!H128)</f>
        <v>Blank</v>
      </c>
      <c r="F427">
        <v>6200278</v>
      </c>
      <c r="G427" t="s">
        <v>1108</v>
      </c>
      <c r="H427" t="s">
        <v>1187</v>
      </c>
      <c r="I427">
        <v>3</v>
      </c>
      <c r="P427">
        <v>9</v>
      </c>
      <c r="Q427">
        <v>7</v>
      </c>
    </row>
    <row r="428" spans="1:17" x14ac:dyDescent="0.3">
      <c r="A428">
        <v>2024</v>
      </c>
      <c r="B428" t="str">
        <f t="shared" si="3"/>
        <v>Select LA name in cell below</v>
      </c>
      <c r="C428" t="s">
        <v>145</v>
      </c>
      <c r="D428" t="s">
        <v>76</v>
      </c>
      <c r="E428" t="str">
        <f>IF(SAC!I128="","Blank",SAC!I128)</f>
        <v>Blank</v>
      </c>
      <c r="F428">
        <v>6200279</v>
      </c>
      <c r="G428" t="s">
        <v>1108</v>
      </c>
      <c r="H428" t="s">
        <v>1188</v>
      </c>
      <c r="I428">
        <v>3</v>
      </c>
      <c r="P428">
        <v>9</v>
      </c>
      <c r="Q428">
        <v>8</v>
      </c>
    </row>
    <row r="429" spans="1:17" x14ac:dyDescent="0.3">
      <c r="A429">
        <v>2024</v>
      </c>
      <c r="B429" t="str">
        <f t="shared" si="3"/>
        <v>Select LA name in cell below</v>
      </c>
      <c r="C429" t="s">
        <v>29</v>
      </c>
      <c r="D429" t="s">
        <v>76</v>
      </c>
      <c r="E429" t="str">
        <f>IF(SAC!J128="","Blank",SAC!J128)</f>
        <v>Blank</v>
      </c>
      <c r="F429">
        <v>6200280</v>
      </c>
      <c r="G429" t="s">
        <v>1108</v>
      </c>
      <c r="H429" t="s">
        <v>1189</v>
      </c>
      <c r="I429">
        <v>3</v>
      </c>
      <c r="P429">
        <v>9</v>
      </c>
      <c r="Q429">
        <v>9</v>
      </c>
    </row>
    <row r="430" spans="1:17" x14ac:dyDescent="0.3">
      <c r="A430">
        <v>2024</v>
      </c>
      <c r="B430" t="str">
        <f t="shared" si="3"/>
        <v>Select LA name in cell below</v>
      </c>
      <c r="C430" t="s">
        <v>45</v>
      </c>
      <c r="D430" t="s">
        <v>65</v>
      </c>
      <c r="E430" t="str">
        <f>IF(SAC!B129="","Blank",SAC!B129)</f>
        <v>Blank</v>
      </c>
      <c r="F430">
        <v>6200281</v>
      </c>
      <c r="G430" t="s">
        <v>1108</v>
      </c>
      <c r="H430" t="s">
        <v>1190</v>
      </c>
      <c r="I430">
        <v>3</v>
      </c>
      <c r="P430">
        <v>10</v>
      </c>
      <c r="Q430">
        <v>1</v>
      </c>
    </row>
    <row r="431" spans="1:17" x14ac:dyDescent="0.3">
      <c r="A431">
        <v>2024</v>
      </c>
      <c r="B431" t="str">
        <f t="shared" si="3"/>
        <v>Select LA name in cell below</v>
      </c>
      <c r="C431" t="s">
        <v>129</v>
      </c>
      <c r="D431" t="s">
        <v>65</v>
      </c>
      <c r="E431" t="str">
        <f>IF(SAC!C129="","Blank",SAC!C129)</f>
        <v>Blank</v>
      </c>
      <c r="F431">
        <v>6200282</v>
      </c>
      <c r="G431" t="s">
        <v>1108</v>
      </c>
      <c r="H431" t="s">
        <v>1191</v>
      </c>
      <c r="I431">
        <v>3</v>
      </c>
      <c r="P431">
        <v>10</v>
      </c>
      <c r="Q431">
        <v>2</v>
      </c>
    </row>
    <row r="432" spans="1:17" x14ac:dyDescent="0.3">
      <c r="A432">
        <v>2024</v>
      </c>
      <c r="B432" t="str">
        <f t="shared" si="3"/>
        <v>Select LA name in cell below</v>
      </c>
      <c r="C432" t="s">
        <v>130</v>
      </c>
      <c r="D432" t="s">
        <v>65</v>
      </c>
      <c r="E432" t="str">
        <f>IF(SAC!D129="","Blank",SAC!D129)</f>
        <v>Blank</v>
      </c>
      <c r="F432">
        <v>6200283</v>
      </c>
      <c r="G432" t="s">
        <v>1108</v>
      </c>
      <c r="H432" t="s">
        <v>1192</v>
      </c>
      <c r="I432">
        <v>3</v>
      </c>
      <c r="P432">
        <v>10</v>
      </c>
      <c r="Q432">
        <v>3</v>
      </c>
    </row>
    <row r="433" spans="1:18" x14ac:dyDescent="0.3">
      <c r="A433">
        <v>2024</v>
      </c>
      <c r="B433" t="str">
        <f t="shared" si="3"/>
        <v>Select LA name in cell below</v>
      </c>
      <c r="C433" t="s">
        <v>141</v>
      </c>
      <c r="D433" t="s">
        <v>65</v>
      </c>
      <c r="E433" t="str">
        <f>IF(SAC!E129="","Blank",SAC!E129)</f>
        <v>Blank</v>
      </c>
      <c r="F433">
        <v>6200284</v>
      </c>
      <c r="G433" t="s">
        <v>1108</v>
      </c>
      <c r="H433" t="s">
        <v>1193</v>
      </c>
      <c r="I433">
        <v>3</v>
      </c>
      <c r="P433">
        <v>10</v>
      </c>
      <c r="Q433">
        <v>4</v>
      </c>
    </row>
    <row r="434" spans="1:18" x14ac:dyDescent="0.3">
      <c r="A434">
        <v>2024</v>
      </c>
      <c r="B434" t="str">
        <f t="shared" si="3"/>
        <v>Select LA name in cell below</v>
      </c>
      <c r="C434" t="s">
        <v>142</v>
      </c>
      <c r="D434" t="s">
        <v>65</v>
      </c>
      <c r="E434" t="str">
        <f>IF(SAC!F129="","Blank",SAC!F129)</f>
        <v>Blank</v>
      </c>
      <c r="F434">
        <v>6200285</v>
      </c>
      <c r="G434" t="s">
        <v>1108</v>
      </c>
      <c r="H434" t="s">
        <v>1194</v>
      </c>
      <c r="I434">
        <v>3</v>
      </c>
      <c r="P434">
        <v>10</v>
      </c>
      <c r="Q434">
        <v>5</v>
      </c>
    </row>
    <row r="435" spans="1:18" x14ac:dyDescent="0.3">
      <c r="A435">
        <v>2024</v>
      </c>
      <c r="B435" t="str">
        <f t="shared" si="3"/>
        <v>Select LA name in cell below</v>
      </c>
      <c r="C435" t="s">
        <v>143</v>
      </c>
      <c r="D435" t="s">
        <v>65</v>
      </c>
      <c r="E435" t="str">
        <f>IF(SAC!G129="","Blank",SAC!G129)</f>
        <v>Blank</v>
      </c>
      <c r="F435">
        <v>6200286</v>
      </c>
      <c r="G435" t="s">
        <v>1108</v>
      </c>
      <c r="H435" t="s">
        <v>1195</v>
      </c>
      <c r="I435">
        <v>3</v>
      </c>
      <c r="P435">
        <v>10</v>
      </c>
      <c r="Q435">
        <v>6</v>
      </c>
    </row>
    <row r="436" spans="1:18" x14ac:dyDescent="0.3">
      <c r="A436">
        <v>2024</v>
      </c>
      <c r="B436" t="str">
        <f t="shared" si="3"/>
        <v>Select LA name in cell below</v>
      </c>
      <c r="C436" t="s">
        <v>144</v>
      </c>
      <c r="D436" t="s">
        <v>65</v>
      </c>
      <c r="E436" t="str">
        <f>IF(SAC!H129="","Blank",SAC!H129)</f>
        <v>Blank</v>
      </c>
      <c r="F436">
        <v>6200287</v>
      </c>
      <c r="G436" t="s">
        <v>1108</v>
      </c>
      <c r="H436" t="s">
        <v>1196</v>
      </c>
      <c r="I436">
        <v>3</v>
      </c>
      <c r="P436">
        <v>10</v>
      </c>
      <c r="Q436">
        <v>7</v>
      </c>
    </row>
    <row r="437" spans="1:18" x14ac:dyDescent="0.3">
      <c r="A437">
        <v>2024</v>
      </c>
      <c r="B437" t="str">
        <f t="shared" si="3"/>
        <v>Select LA name in cell below</v>
      </c>
      <c r="C437" t="s">
        <v>145</v>
      </c>
      <c r="D437" t="s">
        <v>65</v>
      </c>
      <c r="E437" t="str">
        <f>IF(SAC!I129="","Blank",SAC!I129)</f>
        <v>Blank</v>
      </c>
      <c r="F437">
        <v>6200288</v>
      </c>
      <c r="G437" t="s">
        <v>1108</v>
      </c>
      <c r="H437" t="s">
        <v>1197</v>
      </c>
      <c r="I437">
        <v>3</v>
      </c>
      <c r="P437">
        <v>10</v>
      </c>
      <c r="Q437">
        <v>8</v>
      </c>
    </row>
    <row r="438" spans="1:18" x14ac:dyDescent="0.3">
      <c r="A438">
        <v>2024</v>
      </c>
      <c r="B438" t="str">
        <f t="shared" si="3"/>
        <v>Select LA name in cell below</v>
      </c>
      <c r="C438" t="s">
        <v>29</v>
      </c>
      <c r="D438" t="s">
        <v>65</v>
      </c>
      <c r="E438" t="str">
        <f>IF(SAC!J129="","Blank",SAC!J129)</f>
        <v>Blank</v>
      </c>
      <c r="F438">
        <v>6200289</v>
      </c>
      <c r="G438" t="s">
        <v>1108</v>
      </c>
      <c r="H438" t="s">
        <v>1198</v>
      </c>
      <c r="I438">
        <v>3</v>
      </c>
      <c r="P438">
        <v>10</v>
      </c>
      <c r="Q438">
        <v>9</v>
      </c>
    </row>
    <row r="439" spans="1:18" x14ac:dyDescent="0.3">
      <c r="A439">
        <v>2024</v>
      </c>
      <c r="B439" t="str">
        <f t="shared" si="3"/>
        <v>Select LA name in cell below</v>
      </c>
      <c r="C439" t="s">
        <v>45</v>
      </c>
      <c r="D439" t="s">
        <v>1098</v>
      </c>
      <c r="E439" t="str">
        <f>IF(SAC!B130="","Blank",SAC!B130)</f>
        <v>Blank</v>
      </c>
      <c r="F439">
        <v>6200290</v>
      </c>
      <c r="G439" t="s">
        <v>1108</v>
      </c>
      <c r="H439" t="s">
        <v>1199</v>
      </c>
      <c r="I439">
        <v>3</v>
      </c>
      <c r="P439">
        <v>11</v>
      </c>
      <c r="Q439">
        <v>1</v>
      </c>
    </row>
    <row r="440" spans="1:18" x14ac:dyDescent="0.3">
      <c r="A440">
        <v>2024</v>
      </c>
      <c r="B440" t="str">
        <f t="shared" si="3"/>
        <v>Select LA name in cell below</v>
      </c>
      <c r="C440" t="s">
        <v>129</v>
      </c>
      <c r="D440" t="s">
        <v>1098</v>
      </c>
      <c r="E440" t="str">
        <f>IF(SAC!C130="","Blank",SAC!C130)</f>
        <v>Blank</v>
      </c>
      <c r="F440">
        <v>6200291</v>
      </c>
      <c r="G440" t="s">
        <v>1108</v>
      </c>
      <c r="H440" t="s">
        <v>1200</v>
      </c>
      <c r="I440">
        <v>3</v>
      </c>
      <c r="P440">
        <v>11</v>
      </c>
      <c r="Q440">
        <v>2</v>
      </c>
    </row>
    <row r="441" spans="1:18" x14ac:dyDescent="0.3">
      <c r="A441">
        <v>2024</v>
      </c>
      <c r="B441" t="str">
        <f t="shared" si="3"/>
        <v>Select LA name in cell below</v>
      </c>
      <c r="C441" t="s">
        <v>130</v>
      </c>
      <c r="D441" t="s">
        <v>1098</v>
      </c>
      <c r="E441" t="str">
        <f>IF(SAC!D130="","Blank",SAC!D130)</f>
        <v>Blank</v>
      </c>
      <c r="F441">
        <v>6200292</v>
      </c>
      <c r="G441" t="s">
        <v>1108</v>
      </c>
      <c r="H441" t="s">
        <v>1201</v>
      </c>
      <c r="I441">
        <v>3</v>
      </c>
      <c r="P441">
        <v>11</v>
      </c>
      <c r="Q441">
        <v>3</v>
      </c>
    </row>
    <row r="442" spans="1:18" x14ac:dyDescent="0.3">
      <c r="A442">
        <v>2024</v>
      </c>
      <c r="B442" t="str">
        <f t="shared" ref="B442:B448" si="4">B441</f>
        <v>Select LA name in cell below</v>
      </c>
      <c r="C442" t="s">
        <v>141</v>
      </c>
      <c r="D442" t="s">
        <v>1098</v>
      </c>
      <c r="E442" t="str">
        <f>IF(SAC!E130="","Blank",SAC!E130)</f>
        <v>Blank</v>
      </c>
      <c r="F442">
        <v>6200293</v>
      </c>
      <c r="G442" t="s">
        <v>1108</v>
      </c>
      <c r="H442" t="s">
        <v>1202</v>
      </c>
      <c r="I442">
        <v>3</v>
      </c>
      <c r="P442">
        <v>11</v>
      </c>
      <c r="Q442">
        <v>4</v>
      </c>
    </row>
    <row r="443" spans="1:18" x14ac:dyDescent="0.3">
      <c r="A443">
        <v>2024</v>
      </c>
      <c r="B443" t="str">
        <f t="shared" si="4"/>
        <v>Select LA name in cell below</v>
      </c>
      <c r="C443" t="s">
        <v>142</v>
      </c>
      <c r="D443" t="s">
        <v>1098</v>
      </c>
      <c r="E443" t="str">
        <f>IF(SAC!F130="","Blank",SAC!F130)</f>
        <v>Blank</v>
      </c>
      <c r="F443">
        <v>6200294</v>
      </c>
      <c r="G443" t="s">
        <v>1108</v>
      </c>
      <c r="H443" t="s">
        <v>1203</v>
      </c>
      <c r="I443">
        <v>3</v>
      </c>
      <c r="P443">
        <v>11</v>
      </c>
      <c r="Q443">
        <v>5</v>
      </c>
    </row>
    <row r="444" spans="1:18" x14ac:dyDescent="0.3">
      <c r="A444">
        <v>2024</v>
      </c>
      <c r="B444" t="str">
        <f t="shared" si="4"/>
        <v>Select LA name in cell below</v>
      </c>
      <c r="C444" t="s">
        <v>143</v>
      </c>
      <c r="D444" t="s">
        <v>1098</v>
      </c>
      <c r="E444" t="str">
        <f>IF(SAC!G130="","Blank",SAC!G130)</f>
        <v>Blank</v>
      </c>
      <c r="F444">
        <v>6200295</v>
      </c>
      <c r="G444" t="s">
        <v>1108</v>
      </c>
      <c r="H444" t="s">
        <v>1204</v>
      </c>
      <c r="I444">
        <v>3</v>
      </c>
      <c r="P444">
        <v>11</v>
      </c>
      <c r="Q444">
        <v>6</v>
      </c>
    </row>
    <row r="445" spans="1:18" x14ac:dyDescent="0.3">
      <c r="A445">
        <v>2024</v>
      </c>
      <c r="B445" t="str">
        <f t="shared" si="4"/>
        <v>Select LA name in cell below</v>
      </c>
      <c r="C445" t="s">
        <v>144</v>
      </c>
      <c r="D445" t="s">
        <v>1098</v>
      </c>
      <c r="E445" t="str">
        <f>IF(SAC!H130="","Blank",SAC!H130)</f>
        <v>Blank</v>
      </c>
      <c r="F445">
        <v>6200296</v>
      </c>
      <c r="G445" t="s">
        <v>1108</v>
      </c>
      <c r="H445" t="s">
        <v>1205</v>
      </c>
      <c r="I445">
        <v>3</v>
      </c>
      <c r="P445">
        <v>11</v>
      </c>
      <c r="Q445">
        <v>7</v>
      </c>
    </row>
    <row r="446" spans="1:18" x14ac:dyDescent="0.3">
      <c r="A446">
        <v>2024</v>
      </c>
      <c r="B446" t="str">
        <f t="shared" si="4"/>
        <v>Select LA name in cell below</v>
      </c>
      <c r="C446" t="s">
        <v>145</v>
      </c>
      <c r="D446" t="s">
        <v>1098</v>
      </c>
      <c r="E446" t="str">
        <f>IF(SAC!I130="","Blank",SAC!I130)</f>
        <v>Blank</v>
      </c>
      <c r="F446">
        <v>6200297</v>
      </c>
      <c r="G446" t="s">
        <v>1108</v>
      </c>
      <c r="H446" t="s">
        <v>1206</v>
      </c>
      <c r="I446">
        <v>3</v>
      </c>
      <c r="P446">
        <v>11</v>
      </c>
      <c r="Q446">
        <v>8</v>
      </c>
    </row>
    <row r="447" spans="1:18" x14ac:dyDescent="0.3">
      <c r="A447">
        <v>2024</v>
      </c>
      <c r="B447" t="str">
        <f t="shared" si="4"/>
        <v>Select LA name in cell below</v>
      </c>
      <c r="C447" t="s">
        <v>29</v>
      </c>
      <c r="D447" t="s">
        <v>1098</v>
      </c>
      <c r="E447" t="str">
        <f>IF(SAC!J130="","Blank",SAC!J130)</f>
        <v>Blank</v>
      </c>
      <c r="F447">
        <v>6200298</v>
      </c>
      <c r="G447" t="s">
        <v>1108</v>
      </c>
      <c r="H447" t="s">
        <v>1207</v>
      </c>
      <c r="I447">
        <v>3</v>
      </c>
      <c r="P447">
        <v>11</v>
      </c>
      <c r="Q447">
        <v>9</v>
      </c>
    </row>
    <row r="448" spans="1:18" x14ac:dyDescent="0.3">
      <c r="A448">
        <v>2024</v>
      </c>
      <c r="B448" t="str">
        <f t="shared" si="4"/>
        <v>Select LA name in cell below</v>
      </c>
      <c r="C448" t="s">
        <v>318</v>
      </c>
      <c r="D448" t="s">
        <v>736</v>
      </c>
      <c r="E448" t="str">
        <f>IF(SAC!B135="","Blank",SAC!B135)</f>
        <v>Blank</v>
      </c>
      <c r="F448">
        <v>6000652</v>
      </c>
      <c r="G448" t="s">
        <v>526</v>
      </c>
      <c r="H448" t="s">
        <v>753</v>
      </c>
      <c r="I448">
        <v>2</v>
      </c>
      <c r="O448">
        <v>1</v>
      </c>
      <c r="R448">
        <v>1</v>
      </c>
    </row>
    <row r="449" spans="1:18" x14ac:dyDescent="0.3">
      <c r="A449">
        <v>2024</v>
      </c>
      <c r="B449" t="str">
        <f t="shared" si="3"/>
        <v>Select LA name in cell below</v>
      </c>
      <c r="C449" t="s">
        <v>319</v>
      </c>
      <c r="D449" t="s">
        <v>736</v>
      </c>
      <c r="E449" t="str">
        <f>IF(SAC!C135="","Blank",SAC!C135)</f>
        <v>Blank</v>
      </c>
      <c r="F449">
        <v>6000653</v>
      </c>
      <c r="G449" t="s">
        <v>526</v>
      </c>
      <c r="H449" t="s">
        <v>737</v>
      </c>
      <c r="I449">
        <v>2</v>
      </c>
      <c r="O449">
        <v>2</v>
      </c>
      <c r="R449">
        <v>1</v>
      </c>
    </row>
    <row r="450" spans="1:18" x14ac:dyDescent="0.3">
      <c r="A450">
        <v>2024</v>
      </c>
      <c r="B450" t="str">
        <f t="shared" si="3"/>
        <v>Select LA name in cell below</v>
      </c>
      <c r="C450" t="s">
        <v>321</v>
      </c>
      <c r="D450" t="s">
        <v>736</v>
      </c>
      <c r="E450" t="str">
        <f>IF(SAC!D135="","Blank",SAC!D135)</f>
        <v>Blank</v>
      </c>
      <c r="F450">
        <v>6000654</v>
      </c>
      <c r="G450" t="s">
        <v>526</v>
      </c>
      <c r="H450" t="s">
        <v>738</v>
      </c>
      <c r="I450">
        <v>2</v>
      </c>
      <c r="O450">
        <v>3</v>
      </c>
      <c r="R450">
        <v>1</v>
      </c>
    </row>
    <row r="451" spans="1:18" x14ac:dyDescent="0.3">
      <c r="A451">
        <v>2024</v>
      </c>
      <c r="B451" t="str">
        <f t="shared" si="3"/>
        <v>Select LA name in cell below</v>
      </c>
      <c r="C451" t="s">
        <v>323</v>
      </c>
      <c r="D451" t="s">
        <v>736</v>
      </c>
      <c r="E451" t="str">
        <f>IF(SAC!E135="","Blank",SAC!E135)</f>
        <v>Blank</v>
      </c>
      <c r="F451">
        <v>6000655</v>
      </c>
      <c r="G451" t="s">
        <v>526</v>
      </c>
      <c r="H451" t="s">
        <v>739</v>
      </c>
      <c r="I451">
        <v>3</v>
      </c>
      <c r="O451">
        <v>1</v>
      </c>
      <c r="R451">
        <v>1</v>
      </c>
    </row>
    <row r="452" spans="1:18" x14ac:dyDescent="0.3">
      <c r="A452">
        <v>2024</v>
      </c>
      <c r="B452" t="str">
        <f t="shared" si="3"/>
        <v>Select LA name in cell below</v>
      </c>
      <c r="C452" t="s">
        <v>324</v>
      </c>
      <c r="D452" t="s">
        <v>736</v>
      </c>
      <c r="E452" t="str">
        <f>IF(SAC!F135="","Blank",SAC!F135)</f>
        <v>Blank</v>
      </c>
      <c r="F452">
        <v>6000656</v>
      </c>
      <c r="G452" t="s">
        <v>526</v>
      </c>
      <c r="H452" t="s">
        <v>737</v>
      </c>
      <c r="I452">
        <v>3</v>
      </c>
      <c r="O452">
        <v>2</v>
      </c>
      <c r="R452">
        <v>1</v>
      </c>
    </row>
    <row r="453" spans="1:18" x14ac:dyDescent="0.3">
      <c r="A453">
        <v>2024</v>
      </c>
      <c r="B453" t="str">
        <f t="shared" si="3"/>
        <v>Select LA name in cell below</v>
      </c>
      <c r="C453" t="s">
        <v>325</v>
      </c>
      <c r="D453" t="s">
        <v>736</v>
      </c>
      <c r="E453" t="str">
        <f>IF(SAC!G135="","Blank",SAC!G135)</f>
        <v>Blank</v>
      </c>
      <c r="F453">
        <v>6000657</v>
      </c>
      <c r="G453" t="s">
        <v>526</v>
      </c>
      <c r="H453" t="s">
        <v>738</v>
      </c>
      <c r="I453">
        <v>3</v>
      </c>
      <c r="O453">
        <v>3</v>
      </c>
      <c r="R453">
        <v>1</v>
      </c>
    </row>
    <row r="454" spans="1:18" x14ac:dyDescent="0.3">
      <c r="A454">
        <v>2024</v>
      </c>
      <c r="B454" t="str">
        <f t="shared" si="3"/>
        <v>Select LA name in cell below</v>
      </c>
      <c r="C454" t="s">
        <v>318</v>
      </c>
      <c r="D454" t="s">
        <v>741</v>
      </c>
      <c r="E454" t="str">
        <f>IF(SAC!B136="","Blank",SAC!B136)</f>
        <v>Blank</v>
      </c>
      <c r="F454">
        <v>6000658</v>
      </c>
      <c r="G454" t="s">
        <v>526</v>
      </c>
      <c r="H454" t="s">
        <v>740</v>
      </c>
      <c r="I454">
        <v>2</v>
      </c>
      <c r="O454">
        <v>1</v>
      </c>
      <c r="R454">
        <v>2</v>
      </c>
    </row>
    <row r="455" spans="1:18" x14ac:dyDescent="0.3">
      <c r="A455">
        <v>2024</v>
      </c>
      <c r="B455" t="str">
        <f t="shared" ref="B455:B518" si="5">B454</f>
        <v>Select LA name in cell below</v>
      </c>
      <c r="C455" t="s">
        <v>319</v>
      </c>
      <c r="D455" t="s">
        <v>741</v>
      </c>
      <c r="E455" t="str">
        <f>IF(SAC!C136="","Blank",SAC!C136)</f>
        <v>Blank</v>
      </c>
      <c r="F455">
        <v>6000659</v>
      </c>
      <c r="G455" t="s">
        <v>526</v>
      </c>
      <c r="H455" t="s">
        <v>742</v>
      </c>
      <c r="I455">
        <v>2</v>
      </c>
      <c r="O455">
        <v>2</v>
      </c>
      <c r="R455">
        <v>2</v>
      </c>
    </row>
    <row r="456" spans="1:18" x14ac:dyDescent="0.3">
      <c r="A456">
        <v>2024</v>
      </c>
      <c r="B456" t="str">
        <f t="shared" si="5"/>
        <v>Select LA name in cell below</v>
      </c>
      <c r="C456" t="s">
        <v>321</v>
      </c>
      <c r="D456" t="s">
        <v>741</v>
      </c>
      <c r="E456" t="str">
        <f>IF(SAC!D136="","Blank",SAC!D136)</f>
        <v>Blank</v>
      </c>
      <c r="F456">
        <v>6000660</v>
      </c>
      <c r="G456" t="s">
        <v>526</v>
      </c>
      <c r="H456" t="s">
        <v>743</v>
      </c>
      <c r="I456">
        <v>2</v>
      </c>
      <c r="O456">
        <v>3</v>
      </c>
      <c r="R456">
        <v>2</v>
      </c>
    </row>
    <row r="457" spans="1:18" x14ac:dyDescent="0.3">
      <c r="A457">
        <v>2024</v>
      </c>
      <c r="B457" t="str">
        <f t="shared" si="5"/>
        <v>Select LA name in cell below</v>
      </c>
      <c r="C457" t="s">
        <v>323</v>
      </c>
      <c r="D457" t="s">
        <v>741</v>
      </c>
      <c r="E457" t="str">
        <f>IF(SAC!E136="","Blank",SAC!E136)</f>
        <v>Blank</v>
      </c>
      <c r="F457">
        <v>6000661</v>
      </c>
      <c r="G457" t="s">
        <v>526</v>
      </c>
      <c r="H457" t="s">
        <v>740</v>
      </c>
      <c r="I457">
        <v>3</v>
      </c>
      <c r="O457">
        <v>1</v>
      </c>
      <c r="R457">
        <v>2</v>
      </c>
    </row>
    <row r="458" spans="1:18" x14ac:dyDescent="0.3">
      <c r="A458">
        <v>2024</v>
      </c>
      <c r="B458" t="str">
        <f t="shared" si="5"/>
        <v>Select LA name in cell below</v>
      </c>
      <c r="C458" t="s">
        <v>324</v>
      </c>
      <c r="D458" t="s">
        <v>741</v>
      </c>
      <c r="E458" t="str">
        <f>IF(SAC!F136="","Blank",SAC!F136)</f>
        <v>Blank</v>
      </c>
      <c r="F458">
        <v>6000662</v>
      </c>
      <c r="G458" t="s">
        <v>526</v>
      </c>
      <c r="H458" t="s">
        <v>742</v>
      </c>
      <c r="I458">
        <v>3</v>
      </c>
      <c r="O458">
        <v>2</v>
      </c>
      <c r="R458">
        <v>2</v>
      </c>
    </row>
    <row r="459" spans="1:18" x14ac:dyDescent="0.3">
      <c r="A459">
        <v>2024</v>
      </c>
      <c r="B459" t="str">
        <f t="shared" si="5"/>
        <v>Select LA name in cell below</v>
      </c>
      <c r="C459" t="s">
        <v>325</v>
      </c>
      <c r="D459" t="s">
        <v>741</v>
      </c>
      <c r="E459" t="str">
        <f>IF(SAC!G136="","Blank",SAC!G136)</f>
        <v>Blank</v>
      </c>
      <c r="F459">
        <v>6000663</v>
      </c>
      <c r="G459" t="s">
        <v>526</v>
      </c>
      <c r="H459" t="s">
        <v>743</v>
      </c>
      <c r="I459">
        <v>3</v>
      </c>
      <c r="O459">
        <v>3</v>
      </c>
      <c r="R459">
        <v>2</v>
      </c>
    </row>
    <row r="460" spans="1:18" x14ac:dyDescent="0.3">
      <c r="A460">
        <v>2024</v>
      </c>
      <c r="B460" t="str">
        <f t="shared" si="5"/>
        <v>Select LA name in cell below</v>
      </c>
      <c r="C460" t="s">
        <v>318</v>
      </c>
      <c r="D460" t="s">
        <v>744</v>
      </c>
      <c r="E460" t="str">
        <f>IF(SAC!B137="","Blank",SAC!B137)</f>
        <v>Blank</v>
      </c>
      <c r="F460">
        <v>6000664</v>
      </c>
      <c r="G460" t="s">
        <v>526</v>
      </c>
      <c r="H460" t="s">
        <v>747</v>
      </c>
      <c r="I460">
        <v>2</v>
      </c>
      <c r="O460">
        <v>1</v>
      </c>
      <c r="R460">
        <v>3</v>
      </c>
    </row>
    <row r="461" spans="1:18" x14ac:dyDescent="0.3">
      <c r="A461">
        <v>2024</v>
      </c>
      <c r="B461" t="str">
        <f t="shared" si="5"/>
        <v>Select LA name in cell below</v>
      </c>
      <c r="C461" t="s">
        <v>319</v>
      </c>
      <c r="D461" t="s">
        <v>744</v>
      </c>
      <c r="E461" t="str">
        <f>IF(SAC!C137="","Blank",SAC!C137)</f>
        <v>Blank</v>
      </c>
      <c r="F461">
        <v>6000665</v>
      </c>
      <c r="G461" t="s">
        <v>526</v>
      </c>
      <c r="H461" t="s">
        <v>745</v>
      </c>
      <c r="I461">
        <v>2</v>
      </c>
      <c r="O461">
        <v>2</v>
      </c>
      <c r="R461">
        <v>3</v>
      </c>
    </row>
    <row r="462" spans="1:18" x14ac:dyDescent="0.3">
      <c r="A462">
        <v>2024</v>
      </c>
      <c r="B462" t="str">
        <f t="shared" si="5"/>
        <v>Select LA name in cell below</v>
      </c>
      <c r="C462" t="s">
        <v>321</v>
      </c>
      <c r="D462" t="s">
        <v>744</v>
      </c>
      <c r="E462" t="str">
        <f>IF(SAC!D137="","Blank",SAC!D137)</f>
        <v>Blank</v>
      </c>
      <c r="F462">
        <v>6000666</v>
      </c>
      <c r="G462" t="s">
        <v>526</v>
      </c>
      <c r="H462" t="s">
        <v>746</v>
      </c>
      <c r="I462">
        <v>2</v>
      </c>
      <c r="O462">
        <v>3</v>
      </c>
      <c r="R462">
        <v>3</v>
      </c>
    </row>
    <row r="463" spans="1:18" x14ac:dyDescent="0.3">
      <c r="A463">
        <v>2024</v>
      </c>
      <c r="B463" t="str">
        <f t="shared" si="5"/>
        <v>Select LA name in cell below</v>
      </c>
      <c r="C463" t="s">
        <v>323</v>
      </c>
      <c r="D463" t="s">
        <v>744</v>
      </c>
      <c r="E463" t="str">
        <f>IF(SAC!E137="","Blank",SAC!E137)</f>
        <v>Blank</v>
      </c>
      <c r="F463">
        <v>6000667</v>
      </c>
      <c r="G463" t="s">
        <v>526</v>
      </c>
      <c r="H463" t="s">
        <v>747</v>
      </c>
      <c r="I463">
        <v>3</v>
      </c>
      <c r="O463">
        <v>1</v>
      </c>
      <c r="R463">
        <v>3</v>
      </c>
    </row>
    <row r="464" spans="1:18" x14ac:dyDescent="0.3">
      <c r="A464">
        <v>2024</v>
      </c>
      <c r="B464" t="str">
        <f t="shared" si="5"/>
        <v>Select LA name in cell below</v>
      </c>
      <c r="C464" t="s">
        <v>324</v>
      </c>
      <c r="D464" t="s">
        <v>744</v>
      </c>
      <c r="E464" t="str">
        <f>IF(SAC!F137="","Blank",SAC!F137)</f>
        <v>Blank</v>
      </c>
      <c r="F464">
        <v>6000668</v>
      </c>
      <c r="G464" t="s">
        <v>526</v>
      </c>
      <c r="H464" t="s">
        <v>745</v>
      </c>
      <c r="I464">
        <v>3</v>
      </c>
      <c r="O464">
        <v>2</v>
      </c>
      <c r="R464">
        <v>3</v>
      </c>
    </row>
    <row r="465" spans="1:18" x14ac:dyDescent="0.3">
      <c r="A465">
        <v>2024</v>
      </c>
      <c r="B465" t="str">
        <f t="shared" si="5"/>
        <v>Select LA name in cell below</v>
      </c>
      <c r="C465" t="s">
        <v>325</v>
      </c>
      <c r="D465" t="s">
        <v>744</v>
      </c>
      <c r="E465" t="str">
        <f>IF(SAC!G137="","Blank",SAC!G137)</f>
        <v>Blank</v>
      </c>
      <c r="F465">
        <v>6000669</v>
      </c>
      <c r="G465" t="s">
        <v>526</v>
      </c>
      <c r="H465" t="s">
        <v>746</v>
      </c>
      <c r="I465">
        <v>3</v>
      </c>
      <c r="O465">
        <v>3</v>
      </c>
      <c r="R465">
        <v>3</v>
      </c>
    </row>
    <row r="466" spans="1:18" x14ac:dyDescent="0.3">
      <c r="A466">
        <v>2024</v>
      </c>
      <c r="B466" t="str">
        <f t="shared" si="5"/>
        <v>Select LA name in cell below</v>
      </c>
      <c r="C466" t="s">
        <v>318</v>
      </c>
      <c r="D466" t="s">
        <v>748</v>
      </c>
      <c r="E466" t="str">
        <f>IF(SAC!B138="","Blank",SAC!B138)</f>
        <v>Blank</v>
      </c>
      <c r="F466">
        <v>6000670</v>
      </c>
      <c r="G466" t="s">
        <v>526</v>
      </c>
      <c r="H466" t="s">
        <v>749</v>
      </c>
      <c r="I466">
        <v>2</v>
      </c>
      <c r="O466">
        <v>1</v>
      </c>
      <c r="R466">
        <v>4</v>
      </c>
    </row>
    <row r="467" spans="1:18" x14ac:dyDescent="0.3">
      <c r="A467">
        <v>2024</v>
      </c>
      <c r="B467" t="str">
        <f t="shared" si="5"/>
        <v>Select LA name in cell below</v>
      </c>
      <c r="C467" t="s">
        <v>319</v>
      </c>
      <c r="D467" t="s">
        <v>748</v>
      </c>
      <c r="E467" t="str">
        <f>IF(SAC!C138="","Blank",SAC!C138)</f>
        <v>Blank</v>
      </c>
      <c r="F467">
        <v>6000671</v>
      </c>
      <c r="G467" t="s">
        <v>526</v>
      </c>
      <c r="H467" t="s">
        <v>750</v>
      </c>
      <c r="I467">
        <v>2</v>
      </c>
      <c r="O467">
        <v>2</v>
      </c>
      <c r="R467">
        <v>4</v>
      </c>
    </row>
    <row r="468" spans="1:18" x14ac:dyDescent="0.3">
      <c r="A468">
        <v>2024</v>
      </c>
      <c r="B468" t="str">
        <f t="shared" si="5"/>
        <v>Select LA name in cell below</v>
      </c>
      <c r="C468" t="s">
        <v>321</v>
      </c>
      <c r="D468" t="s">
        <v>748</v>
      </c>
      <c r="E468" t="str">
        <f>IF(SAC!D138="","Blank",SAC!D138)</f>
        <v>Blank</v>
      </c>
      <c r="F468">
        <v>6000672</v>
      </c>
      <c r="G468" t="s">
        <v>526</v>
      </c>
      <c r="H468" t="s">
        <v>751</v>
      </c>
      <c r="I468">
        <v>2</v>
      </c>
      <c r="O468">
        <v>3</v>
      </c>
      <c r="R468">
        <v>4</v>
      </c>
    </row>
    <row r="469" spans="1:18" x14ac:dyDescent="0.3">
      <c r="A469">
        <v>2024</v>
      </c>
      <c r="B469" t="str">
        <f t="shared" si="5"/>
        <v>Select LA name in cell below</v>
      </c>
      <c r="C469" t="s">
        <v>323</v>
      </c>
      <c r="D469" t="s">
        <v>748</v>
      </c>
      <c r="E469" t="str">
        <f>IF(SAC!E138="","Blank",SAC!E138)</f>
        <v>Blank</v>
      </c>
      <c r="F469">
        <v>6000673</v>
      </c>
      <c r="G469" t="s">
        <v>526</v>
      </c>
      <c r="H469" t="s">
        <v>749</v>
      </c>
      <c r="I469">
        <v>3</v>
      </c>
      <c r="O469">
        <v>1</v>
      </c>
      <c r="R469">
        <v>4</v>
      </c>
    </row>
    <row r="470" spans="1:18" x14ac:dyDescent="0.3">
      <c r="A470">
        <v>2024</v>
      </c>
      <c r="B470" t="str">
        <f t="shared" si="5"/>
        <v>Select LA name in cell below</v>
      </c>
      <c r="C470" t="s">
        <v>324</v>
      </c>
      <c r="D470" t="s">
        <v>748</v>
      </c>
      <c r="E470" t="str">
        <f>IF(SAC!F138="","Blank",SAC!F138)</f>
        <v>Blank</v>
      </c>
      <c r="F470">
        <v>6000674</v>
      </c>
      <c r="G470" t="s">
        <v>526</v>
      </c>
      <c r="H470" t="s">
        <v>750</v>
      </c>
      <c r="I470">
        <v>3</v>
      </c>
      <c r="O470">
        <v>2</v>
      </c>
      <c r="R470">
        <v>4</v>
      </c>
    </row>
    <row r="471" spans="1:18" x14ac:dyDescent="0.3">
      <c r="A471">
        <v>2024</v>
      </c>
      <c r="B471" t="str">
        <f t="shared" si="5"/>
        <v>Select LA name in cell below</v>
      </c>
      <c r="C471" t="s">
        <v>325</v>
      </c>
      <c r="D471" t="s">
        <v>748</v>
      </c>
      <c r="E471" t="str">
        <f>IF(SAC!G138="","Blank",SAC!G138)</f>
        <v>Blank</v>
      </c>
      <c r="F471">
        <v>6000675</v>
      </c>
      <c r="G471" t="s">
        <v>526</v>
      </c>
      <c r="H471" t="s">
        <v>751</v>
      </c>
      <c r="I471">
        <v>3</v>
      </c>
      <c r="O471">
        <v>3</v>
      </c>
      <c r="R471">
        <v>4</v>
      </c>
    </row>
    <row r="472" spans="1:18" x14ac:dyDescent="0.3">
      <c r="A472">
        <v>2024</v>
      </c>
      <c r="B472" t="str">
        <f t="shared" si="5"/>
        <v>Select LA name in cell below</v>
      </c>
      <c r="C472" t="s">
        <v>318</v>
      </c>
      <c r="D472" t="s">
        <v>752</v>
      </c>
      <c r="E472" t="str">
        <f>IF(SAC!B139="","Blank",SAC!B139)</f>
        <v>Blank</v>
      </c>
      <c r="F472">
        <v>6000676</v>
      </c>
      <c r="G472" t="s">
        <v>526</v>
      </c>
      <c r="H472" t="s">
        <v>1248</v>
      </c>
      <c r="I472">
        <v>2</v>
      </c>
      <c r="O472">
        <v>1</v>
      </c>
      <c r="R472">
        <v>5</v>
      </c>
    </row>
    <row r="473" spans="1:18" x14ac:dyDescent="0.3">
      <c r="A473">
        <v>2024</v>
      </c>
      <c r="B473" t="str">
        <f t="shared" si="5"/>
        <v>Select LA name in cell below</v>
      </c>
      <c r="C473" t="s">
        <v>319</v>
      </c>
      <c r="D473" t="s">
        <v>752</v>
      </c>
      <c r="E473" t="str">
        <f>IF(SAC!C139="","Blank",SAC!C139)</f>
        <v>Blank</v>
      </c>
      <c r="F473">
        <v>6000677</v>
      </c>
      <c r="G473" t="s">
        <v>526</v>
      </c>
      <c r="H473" t="s">
        <v>1249</v>
      </c>
      <c r="I473">
        <v>2</v>
      </c>
      <c r="O473">
        <v>2</v>
      </c>
      <c r="R473">
        <v>5</v>
      </c>
    </row>
    <row r="474" spans="1:18" x14ac:dyDescent="0.3">
      <c r="A474">
        <v>2024</v>
      </c>
      <c r="B474" t="str">
        <f t="shared" si="5"/>
        <v>Select LA name in cell below</v>
      </c>
      <c r="C474" t="s">
        <v>321</v>
      </c>
      <c r="D474" t="s">
        <v>752</v>
      </c>
      <c r="E474" t="str">
        <f>IF(SAC!D139="","Blank",SAC!D139)</f>
        <v>Blank</v>
      </c>
      <c r="F474">
        <v>6000678</v>
      </c>
      <c r="G474" t="s">
        <v>526</v>
      </c>
      <c r="H474" t="s">
        <v>1250</v>
      </c>
      <c r="I474">
        <v>2</v>
      </c>
      <c r="O474">
        <v>3</v>
      </c>
      <c r="R474">
        <v>5</v>
      </c>
    </row>
    <row r="475" spans="1:18" x14ac:dyDescent="0.3">
      <c r="A475">
        <v>2024</v>
      </c>
      <c r="B475" t="str">
        <f t="shared" si="5"/>
        <v>Select LA name in cell below</v>
      </c>
      <c r="C475" t="s">
        <v>323</v>
      </c>
      <c r="D475" t="s">
        <v>752</v>
      </c>
      <c r="E475" t="str">
        <f>IF(SAC!E139="","Blank",SAC!E139)</f>
        <v>Blank</v>
      </c>
      <c r="F475">
        <v>6000679</v>
      </c>
      <c r="G475" t="s">
        <v>526</v>
      </c>
      <c r="H475" t="s">
        <v>1251</v>
      </c>
      <c r="I475">
        <v>3</v>
      </c>
      <c r="O475">
        <v>1</v>
      </c>
      <c r="R475">
        <v>5</v>
      </c>
    </row>
    <row r="476" spans="1:18" x14ac:dyDescent="0.3">
      <c r="A476">
        <v>2024</v>
      </c>
      <c r="B476" t="str">
        <f t="shared" si="5"/>
        <v>Select LA name in cell below</v>
      </c>
      <c r="C476" t="s">
        <v>324</v>
      </c>
      <c r="D476" t="s">
        <v>752</v>
      </c>
      <c r="E476" t="str">
        <f>IF(SAC!F139="","Blank",SAC!F139)</f>
        <v>Blank</v>
      </c>
      <c r="F476">
        <v>6000680</v>
      </c>
      <c r="G476" t="s">
        <v>526</v>
      </c>
      <c r="H476" t="s">
        <v>1249</v>
      </c>
      <c r="I476">
        <v>3</v>
      </c>
      <c r="O476">
        <v>2</v>
      </c>
      <c r="R476">
        <v>5</v>
      </c>
    </row>
    <row r="477" spans="1:18" x14ac:dyDescent="0.3">
      <c r="A477">
        <v>2024</v>
      </c>
      <c r="B477" t="str">
        <f t="shared" si="5"/>
        <v>Select LA name in cell below</v>
      </c>
      <c r="C477" t="s">
        <v>325</v>
      </c>
      <c r="D477" t="s">
        <v>752</v>
      </c>
      <c r="E477" t="str">
        <f>IF(SAC!G139="","Blank",SAC!G139)</f>
        <v>Blank</v>
      </c>
      <c r="F477">
        <v>6000681</v>
      </c>
      <c r="G477" t="s">
        <v>526</v>
      </c>
      <c r="H477" t="s">
        <v>1250</v>
      </c>
      <c r="I477">
        <v>3</v>
      </c>
      <c r="O477">
        <v>3</v>
      </c>
      <c r="R477">
        <v>5</v>
      </c>
    </row>
    <row r="478" spans="1:18" x14ac:dyDescent="0.3">
      <c r="A478">
        <v>2024</v>
      </c>
      <c r="B478" t="str">
        <f t="shared" si="5"/>
        <v>Select LA name in cell below</v>
      </c>
      <c r="C478" t="s">
        <v>318</v>
      </c>
      <c r="D478" t="s">
        <v>754</v>
      </c>
      <c r="E478" t="str">
        <f>IF(SAC!B140="","Blank",SAC!B140)</f>
        <v>Blank</v>
      </c>
      <c r="F478">
        <v>6000682</v>
      </c>
      <c r="G478" t="s">
        <v>526</v>
      </c>
      <c r="H478" t="s">
        <v>755</v>
      </c>
      <c r="I478">
        <v>2</v>
      </c>
      <c r="O478">
        <v>1</v>
      </c>
      <c r="R478">
        <v>6</v>
      </c>
    </row>
    <row r="479" spans="1:18" x14ac:dyDescent="0.3">
      <c r="A479">
        <v>2024</v>
      </c>
      <c r="B479" t="str">
        <f t="shared" si="5"/>
        <v>Select LA name in cell below</v>
      </c>
      <c r="C479" t="s">
        <v>319</v>
      </c>
      <c r="D479" t="s">
        <v>754</v>
      </c>
      <c r="E479" t="str">
        <f>IF(SAC!C140="","Blank",SAC!C140)</f>
        <v>Blank</v>
      </c>
      <c r="F479">
        <v>6000683</v>
      </c>
      <c r="G479" t="s">
        <v>526</v>
      </c>
      <c r="H479" t="s">
        <v>756</v>
      </c>
      <c r="I479">
        <v>2</v>
      </c>
      <c r="O479">
        <v>2</v>
      </c>
      <c r="R479">
        <v>6</v>
      </c>
    </row>
    <row r="480" spans="1:18" x14ac:dyDescent="0.3">
      <c r="A480">
        <v>2024</v>
      </c>
      <c r="B480" t="str">
        <f t="shared" si="5"/>
        <v>Select LA name in cell below</v>
      </c>
      <c r="C480" t="s">
        <v>321</v>
      </c>
      <c r="D480" t="s">
        <v>754</v>
      </c>
      <c r="E480" t="str">
        <f>IF(SAC!D140="","Blank",SAC!D140)</f>
        <v>Blank</v>
      </c>
      <c r="F480">
        <v>6000684</v>
      </c>
      <c r="G480" t="s">
        <v>526</v>
      </c>
      <c r="H480" t="s">
        <v>757</v>
      </c>
      <c r="I480">
        <v>2</v>
      </c>
      <c r="O480">
        <v>3</v>
      </c>
      <c r="R480">
        <v>6</v>
      </c>
    </row>
    <row r="481" spans="1:19" x14ac:dyDescent="0.3">
      <c r="A481">
        <v>2024</v>
      </c>
      <c r="B481" t="str">
        <f t="shared" si="5"/>
        <v>Select LA name in cell below</v>
      </c>
      <c r="C481" t="s">
        <v>323</v>
      </c>
      <c r="D481" t="s">
        <v>754</v>
      </c>
      <c r="E481" t="str">
        <f>IF(SAC!E140="","Blank",SAC!E140)</f>
        <v>Blank</v>
      </c>
      <c r="F481">
        <v>6000685</v>
      </c>
      <c r="G481" t="s">
        <v>526</v>
      </c>
      <c r="H481" t="s">
        <v>758</v>
      </c>
      <c r="I481">
        <v>3</v>
      </c>
      <c r="O481">
        <v>1</v>
      </c>
      <c r="R481">
        <v>6</v>
      </c>
    </row>
    <row r="482" spans="1:19" x14ac:dyDescent="0.3">
      <c r="A482">
        <v>2024</v>
      </c>
      <c r="B482" t="str">
        <f t="shared" si="5"/>
        <v>Select LA name in cell below</v>
      </c>
      <c r="C482" t="s">
        <v>324</v>
      </c>
      <c r="D482" t="s">
        <v>754</v>
      </c>
      <c r="E482" t="str">
        <f>IF(SAC!F140="","Blank",SAC!F140)</f>
        <v>Blank</v>
      </c>
      <c r="F482">
        <v>6000686</v>
      </c>
      <c r="G482" t="s">
        <v>526</v>
      </c>
      <c r="H482" t="s">
        <v>756</v>
      </c>
      <c r="I482">
        <v>3</v>
      </c>
      <c r="O482">
        <v>2</v>
      </c>
      <c r="R482">
        <v>6</v>
      </c>
    </row>
    <row r="483" spans="1:19" x14ac:dyDescent="0.3">
      <c r="A483">
        <v>2024</v>
      </c>
      <c r="B483" t="str">
        <f t="shared" si="5"/>
        <v>Select LA name in cell below</v>
      </c>
      <c r="C483" t="s">
        <v>325</v>
      </c>
      <c r="D483" t="s">
        <v>754</v>
      </c>
      <c r="E483" t="str">
        <f>IF(SAC!G140="","Blank",SAC!G140)</f>
        <v>Blank</v>
      </c>
      <c r="F483">
        <v>6000687</v>
      </c>
      <c r="G483" t="s">
        <v>526</v>
      </c>
      <c r="H483" t="s">
        <v>757</v>
      </c>
      <c r="I483">
        <v>3</v>
      </c>
      <c r="O483">
        <v>3</v>
      </c>
      <c r="R483">
        <v>6</v>
      </c>
    </row>
    <row r="484" spans="1:19" x14ac:dyDescent="0.3">
      <c r="A484">
        <v>2024</v>
      </c>
      <c r="B484" t="str">
        <f t="shared" si="5"/>
        <v>Select LA name in cell below</v>
      </c>
      <c r="C484" t="s">
        <v>318</v>
      </c>
      <c r="D484" t="s">
        <v>759</v>
      </c>
      <c r="E484" t="str">
        <f>IF(SAC!B141="","Blank",SAC!B141)</f>
        <v>Blank</v>
      </c>
      <c r="F484">
        <v>6000688</v>
      </c>
      <c r="G484" t="s">
        <v>526</v>
      </c>
      <c r="H484" t="s">
        <v>760</v>
      </c>
      <c r="I484">
        <v>2</v>
      </c>
      <c r="O484">
        <v>1</v>
      </c>
      <c r="R484">
        <v>7</v>
      </c>
    </row>
    <row r="485" spans="1:19" x14ac:dyDescent="0.3">
      <c r="A485">
        <v>2024</v>
      </c>
      <c r="B485" t="str">
        <f t="shared" si="5"/>
        <v>Select LA name in cell below</v>
      </c>
      <c r="C485" t="s">
        <v>319</v>
      </c>
      <c r="D485" t="s">
        <v>759</v>
      </c>
      <c r="E485" t="str">
        <f>IF(SAC!C141="","Blank",SAC!C141)</f>
        <v>Blank</v>
      </c>
      <c r="F485">
        <v>6000689</v>
      </c>
      <c r="G485" t="s">
        <v>526</v>
      </c>
      <c r="H485" t="s">
        <v>761</v>
      </c>
      <c r="I485">
        <v>2</v>
      </c>
      <c r="O485">
        <v>2</v>
      </c>
      <c r="R485">
        <v>7</v>
      </c>
    </row>
    <row r="486" spans="1:19" x14ac:dyDescent="0.3">
      <c r="A486">
        <v>2024</v>
      </c>
      <c r="B486" t="str">
        <f t="shared" si="5"/>
        <v>Select LA name in cell below</v>
      </c>
      <c r="C486" t="s">
        <v>321</v>
      </c>
      <c r="D486" t="s">
        <v>759</v>
      </c>
      <c r="E486" t="str">
        <f>IF(SAC!D141="","Blank",SAC!D141)</f>
        <v>Blank</v>
      </c>
      <c r="F486">
        <v>6000690</v>
      </c>
      <c r="G486" t="s">
        <v>526</v>
      </c>
      <c r="H486" t="s">
        <v>762</v>
      </c>
      <c r="I486">
        <v>2</v>
      </c>
      <c r="O486">
        <v>3</v>
      </c>
      <c r="R486">
        <v>7</v>
      </c>
    </row>
    <row r="487" spans="1:19" x14ac:dyDescent="0.3">
      <c r="A487">
        <v>2024</v>
      </c>
      <c r="B487" t="str">
        <f t="shared" si="5"/>
        <v>Select LA name in cell below</v>
      </c>
      <c r="C487" t="s">
        <v>323</v>
      </c>
      <c r="D487" t="s">
        <v>759</v>
      </c>
      <c r="E487" t="str">
        <f>IF(SAC!E141="","Blank",SAC!E141)</f>
        <v>Blank</v>
      </c>
      <c r="F487">
        <v>6000691</v>
      </c>
      <c r="G487" t="s">
        <v>526</v>
      </c>
      <c r="H487" t="s">
        <v>760</v>
      </c>
      <c r="I487">
        <v>3</v>
      </c>
      <c r="O487">
        <v>1</v>
      </c>
      <c r="R487">
        <v>7</v>
      </c>
    </row>
    <row r="488" spans="1:19" x14ac:dyDescent="0.3">
      <c r="A488">
        <v>2024</v>
      </c>
      <c r="B488" t="str">
        <f t="shared" si="5"/>
        <v>Select LA name in cell below</v>
      </c>
      <c r="C488" t="s">
        <v>324</v>
      </c>
      <c r="D488" t="s">
        <v>759</v>
      </c>
      <c r="E488" t="str">
        <f>IF(SAC!F141="","Blank",SAC!F141)</f>
        <v>Blank</v>
      </c>
      <c r="F488">
        <v>6000692</v>
      </c>
      <c r="G488" t="s">
        <v>526</v>
      </c>
      <c r="H488" t="s">
        <v>761</v>
      </c>
      <c r="I488">
        <v>3</v>
      </c>
      <c r="O488">
        <v>2</v>
      </c>
      <c r="R488">
        <v>7</v>
      </c>
    </row>
    <row r="489" spans="1:19" x14ac:dyDescent="0.3">
      <c r="A489">
        <v>2024</v>
      </c>
      <c r="B489" t="str">
        <f t="shared" si="5"/>
        <v>Select LA name in cell below</v>
      </c>
      <c r="C489" t="s">
        <v>325</v>
      </c>
      <c r="D489" t="s">
        <v>759</v>
      </c>
      <c r="E489" t="str">
        <f>IF(SAC!G141="","Blank",SAC!G141)</f>
        <v>Blank</v>
      </c>
      <c r="F489">
        <v>6000693</v>
      </c>
      <c r="G489" t="s">
        <v>526</v>
      </c>
      <c r="H489" t="s">
        <v>762</v>
      </c>
      <c r="I489">
        <v>3</v>
      </c>
      <c r="O489">
        <v>3</v>
      </c>
      <c r="R489">
        <v>7</v>
      </c>
    </row>
    <row r="490" spans="1:19" x14ac:dyDescent="0.3">
      <c r="A490">
        <v>2024</v>
      </c>
      <c r="B490" t="str">
        <f t="shared" si="5"/>
        <v>Select LA name in cell below</v>
      </c>
      <c r="C490" t="s">
        <v>318</v>
      </c>
      <c r="D490" t="s">
        <v>733</v>
      </c>
      <c r="E490" t="str">
        <f>IF(SAC!B146="","Blank",SAC!B146)</f>
        <v>Blank</v>
      </c>
      <c r="F490">
        <v>6000694</v>
      </c>
      <c r="G490" t="s">
        <v>723</v>
      </c>
      <c r="H490" t="s">
        <v>730</v>
      </c>
      <c r="I490">
        <v>2</v>
      </c>
      <c r="O490">
        <v>1</v>
      </c>
      <c r="S490">
        <v>1</v>
      </c>
    </row>
    <row r="491" spans="1:19" x14ac:dyDescent="0.3">
      <c r="A491">
        <v>2024</v>
      </c>
      <c r="B491" t="str">
        <f t="shared" si="5"/>
        <v>Select LA name in cell below</v>
      </c>
      <c r="C491" t="s">
        <v>319</v>
      </c>
      <c r="D491" t="s">
        <v>733</v>
      </c>
      <c r="E491" t="str">
        <f>IF(SAC!C146="","Blank",SAC!C146)</f>
        <v>Blank</v>
      </c>
      <c r="F491">
        <v>6000695</v>
      </c>
      <c r="G491" t="s">
        <v>723</v>
      </c>
      <c r="H491" t="s">
        <v>731</v>
      </c>
      <c r="I491">
        <v>2</v>
      </c>
      <c r="O491">
        <v>2</v>
      </c>
      <c r="S491">
        <v>1</v>
      </c>
    </row>
    <row r="492" spans="1:19" x14ac:dyDescent="0.3">
      <c r="A492">
        <v>2024</v>
      </c>
      <c r="B492" t="str">
        <f t="shared" si="5"/>
        <v>Select LA name in cell below</v>
      </c>
      <c r="C492" t="s">
        <v>321</v>
      </c>
      <c r="D492" t="s">
        <v>733</v>
      </c>
      <c r="E492" t="str">
        <f>IF(SAC!D146="","Blank",SAC!D146)</f>
        <v>Blank</v>
      </c>
      <c r="F492">
        <v>6000696</v>
      </c>
      <c r="G492" t="s">
        <v>723</v>
      </c>
      <c r="H492" t="s">
        <v>732</v>
      </c>
      <c r="I492">
        <v>2</v>
      </c>
      <c r="O492">
        <v>3</v>
      </c>
      <c r="S492">
        <v>1</v>
      </c>
    </row>
    <row r="493" spans="1:19" x14ac:dyDescent="0.3">
      <c r="A493">
        <v>2024</v>
      </c>
      <c r="B493" t="str">
        <f t="shared" si="5"/>
        <v>Select LA name in cell below</v>
      </c>
      <c r="C493" t="s">
        <v>323</v>
      </c>
      <c r="D493" t="s">
        <v>733</v>
      </c>
      <c r="E493" t="str">
        <f>IF(SAC!E146="","Blank",SAC!E146)</f>
        <v>Blank</v>
      </c>
      <c r="F493">
        <v>6000697</v>
      </c>
      <c r="G493" t="s">
        <v>723</v>
      </c>
      <c r="H493" t="s">
        <v>730</v>
      </c>
      <c r="I493">
        <v>3</v>
      </c>
      <c r="O493">
        <v>1</v>
      </c>
      <c r="S493">
        <v>1</v>
      </c>
    </row>
    <row r="494" spans="1:19" x14ac:dyDescent="0.3">
      <c r="A494">
        <v>2024</v>
      </c>
      <c r="B494" t="str">
        <f t="shared" si="5"/>
        <v>Select LA name in cell below</v>
      </c>
      <c r="C494" t="s">
        <v>324</v>
      </c>
      <c r="D494" t="s">
        <v>733</v>
      </c>
      <c r="E494" t="str">
        <f>IF(SAC!F146="","Blank",SAC!F146)</f>
        <v>Blank</v>
      </c>
      <c r="F494">
        <v>6000698</v>
      </c>
      <c r="G494" t="s">
        <v>723</v>
      </c>
      <c r="H494" t="s">
        <v>731</v>
      </c>
      <c r="I494">
        <v>3</v>
      </c>
      <c r="O494">
        <v>2</v>
      </c>
      <c r="S494">
        <v>1</v>
      </c>
    </row>
    <row r="495" spans="1:19" x14ac:dyDescent="0.3">
      <c r="A495">
        <v>2024</v>
      </c>
      <c r="B495" t="str">
        <f t="shared" si="5"/>
        <v>Select LA name in cell below</v>
      </c>
      <c r="C495" t="s">
        <v>325</v>
      </c>
      <c r="D495" t="s">
        <v>733</v>
      </c>
      <c r="E495" t="str">
        <f>IF(SAC!G146="","Blank",SAC!G146)</f>
        <v>Blank</v>
      </c>
      <c r="F495">
        <v>6000699</v>
      </c>
      <c r="G495" t="s">
        <v>723</v>
      </c>
      <c r="H495" t="s">
        <v>732</v>
      </c>
      <c r="I495">
        <v>3</v>
      </c>
      <c r="O495">
        <v>3</v>
      </c>
      <c r="S495">
        <v>1</v>
      </c>
    </row>
    <row r="496" spans="1:19" x14ac:dyDescent="0.3">
      <c r="A496">
        <v>2024</v>
      </c>
      <c r="B496" t="str">
        <f t="shared" si="5"/>
        <v>Select LA name in cell below</v>
      </c>
      <c r="C496" t="s">
        <v>318</v>
      </c>
      <c r="D496" t="s">
        <v>734</v>
      </c>
      <c r="E496" t="str">
        <f>IF(SAC!B147="","Blank",SAC!B147)</f>
        <v>Blank</v>
      </c>
      <c r="F496">
        <v>6000700</v>
      </c>
      <c r="G496" t="s">
        <v>723</v>
      </c>
      <c r="H496" t="s">
        <v>724</v>
      </c>
      <c r="I496">
        <v>2</v>
      </c>
      <c r="O496">
        <v>1</v>
      </c>
      <c r="S496">
        <v>2</v>
      </c>
    </row>
    <row r="497" spans="1:20" x14ac:dyDescent="0.3">
      <c r="A497">
        <v>2024</v>
      </c>
      <c r="B497" t="str">
        <f t="shared" si="5"/>
        <v>Select LA name in cell below</v>
      </c>
      <c r="C497" t="s">
        <v>319</v>
      </c>
      <c r="D497" t="s">
        <v>734</v>
      </c>
      <c r="E497" t="str">
        <f>IF(SAC!C147="","Blank",SAC!C147)</f>
        <v>Blank</v>
      </c>
      <c r="F497">
        <v>6000701</v>
      </c>
      <c r="G497" t="s">
        <v>723</v>
      </c>
      <c r="H497" t="s">
        <v>725</v>
      </c>
      <c r="I497">
        <v>2</v>
      </c>
      <c r="O497">
        <v>2</v>
      </c>
      <c r="S497">
        <v>2</v>
      </c>
    </row>
    <row r="498" spans="1:20" x14ac:dyDescent="0.3">
      <c r="A498">
        <v>2024</v>
      </c>
      <c r="B498" t="str">
        <f t="shared" si="5"/>
        <v>Select LA name in cell below</v>
      </c>
      <c r="C498" t="s">
        <v>321</v>
      </c>
      <c r="D498" t="s">
        <v>734</v>
      </c>
      <c r="E498" t="str">
        <f>IF(SAC!D147="","Blank",SAC!D147)</f>
        <v>Blank</v>
      </c>
      <c r="F498">
        <v>6000702</v>
      </c>
      <c r="G498" t="s">
        <v>723</v>
      </c>
      <c r="H498" t="s">
        <v>726</v>
      </c>
      <c r="I498">
        <v>2</v>
      </c>
      <c r="O498">
        <v>3</v>
      </c>
      <c r="S498">
        <v>2</v>
      </c>
    </row>
    <row r="499" spans="1:20" x14ac:dyDescent="0.3">
      <c r="A499">
        <v>2024</v>
      </c>
      <c r="B499" t="str">
        <f t="shared" si="5"/>
        <v>Select LA name in cell below</v>
      </c>
      <c r="C499" t="s">
        <v>323</v>
      </c>
      <c r="D499" t="s">
        <v>734</v>
      </c>
      <c r="E499" t="str">
        <f>IF(SAC!E147="","Blank",SAC!E147)</f>
        <v>Blank</v>
      </c>
      <c r="F499">
        <v>6000703</v>
      </c>
      <c r="G499" t="s">
        <v>723</v>
      </c>
      <c r="H499" t="s">
        <v>724</v>
      </c>
      <c r="I499">
        <v>3</v>
      </c>
      <c r="O499">
        <v>1</v>
      </c>
      <c r="S499">
        <v>2</v>
      </c>
    </row>
    <row r="500" spans="1:20" x14ac:dyDescent="0.3">
      <c r="A500">
        <v>2024</v>
      </c>
      <c r="B500" t="str">
        <f t="shared" si="5"/>
        <v>Select LA name in cell below</v>
      </c>
      <c r="C500" t="s">
        <v>324</v>
      </c>
      <c r="D500" t="s">
        <v>734</v>
      </c>
      <c r="E500" t="str">
        <f>IF(SAC!F147="","Blank",SAC!F147)</f>
        <v>Blank</v>
      </c>
      <c r="F500">
        <v>6000704</v>
      </c>
      <c r="G500" t="s">
        <v>723</v>
      </c>
      <c r="H500" t="s">
        <v>725</v>
      </c>
      <c r="I500">
        <v>3</v>
      </c>
      <c r="O500">
        <v>2</v>
      </c>
      <c r="S500">
        <v>2</v>
      </c>
    </row>
    <row r="501" spans="1:20" x14ac:dyDescent="0.3">
      <c r="A501">
        <v>2024</v>
      </c>
      <c r="B501" t="str">
        <f t="shared" si="5"/>
        <v>Select LA name in cell below</v>
      </c>
      <c r="C501" t="s">
        <v>325</v>
      </c>
      <c r="D501" t="s">
        <v>734</v>
      </c>
      <c r="E501" t="str">
        <f>IF(SAC!G147="","Blank",SAC!G147)</f>
        <v>Blank</v>
      </c>
      <c r="F501">
        <v>6000705</v>
      </c>
      <c r="G501" t="s">
        <v>723</v>
      </c>
      <c r="H501" t="s">
        <v>726</v>
      </c>
      <c r="I501">
        <v>3</v>
      </c>
      <c r="O501">
        <v>3</v>
      </c>
      <c r="S501">
        <v>2</v>
      </c>
    </row>
    <row r="502" spans="1:20" x14ac:dyDescent="0.3">
      <c r="A502">
        <v>2024</v>
      </c>
      <c r="B502" t="str">
        <f t="shared" si="5"/>
        <v>Select LA name in cell below</v>
      </c>
      <c r="C502" t="s">
        <v>318</v>
      </c>
      <c r="D502" t="s">
        <v>735</v>
      </c>
      <c r="E502" t="str">
        <f>IF(SAC!B148="","Blank",SAC!B148)</f>
        <v>Blank</v>
      </c>
      <c r="F502">
        <v>6000706</v>
      </c>
      <c r="G502" t="s">
        <v>723</v>
      </c>
      <c r="H502" t="s">
        <v>727</v>
      </c>
      <c r="I502">
        <v>2</v>
      </c>
      <c r="O502">
        <v>1</v>
      </c>
      <c r="S502">
        <v>3</v>
      </c>
    </row>
    <row r="503" spans="1:20" x14ac:dyDescent="0.3">
      <c r="A503">
        <v>2024</v>
      </c>
      <c r="B503" t="str">
        <f t="shared" si="5"/>
        <v>Select LA name in cell below</v>
      </c>
      <c r="C503" t="s">
        <v>319</v>
      </c>
      <c r="D503" t="s">
        <v>735</v>
      </c>
      <c r="E503" t="str">
        <f>IF(SAC!C148="","Blank",SAC!C148)</f>
        <v>Blank</v>
      </c>
      <c r="F503">
        <v>6000707</v>
      </c>
      <c r="G503" t="s">
        <v>723</v>
      </c>
      <c r="H503" t="s">
        <v>728</v>
      </c>
      <c r="I503">
        <v>2</v>
      </c>
      <c r="O503">
        <v>2</v>
      </c>
      <c r="S503">
        <v>3</v>
      </c>
    </row>
    <row r="504" spans="1:20" x14ac:dyDescent="0.3">
      <c r="A504">
        <v>2024</v>
      </c>
      <c r="B504" t="str">
        <f t="shared" si="5"/>
        <v>Select LA name in cell below</v>
      </c>
      <c r="C504" t="s">
        <v>321</v>
      </c>
      <c r="D504" t="s">
        <v>735</v>
      </c>
      <c r="E504" t="str">
        <f>IF(SAC!D148="","Blank",SAC!D148)</f>
        <v>Blank</v>
      </c>
      <c r="F504">
        <v>6000708</v>
      </c>
      <c r="G504" t="s">
        <v>723</v>
      </c>
      <c r="H504" t="s">
        <v>729</v>
      </c>
      <c r="I504">
        <v>2</v>
      </c>
      <c r="O504">
        <v>3</v>
      </c>
      <c r="S504">
        <v>3</v>
      </c>
    </row>
    <row r="505" spans="1:20" x14ac:dyDescent="0.3">
      <c r="A505">
        <v>2024</v>
      </c>
      <c r="B505" t="str">
        <f t="shared" si="5"/>
        <v>Select LA name in cell below</v>
      </c>
      <c r="C505" t="s">
        <v>323</v>
      </c>
      <c r="D505" t="s">
        <v>735</v>
      </c>
      <c r="E505" t="str">
        <f>IF(SAC!E148="","Blank",SAC!E148)</f>
        <v>Blank</v>
      </c>
      <c r="F505">
        <v>6000709</v>
      </c>
      <c r="G505" t="s">
        <v>723</v>
      </c>
      <c r="H505" t="s">
        <v>727</v>
      </c>
      <c r="I505">
        <v>3</v>
      </c>
      <c r="O505">
        <v>1</v>
      </c>
      <c r="S505">
        <v>3</v>
      </c>
    </row>
    <row r="506" spans="1:20" x14ac:dyDescent="0.3">
      <c r="A506">
        <v>2024</v>
      </c>
      <c r="B506" t="str">
        <f t="shared" si="5"/>
        <v>Select LA name in cell below</v>
      </c>
      <c r="C506" t="s">
        <v>324</v>
      </c>
      <c r="D506" t="s">
        <v>735</v>
      </c>
      <c r="E506" t="str">
        <f>IF(SAC!F148="","Blank",SAC!F148)</f>
        <v>Blank</v>
      </c>
      <c r="F506">
        <v>6000710</v>
      </c>
      <c r="G506" t="s">
        <v>723</v>
      </c>
      <c r="H506" t="s">
        <v>728</v>
      </c>
      <c r="I506">
        <v>3</v>
      </c>
      <c r="O506">
        <v>2</v>
      </c>
      <c r="S506">
        <v>3</v>
      </c>
    </row>
    <row r="507" spans="1:20" x14ac:dyDescent="0.3">
      <c r="A507">
        <v>2024</v>
      </c>
      <c r="B507" t="str">
        <f t="shared" si="5"/>
        <v>Select LA name in cell below</v>
      </c>
      <c r="C507" t="s">
        <v>325</v>
      </c>
      <c r="D507" t="s">
        <v>735</v>
      </c>
      <c r="E507" t="str">
        <f>IF(SAC!G148="","Blank",SAC!G148)</f>
        <v>Blank</v>
      </c>
      <c r="F507">
        <v>6000711</v>
      </c>
      <c r="G507" t="s">
        <v>723</v>
      </c>
      <c r="H507" t="s">
        <v>729</v>
      </c>
      <c r="I507">
        <v>3</v>
      </c>
      <c r="O507">
        <v>3</v>
      </c>
      <c r="S507">
        <v>3</v>
      </c>
    </row>
    <row r="508" spans="1:20" x14ac:dyDescent="0.3">
      <c r="A508">
        <v>2024</v>
      </c>
      <c r="B508" t="str">
        <f t="shared" si="5"/>
        <v>Select LA name in cell below</v>
      </c>
      <c r="C508" t="s">
        <v>1</v>
      </c>
      <c r="D508" t="s">
        <v>46</v>
      </c>
      <c r="E508" t="str">
        <f>IF(SAC!B158="","Blank",SAC!B158)</f>
        <v>Blank</v>
      </c>
      <c r="F508">
        <v>6000712</v>
      </c>
      <c r="G508" t="s">
        <v>527</v>
      </c>
      <c r="H508" t="s">
        <v>347</v>
      </c>
      <c r="I508">
        <v>2</v>
      </c>
      <c r="J508">
        <v>1</v>
      </c>
      <c r="T508">
        <v>1</v>
      </c>
    </row>
    <row r="509" spans="1:20" x14ac:dyDescent="0.3">
      <c r="A509">
        <v>2024</v>
      </c>
      <c r="B509" t="str">
        <f t="shared" si="5"/>
        <v>Select LA name in cell below</v>
      </c>
      <c r="C509" t="s">
        <v>2</v>
      </c>
      <c r="D509" t="s">
        <v>46</v>
      </c>
      <c r="E509" t="str">
        <f>IF(SAC!C158="","Blank",SAC!C158)</f>
        <v>Blank</v>
      </c>
      <c r="F509">
        <v>6000713</v>
      </c>
      <c r="G509" t="s">
        <v>527</v>
      </c>
      <c r="H509" t="s">
        <v>348</v>
      </c>
      <c r="I509">
        <v>2</v>
      </c>
      <c r="J509">
        <v>2</v>
      </c>
      <c r="T509">
        <v>1</v>
      </c>
    </row>
    <row r="510" spans="1:20" x14ac:dyDescent="0.3">
      <c r="A510">
        <v>2024</v>
      </c>
      <c r="B510" t="str">
        <f t="shared" si="5"/>
        <v>Select LA name in cell below</v>
      </c>
      <c r="C510" t="s">
        <v>3</v>
      </c>
      <c r="D510" t="s">
        <v>46</v>
      </c>
      <c r="E510" t="str">
        <f>IF(SAC!D158="","Blank",SAC!D158)</f>
        <v>Blank</v>
      </c>
      <c r="F510">
        <v>6000714</v>
      </c>
      <c r="G510" t="s">
        <v>527</v>
      </c>
      <c r="H510" t="s">
        <v>349</v>
      </c>
      <c r="I510">
        <v>2</v>
      </c>
      <c r="J510">
        <v>3</v>
      </c>
      <c r="T510">
        <v>1</v>
      </c>
    </row>
    <row r="511" spans="1:20" x14ac:dyDescent="0.3">
      <c r="A511">
        <v>2024</v>
      </c>
      <c r="B511" t="str">
        <f t="shared" si="5"/>
        <v>Select LA name in cell below</v>
      </c>
      <c r="C511" t="s">
        <v>4</v>
      </c>
      <c r="D511" t="s">
        <v>46</v>
      </c>
      <c r="E511" t="str">
        <f>IF(SAC!E158="","Blank",SAC!E158)</f>
        <v>Blank</v>
      </c>
      <c r="F511">
        <v>6000715</v>
      </c>
      <c r="G511" t="s">
        <v>527</v>
      </c>
      <c r="H511" t="s">
        <v>350</v>
      </c>
      <c r="I511">
        <v>2</v>
      </c>
      <c r="J511">
        <v>4</v>
      </c>
      <c r="T511">
        <v>1</v>
      </c>
    </row>
    <row r="512" spans="1:20" x14ac:dyDescent="0.3">
      <c r="A512">
        <v>2024</v>
      </c>
      <c r="B512" t="str">
        <f t="shared" si="5"/>
        <v>Select LA name in cell below</v>
      </c>
      <c r="C512" t="s">
        <v>5</v>
      </c>
      <c r="D512" t="s">
        <v>46</v>
      </c>
      <c r="E512" t="str">
        <f>IF(SAC!F158="","Blank",SAC!F158)</f>
        <v>Blank</v>
      </c>
      <c r="F512">
        <v>6000716</v>
      </c>
      <c r="G512" t="s">
        <v>527</v>
      </c>
      <c r="H512" t="s">
        <v>351</v>
      </c>
      <c r="I512">
        <v>2</v>
      </c>
      <c r="J512">
        <v>5</v>
      </c>
      <c r="T512">
        <v>1</v>
      </c>
    </row>
    <row r="513" spans="1:20" x14ac:dyDescent="0.3">
      <c r="A513">
        <v>2024</v>
      </c>
      <c r="B513" t="str">
        <f t="shared" si="5"/>
        <v>Select LA name in cell below</v>
      </c>
      <c r="C513" t="s">
        <v>120</v>
      </c>
      <c r="D513" t="s">
        <v>46</v>
      </c>
      <c r="E513" t="str">
        <f>IF(SAC!G158="","Blank",SAC!G158)</f>
        <v>Blank</v>
      </c>
      <c r="F513">
        <v>6000717</v>
      </c>
      <c r="G513" t="s">
        <v>527</v>
      </c>
      <c r="H513" t="s">
        <v>352</v>
      </c>
      <c r="I513">
        <v>2</v>
      </c>
      <c r="J513">
        <v>6</v>
      </c>
      <c r="T513">
        <v>1</v>
      </c>
    </row>
    <row r="514" spans="1:20" x14ac:dyDescent="0.3">
      <c r="A514">
        <v>2024</v>
      </c>
      <c r="B514" t="str">
        <f t="shared" si="5"/>
        <v>Select LA name in cell below</v>
      </c>
      <c r="C514" t="s">
        <v>1</v>
      </c>
      <c r="D514" t="s">
        <v>47</v>
      </c>
      <c r="E514" t="str">
        <f>IF(SAC!B159="","Blank",SAC!B159)</f>
        <v>Blank</v>
      </c>
      <c r="F514">
        <v>6000718</v>
      </c>
      <c r="G514" t="s">
        <v>527</v>
      </c>
      <c r="H514" t="s">
        <v>353</v>
      </c>
      <c r="I514">
        <v>2</v>
      </c>
      <c r="J514">
        <v>1</v>
      </c>
      <c r="T514">
        <v>2</v>
      </c>
    </row>
    <row r="515" spans="1:20" x14ac:dyDescent="0.3">
      <c r="A515">
        <v>2024</v>
      </c>
      <c r="B515" t="str">
        <f t="shared" si="5"/>
        <v>Select LA name in cell below</v>
      </c>
      <c r="C515" t="s">
        <v>2</v>
      </c>
      <c r="D515" t="s">
        <v>47</v>
      </c>
      <c r="E515" t="str">
        <f>IF(SAC!C159="","Blank",SAC!C159)</f>
        <v>Blank</v>
      </c>
      <c r="F515">
        <v>6000719</v>
      </c>
      <c r="G515" t="s">
        <v>527</v>
      </c>
      <c r="H515" t="s">
        <v>354</v>
      </c>
      <c r="I515">
        <v>2</v>
      </c>
      <c r="J515">
        <v>2</v>
      </c>
      <c r="T515">
        <v>2</v>
      </c>
    </row>
    <row r="516" spans="1:20" x14ac:dyDescent="0.3">
      <c r="A516">
        <v>2024</v>
      </c>
      <c r="B516" t="str">
        <f t="shared" si="5"/>
        <v>Select LA name in cell below</v>
      </c>
      <c r="C516" t="s">
        <v>3</v>
      </c>
      <c r="D516" t="s">
        <v>47</v>
      </c>
      <c r="E516" t="str">
        <f>IF(SAC!D159="","Blank",SAC!D159)</f>
        <v>Blank</v>
      </c>
      <c r="F516">
        <v>6000720</v>
      </c>
      <c r="G516" t="s">
        <v>527</v>
      </c>
      <c r="H516" t="s">
        <v>355</v>
      </c>
      <c r="I516">
        <v>2</v>
      </c>
      <c r="J516">
        <v>3</v>
      </c>
      <c r="T516">
        <v>2</v>
      </c>
    </row>
    <row r="517" spans="1:20" x14ac:dyDescent="0.3">
      <c r="A517">
        <v>2024</v>
      </c>
      <c r="B517" t="str">
        <f t="shared" si="5"/>
        <v>Select LA name in cell below</v>
      </c>
      <c r="C517" t="s">
        <v>4</v>
      </c>
      <c r="D517" t="s">
        <v>47</v>
      </c>
      <c r="E517" t="str">
        <f>IF(SAC!E159="","Blank",SAC!E159)</f>
        <v>Blank</v>
      </c>
      <c r="F517">
        <v>6000721</v>
      </c>
      <c r="G517" t="s">
        <v>527</v>
      </c>
      <c r="H517" t="s">
        <v>356</v>
      </c>
      <c r="I517">
        <v>2</v>
      </c>
      <c r="J517">
        <v>4</v>
      </c>
      <c r="T517">
        <v>2</v>
      </c>
    </row>
    <row r="518" spans="1:20" x14ac:dyDescent="0.3">
      <c r="A518">
        <v>2024</v>
      </c>
      <c r="B518" t="str">
        <f t="shared" si="5"/>
        <v>Select LA name in cell below</v>
      </c>
      <c r="C518" t="s">
        <v>5</v>
      </c>
      <c r="D518" t="s">
        <v>47</v>
      </c>
      <c r="E518" t="str">
        <f>IF(SAC!F159="","Blank",SAC!F159)</f>
        <v>Blank</v>
      </c>
      <c r="F518">
        <v>6000722</v>
      </c>
      <c r="G518" t="s">
        <v>527</v>
      </c>
      <c r="H518" t="s">
        <v>357</v>
      </c>
      <c r="I518">
        <v>2</v>
      </c>
      <c r="J518">
        <v>5</v>
      </c>
      <c r="T518">
        <v>2</v>
      </c>
    </row>
    <row r="519" spans="1:20" x14ac:dyDescent="0.3">
      <c r="A519">
        <v>2024</v>
      </c>
      <c r="B519" t="str">
        <f t="shared" ref="B519:B582" si="6">B518</f>
        <v>Select LA name in cell below</v>
      </c>
      <c r="C519" t="s">
        <v>120</v>
      </c>
      <c r="D519" t="s">
        <v>47</v>
      </c>
      <c r="E519" t="str">
        <f>IF(SAC!G159="","Blank",SAC!G159)</f>
        <v>Blank</v>
      </c>
      <c r="F519">
        <v>6000723</v>
      </c>
      <c r="G519" t="s">
        <v>527</v>
      </c>
      <c r="H519" t="s">
        <v>358</v>
      </c>
      <c r="I519">
        <v>2</v>
      </c>
      <c r="J519">
        <v>6</v>
      </c>
      <c r="T519">
        <v>2</v>
      </c>
    </row>
    <row r="520" spans="1:20" x14ac:dyDescent="0.3">
      <c r="A520">
        <v>2024</v>
      </c>
      <c r="B520" t="str">
        <f t="shared" si="6"/>
        <v>Select LA name in cell below</v>
      </c>
      <c r="C520" t="s">
        <v>1</v>
      </c>
      <c r="D520" t="s">
        <v>359</v>
      </c>
      <c r="E520" t="str">
        <f>IF(SAC!B160="","Blank",SAC!B160)</f>
        <v>Blank</v>
      </c>
      <c r="F520">
        <v>6000724</v>
      </c>
      <c r="G520" t="s">
        <v>527</v>
      </c>
      <c r="H520" t="s">
        <v>360</v>
      </c>
      <c r="I520">
        <v>2</v>
      </c>
      <c r="J520">
        <v>1</v>
      </c>
      <c r="T520">
        <v>3</v>
      </c>
    </row>
    <row r="521" spans="1:20" x14ac:dyDescent="0.3">
      <c r="A521">
        <v>2024</v>
      </c>
      <c r="B521" t="str">
        <f t="shared" si="6"/>
        <v>Select LA name in cell below</v>
      </c>
      <c r="C521" t="s">
        <v>2</v>
      </c>
      <c r="D521" t="s">
        <v>359</v>
      </c>
      <c r="E521" t="str">
        <f>IF(SAC!C160="","Blank",SAC!C160)</f>
        <v>Blank</v>
      </c>
      <c r="F521">
        <v>6000725</v>
      </c>
      <c r="G521" t="s">
        <v>527</v>
      </c>
      <c r="H521" t="s">
        <v>361</v>
      </c>
      <c r="I521">
        <v>2</v>
      </c>
      <c r="J521">
        <v>2</v>
      </c>
      <c r="T521">
        <v>3</v>
      </c>
    </row>
    <row r="522" spans="1:20" x14ac:dyDescent="0.3">
      <c r="A522">
        <v>2024</v>
      </c>
      <c r="B522" t="str">
        <f t="shared" si="6"/>
        <v>Select LA name in cell below</v>
      </c>
      <c r="C522" t="s">
        <v>3</v>
      </c>
      <c r="D522" t="s">
        <v>359</v>
      </c>
      <c r="E522" t="str">
        <f>IF(SAC!D160="","Blank",SAC!D160)</f>
        <v>Blank</v>
      </c>
      <c r="F522">
        <v>6000726</v>
      </c>
      <c r="G522" t="s">
        <v>527</v>
      </c>
      <c r="H522" t="s">
        <v>362</v>
      </c>
      <c r="I522">
        <v>2</v>
      </c>
      <c r="J522">
        <v>3</v>
      </c>
      <c r="T522">
        <v>3</v>
      </c>
    </row>
    <row r="523" spans="1:20" x14ac:dyDescent="0.3">
      <c r="A523">
        <v>2024</v>
      </c>
      <c r="B523" t="str">
        <f t="shared" si="6"/>
        <v>Select LA name in cell below</v>
      </c>
      <c r="C523" t="s">
        <v>4</v>
      </c>
      <c r="D523" t="s">
        <v>359</v>
      </c>
      <c r="E523" t="str">
        <f>IF(SAC!E160="","Blank",SAC!E160)</f>
        <v>Blank</v>
      </c>
      <c r="F523">
        <v>6000727</v>
      </c>
      <c r="G523" t="s">
        <v>527</v>
      </c>
      <c r="H523" t="s">
        <v>363</v>
      </c>
      <c r="I523">
        <v>2</v>
      </c>
      <c r="J523">
        <v>4</v>
      </c>
      <c r="T523">
        <v>3</v>
      </c>
    </row>
    <row r="524" spans="1:20" x14ac:dyDescent="0.3">
      <c r="A524">
        <v>2024</v>
      </c>
      <c r="B524" t="str">
        <f t="shared" si="6"/>
        <v>Select LA name in cell below</v>
      </c>
      <c r="C524" t="s">
        <v>5</v>
      </c>
      <c r="D524" t="s">
        <v>359</v>
      </c>
      <c r="E524" t="str">
        <f>IF(SAC!F160="","Blank",SAC!F160)</f>
        <v>Blank</v>
      </c>
      <c r="F524">
        <v>6000728</v>
      </c>
      <c r="G524" t="s">
        <v>527</v>
      </c>
      <c r="H524" t="s">
        <v>364</v>
      </c>
      <c r="I524">
        <v>2</v>
      </c>
      <c r="J524">
        <v>5</v>
      </c>
      <c r="T524">
        <v>3</v>
      </c>
    </row>
    <row r="525" spans="1:20" x14ac:dyDescent="0.3">
      <c r="A525">
        <v>2024</v>
      </c>
      <c r="B525" t="str">
        <f t="shared" si="6"/>
        <v>Select LA name in cell below</v>
      </c>
      <c r="C525" t="s">
        <v>120</v>
      </c>
      <c r="D525" t="s">
        <v>359</v>
      </c>
      <c r="E525" t="str">
        <f>IF(SAC!G160="","Blank",SAC!G160)</f>
        <v>Blank</v>
      </c>
      <c r="F525">
        <v>6000729</v>
      </c>
      <c r="G525" t="s">
        <v>527</v>
      </c>
      <c r="H525" t="s">
        <v>365</v>
      </c>
      <c r="I525">
        <v>2</v>
      </c>
      <c r="J525">
        <v>6</v>
      </c>
      <c r="T525">
        <v>3</v>
      </c>
    </row>
    <row r="526" spans="1:20" x14ac:dyDescent="0.3">
      <c r="A526">
        <v>2024</v>
      </c>
      <c r="B526" t="str">
        <f t="shared" si="6"/>
        <v>Select LA name in cell below</v>
      </c>
      <c r="C526" t="s">
        <v>1</v>
      </c>
      <c r="D526" t="s">
        <v>49</v>
      </c>
      <c r="E526" t="str">
        <f>IF(SAC!B161="","Blank",SAC!B161)</f>
        <v>Blank</v>
      </c>
      <c r="F526">
        <v>6000730</v>
      </c>
      <c r="G526" t="s">
        <v>527</v>
      </c>
      <c r="H526" t="s">
        <v>366</v>
      </c>
      <c r="I526">
        <v>2</v>
      </c>
      <c r="J526">
        <v>1</v>
      </c>
      <c r="T526">
        <v>4</v>
      </c>
    </row>
    <row r="527" spans="1:20" x14ac:dyDescent="0.3">
      <c r="A527">
        <v>2024</v>
      </c>
      <c r="B527" t="str">
        <f t="shared" si="6"/>
        <v>Select LA name in cell below</v>
      </c>
      <c r="C527" t="s">
        <v>2</v>
      </c>
      <c r="D527" t="s">
        <v>49</v>
      </c>
      <c r="E527" t="str">
        <f>IF(SAC!C161="","Blank",SAC!C161)</f>
        <v>Blank</v>
      </c>
      <c r="F527">
        <v>6000731</v>
      </c>
      <c r="G527" t="s">
        <v>527</v>
      </c>
      <c r="H527" t="s">
        <v>367</v>
      </c>
      <c r="I527">
        <v>2</v>
      </c>
      <c r="J527">
        <v>2</v>
      </c>
      <c r="T527">
        <v>4</v>
      </c>
    </row>
    <row r="528" spans="1:20" x14ac:dyDescent="0.3">
      <c r="A528">
        <v>2024</v>
      </c>
      <c r="B528" t="str">
        <f t="shared" si="6"/>
        <v>Select LA name in cell below</v>
      </c>
      <c r="C528" t="s">
        <v>3</v>
      </c>
      <c r="D528" t="s">
        <v>49</v>
      </c>
      <c r="E528" t="str">
        <f>IF(SAC!D161="","Blank",SAC!D161)</f>
        <v>Blank</v>
      </c>
      <c r="F528">
        <v>6000732</v>
      </c>
      <c r="G528" t="s">
        <v>527</v>
      </c>
      <c r="H528" t="s">
        <v>368</v>
      </c>
      <c r="I528">
        <v>2</v>
      </c>
      <c r="J528">
        <v>3</v>
      </c>
      <c r="T528">
        <v>4</v>
      </c>
    </row>
    <row r="529" spans="1:20" x14ac:dyDescent="0.3">
      <c r="A529">
        <v>2024</v>
      </c>
      <c r="B529" t="str">
        <f t="shared" si="6"/>
        <v>Select LA name in cell below</v>
      </c>
      <c r="C529" t="s">
        <v>4</v>
      </c>
      <c r="D529" t="s">
        <v>49</v>
      </c>
      <c r="E529" t="str">
        <f>IF(SAC!E161="","Blank",SAC!E161)</f>
        <v>Blank</v>
      </c>
      <c r="F529">
        <v>6000733</v>
      </c>
      <c r="G529" t="s">
        <v>527</v>
      </c>
      <c r="H529" t="s">
        <v>369</v>
      </c>
      <c r="I529">
        <v>2</v>
      </c>
      <c r="J529">
        <v>4</v>
      </c>
      <c r="T529">
        <v>4</v>
      </c>
    </row>
    <row r="530" spans="1:20" x14ac:dyDescent="0.3">
      <c r="A530">
        <v>2024</v>
      </c>
      <c r="B530" t="str">
        <f t="shared" si="6"/>
        <v>Select LA name in cell below</v>
      </c>
      <c r="C530" t="s">
        <v>5</v>
      </c>
      <c r="D530" t="s">
        <v>49</v>
      </c>
      <c r="E530" t="str">
        <f>IF(SAC!F161="","Blank",SAC!F161)</f>
        <v>Blank</v>
      </c>
      <c r="F530">
        <v>6000734</v>
      </c>
      <c r="G530" t="s">
        <v>527</v>
      </c>
      <c r="H530" t="s">
        <v>370</v>
      </c>
      <c r="I530">
        <v>2</v>
      </c>
      <c r="J530">
        <v>5</v>
      </c>
      <c r="T530">
        <v>4</v>
      </c>
    </row>
    <row r="531" spans="1:20" x14ac:dyDescent="0.3">
      <c r="A531">
        <v>2024</v>
      </c>
      <c r="B531" t="str">
        <f t="shared" si="6"/>
        <v>Select LA name in cell below</v>
      </c>
      <c r="C531" t="s">
        <v>120</v>
      </c>
      <c r="D531" t="s">
        <v>49</v>
      </c>
      <c r="E531" t="str">
        <f>IF(SAC!G161="","Blank",SAC!G161)</f>
        <v>Blank</v>
      </c>
      <c r="F531">
        <v>6000735</v>
      </c>
      <c r="G531" t="s">
        <v>527</v>
      </c>
      <c r="H531" t="s">
        <v>371</v>
      </c>
      <c r="I531">
        <v>2</v>
      </c>
      <c r="J531">
        <v>6</v>
      </c>
      <c r="T531">
        <v>4</v>
      </c>
    </row>
    <row r="532" spans="1:20" x14ac:dyDescent="0.3">
      <c r="A532">
        <v>2024</v>
      </c>
      <c r="B532" t="str">
        <f t="shared" si="6"/>
        <v>Select LA name in cell below</v>
      </c>
      <c r="C532" t="s">
        <v>1</v>
      </c>
      <c r="D532" t="s">
        <v>372</v>
      </c>
      <c r="E532" t="str">
        <f>IF(SAC!B163="","Blank",SAC!B163)</f>
        <v>Blank</v>
      </c>
      <c r="F532">
        <v>6000736</v>
      </c>
      <c r="G532" t="s">
        <v>527</v>
      </c>
      <c r="H532" t="s">
        <v>373</v>
      </c>
      <c r="I532">
        <v>2</v>
      </c>
      <c r="J532">
        <v>1</v>
      </c>
      <c r="T532">
        <v>5</v>
      </c>
    </row>
    <row r="533" spans="1:20" x14ac:dyDescent="0.3">
      <c r="A533">
        <v>2024</v>
      </c>
      <c r="B533" t="str">
        <f t="shared" si="6"/>
        <v>Select LA name in cell below</v>
      </c>
      <c r="C533" t="s">
        <v>2</v>
      </c>
      <c r="D533" t="s">
        <v>372</v>
      </c>
      <c r="E533" t="str">
        <f>IF(SAC!C163="","Blank",SAC!C163)</f>
        <v>Blank</v>
      </c>
      <c r="F533">
        <v>6000737</v>
      </c>
      <c r="G533" t="s">
        <v>527</v>
      </c>
      <c r="H533" t="s">
        <v>374</v>
      </c>
      <c r="I533">
        <v>2</v>
      </c>
      <c r="J533">
        <v>2</v>
      </c>
      <c r="T533">
        <v>5</v>
      </c>
    </row>
    <row r="534" spans="1:20" x14ac:dyDescent="0.3">
      <c r="A534">
        <v>2024</v>
      </c>
      <c r="B534" t="str">
        <f t="shared" si="6"/>
        <v>Select LA name in cell below</v>
      </c>
      <c r="C534" t="s">
        <v>3</v>
      </c>
      <c r="D534" t="s">
        <v>372</v>
      </c>
      <c r="E534" t="str">
        <f>IF(SAC!D163="","Blank",SAC!D163)</f>
        <v>Blank</v>
      </c>
      <c r="F534">
        <v>6000738</v>
      </c>
      <c r="G534" t="s">
        <v>527</v>
      </c>
      <c r="H534" t="s">
        <v>375</v>
      </c>
      <c r="I534">
        <v>2</v>
      </c>
      <c r="J534">
        <v>3</v>
      </c>
      <c r="T534">
        <v>5</v>
      </c>
    </row>
    <row r="535" spans="1:20" x14ac:dyDescent="0.3">
      <c r="A535">
        <v>2024</v>
      </c>
      <c r="B535" t="str">
        <f t="shared" si="6"/>
        <v>Select LA name in cell below</v>
      </c>
      <c r="C535" t="s">
        <v>4</v>
      </c>
      <c r="D535" t="s">
        <v>372</v>
      </c>
      <c r="E535" t="str">
        <f>IF(SAC!E163="","Blank",SAC!E163)</f>
        <v>Blank</v>
      </c>
      <c r="F535">
        <v>6000739</v>
      </c>
      <c r="G535" t="s">
        <v>527</v>
      </c>
      <c r="H535" t="s">
        <v>376</v>
      </c>
      <c r="I535">
        <v>2</v>
      </c>
      <c r="J535">
        <v>4</v>
      </c>
      <c r="T535">
        <v>5</v>
      </c>
    </row>
    <row r="536" spans="1:20" x14ac:dyDescent="0.3">
      <c r="A536">
        <v>2024</v>
      </c>
      <c r="B536" t="str">
        <f t="shared" si="6"/>
        <v>Select LA name in cell below</v>
      </c>
      <c r="C536" t="s">
        <v>5</v>
      </c>
      <c r="D536" t="s">
        <v>372</v>
      </c>
      <c r="E536" t="str">
        <f>IF(SAC!F163="","Blank",SAC!F163)</f>
        <v>Blank</v>
      </c>
      <c r="F536">
        <v>6000740</v>
      </c>
      <c r="G536" t="s">
        <v>527</v>
      </c>
      <c r="H536" t="s">
        <v>377</v>
      </c>
      <c r="I536">
        <v>2</v>
      </c>
      <c r="J536">
        <v>5</v>
      </c>
      <c r="T536">
        <v>5</v>
      </c>
    </row>
    <row r="537" spans="1:20" x14ac:dyDescent="0.3">
      <c r="A537">
        <v>2024</v>
      </c>
      <c r="B537" t="str">
        <f t="shared" si="6"/>
        <v>Select LA name in cell below</v>
      </c>
      <c r="C537" t="s">
        <v>120</v>
      </c>
      <c r="D537" t="s">
        <v>372</v>
      </c>
      <c r="E537" t="str">
        <f>IF(SAC!G163="","Blank",SAC!G163)</f>
        <v>Blank</v>
      </c>
      <c r="F537">
        <v>6000741</v>
      </c>
      <c r="G537" t="s">
        <v>527</v>
      </c>
      <c r="H537" t="s">
        <v>378</v>
      </c>
      <c r="I537">
        <v>2</v>
      </c>
      <c r="J537">
        <v>6</v>
      </c>
      <c r="T537">
        <v>5</v>
      </c>
    </row>
    <row r="538" spans="1:20" x14ac:dyDescent="0.3">
      <c r="A538">
        <v>2024</v>
      </c>
      <c r="B538" t="str">
        <f t="shared" si="6"/>
        <v>Select LA name in cell below</v>
      </c>
      <c r="C538" t="s">
        <v>1</v>
      </c>
      <c r="D538" t="s">
        <v>46</v>
      </c>
      <c r="E538" t="str">
        <f>IF(SAC!B168="","Blank",SAC!B168)</f>
        <v>Blank</v>
      </c>
      <c r="F538">
        <v>6000742</v>
      </c>
      <c r="G538" t="s">
        <v>535</v>
      </c>
      <c r="H538" t="s">
        <v>379</v>
      </c>
      <c r="I538">
        <v>3</v>
      </c>
      <c r="J538">
        <v>1</v>
      </c>
      <c r="T538">
        <v>1</v>
      </c>
    </row>
    <row r="539" spans="1:20" x14ac:dyDescent="0.3">
      <c r="A539">
        <v>2024</v>
      </c>
      <c r="B539" t="str">
        <f t="shared" si="6"/>
        <v>Select LA name in cell below</v>
      </c>
      <c r="C539" t="s">
        <v>2</v>
      </c>
      <c r="D539" t="s">
        <v>46</v>
      </c>
      <c r="E539" t="str">
        <f>IF(SAC!C168="","Blank",SAC!C168)</f>
        <v>Blank</v>
      </c>
      <c r="F539">
        <v>6000743</v>
      </c>
      <c r="G539" t="s">
        <v>535</v>
      </c>
      <c r="H539" t="s">
        <v>380</v>
      </c>
      <c r="I539">
        <v>3</v>
      </c>
      <c r="J539">
        <v>2</v>
      </c>
      <c r="T539">
        <v>1</v>
      </c>
    </row>
    <row r="540" spans="1:20" x14ac:dyDescent="0.3">
      <c r="A540">
        <v>2024</v>
      </c>
      <c r="B540" t="str">
        <f t="shared" si="6"/>
        <v>Select LA name in cell below</v>
      </c>
      <c r="C540" t="s">
        <v>3</v>
      </c>
      <c r="D540" t="s">
        <v>46</v>
      </c>
      <c r="E540" t="str">
        <f>IF(SAC!D168="","Blank",SAC!D168)</f>
        <v>Blank</v>
      </c>
      <c r="F540">
        <v>6000744</v>
      </c>
      <c r="G540" t="s">
        <v>535</v>
      </c>
      <c r="H540" t="s">
        <v>381</v>
      </c>
      <c r="I540">
        <v>3</v>
      </c>
      <c r="J540">
        <v>3</v>
      </c>
      <c r="T540">
        <v>1</v>
      </c>
    </row>
    <row r="541" spans="1:20" x14ac:dyDescent="0.3">
      <c r="A541">
        <v>2024</v>
      </c>
      <c r="B541" t="str">
        <f t="shared" si="6"/>
        <v>Select LA name in cell below</v>
      </c>
      <c r="C541" t="s">
        <v>4</v>
      </c>
      <c r="D541" t="s">
        <v>46</v>
      </c>
      <c r="E541" t="str">
        <f>IF(SAC!E168="","Blank",SAC!E168)</f>
        <v>Blank</v>
      </c>
      <c r="F541">
        <v>6000745</v>
      </c>
      <c r="G541" t="s">
        <v>535</v>
      </c>
      <c r="H541" t="s">
        <v>382</v>
      </c>
      <c r="I541">
        <v>3</v>
      </c>
      <c r="J541">
        <v>4</v>
      </c>
      <c r="T541">
        <v>1</v>
      </c>
    </row>
    <row r="542" spans="1:20" x14ac:dyDescent="0.3">
      <c r="A542">
        <v>2024</v>
      </c>
      <c r="B542" t="str">
        <f t="shared" si="6"/>
        <v>Select LA name in cell below</v>
      </c>
      <c r="C542" t="s">
        <v>5</v>
      </c>
      <c r="D542" t="s">
        <v>46</v>
      </c>
      <c r="E542" t="str">
        <f>IF(SAC!F168="","Blank",SAC!F168)</f>
        <v>Blank</v>
      </c>
      <c r="F542">
        <v>6000746</v>
      </c>
      <c r="G542" t="s">
        <v>535</v>
      </c>
      <c r="H542" t="s">
        <v>383</v>
      </c>
      <c r="I542">
        <v>3</v>
      </c>
      <c r="J542">
        <v>5</v>
      </c>
      <c r="T542">
        <v>1</v>
      </c>
    </row>
    <row r="543" spans="1:20" x14ac:dyDescent="0.3">
      <c r="A543">
        <v>2024</v>
      </c>
      <c r="B543" t="str">
        <f t="shared" si="6"/>
        <v>Select LA name in cell below</v>
      </c>
      <c r="C543" t="s">
        <v>120</v>
      </c>
      <c r="D543" t="s">
        <v>46</v>
      </c>
      <c r="E543" t="str">
        <f>IF(SAC!G168="","Blank",SAC!G168)</f>
        <v>Blank</v>
      </c>
      <c r="F543">
        <v>6000747</v>
      </c>
      <c r="G543" t="s">
        <v>535</v>
      </c>
      <c r="H543" t="s">
        <v>384</v>
      </c>
      <c r="I543">
        <v>3</v>
      </c>
      <c r="J543">
        <v>6</v>
      </c>
      <c r="T543">
        <v>1</v>
      </c>
    </row>
    <row r="544" spans="1:20" x14ac:dyDescent="0.3">
      <c r="A544">
        <v>2024</v>
      </c>
      <c r="B544" t="str">
        <f t="shared" si="6"/>
        <v>Select LA name in cell below</v>
      </c>
      <c r="C544" t="s">
        <v>1</v>
      </c>
      <c r="D544" t="s">
        <v>47</v>
      </c>
      <c r="E544" t="str">
        <f>IF(SAC!B169="","Blank",SAC!B169)</f>
        <v>Blank</v>
      </c>
      <c r="F544">
        <v>6000748</v>
      </c>
      <c r="G544" t="s">
        <v>535</v>
      </c>
      <c r="H544" t="s">
        <v>385</v>
      </c>
      <c r="I544">
        <v>3</v>
      </c>
      <c r="J544">
        <v>1</v>
      </c>
      <c r="T544">
        <v>2</v>
      </c>
    </row>
    <row r="545" spans="1:20" x14ac:dyDescent="0.3">
      <c r="A545">
        <v>2024</v>
      </c>
      <c r="B545" t="str">
        <f t="shared" si="6"/>
        <v>Select LA name in cell below</v>
      </c>
      <c r="C545" t="s">
        <v>2</v>
      </c>
      <c r="D545" t="s">
        <v>47</v>
      </c>
      <c r="E545" t="str">
        <f>IF(SAC!C169="","Blank",SAC!C169)</f>
        <v>Blank</v>
      </c>
      <c r="F545">
        <v>6000749</v>
      </c>
      <c r="G545" t="s">
        <v>535</v>
      </c>
      <c r="H545" t="s">
        <v>386</v>
      </c>
      <c r="I545">
        <v>3</v>
      </c>
      <c r="J545">
        <v>2</v>
      </c>
      <c r="T545">
        <v>2</v>
      </c>
    </row>
    <row r="546" spans="1:20" x14ac:dyDescent="0.3">
      <c r="A546">
        <v>2024</v>
      </c>
      <c r="B546" t="str">
        <f t="shared" si="6"/>
        <v>Select LA name in cell below</v>
      </c>
      <c r="C546" t="s">
        <v>3</v>
      </c>
      <c r="D546" t="s">
        <v>47</v>
      </c>
      <c r="E546" t="str">
        <f>IF(SAC!D169="","Blank",SAC!D169)</f>
        <v>Blank</v>
      </c>
      <c r="F546">
        <v>6000750</v>
      </c>
      <c r="G546" t="s">
        <v>535</v>
      </c>
      <c r="H546" t="s">
        <v>387</v>
      </c>
      <c r="I546">
        <v>3</v>
      </c>
      <c r="J546">
        <v>3</v>
      </c>
      <c r="T546">
        <v>2</v>
      </c>
    </row>
    <row r="547" spans="1:20" x14ac:dyDescent="0.3">
      <c r="A547">
        <v>2024</v>
      </c>
      <c r="B547" t="str">
        <f t="shared" si="6"/>
        <v>Select LA name in cell below</v>
      </c>
      <c r="C547" t="s">
        <v>4</v>
      </c>
      <c r="D547" t="s">
        <v>47</v>
      </c>
      <c r="E547" t="str">
        <f>IF(SAC!E169="","Blank",SAC!E169)</f>
        <v>Blank</v>
      </c>
      <c r="F547">
        <v>6000751</v>
      </c>
      <c r="G547" t="s">
        <v>535</v>
      </c>
      <c r="H547" t="s">
        <v>388</v>
      </c>
      <c r="I547">
        <v>3</v>
      </c>
      <c r="J547">
        <v>4</v>
      </c>
      <c r="T547">
        <v>2</v>
      </c>
    </row>
    <row r="548" spans="1:20" x14ac:dyDescent="0.3">
      <c r="A548">
        <v>2024</v>
      </c>
      <c r="B548" t="str">
        <f t="shared" si="6"/>
        <v>Select LA name in cell below</v>
      </c>
      <c r="C548" t="s">
        <v>5</v>
      </c>
      <c r="D548" t="s">
        <v>47</v>
      </c>
      <c r="E548" t="str">
        <f>IF(SAC!F169="","Blank",SAC!F169)</f>
        <v>Blank</v>
      </c>
      <c r="F548">
        <v>6000752</v>
      </c>
      <c r="G548" t="s">
        <v>535</v>
      </c>
      <c r="H548" t="s">
        <v>389</v>
      </c>
      <c r="I548">
        <v>3</v>
      </c>
      <c r="J548">
        <v>5</v>
      </c>
      <c r="T548">
        <v>2</v>
      </c>
    </row>
    <row r="549" spans="1:20" x14ac:dyDescent="0.3">
      <c r="A549">
        <v>2024</v>
      </c>
      <c r="B549" t="str">
        <f t="shared" si="6"/>
        <v>Select LA name in cell below</v>
      </c>
      <c r="C549" t="s">
        <v>120</v>
      </c>
      <c r="D549" t="s">
        <v>47</v>
      </c>
      <c r="E549" t="str">
        <f>IF(SAC!G169="","Blank",SAC!G169)</f>
        <v>Blank</v>
      </c>
      <c r="F549">
        <v>6000753</v>
      </c>
      <c r="G549" t="s">
        <v>535</v>
      </c>
      <c r="H549" t="s">
        <v>390</v>
      </c>
      <c r="I549">
        <v>3</v>
      </c>
      <c r="J549">
        <v>6</v>
      </c>
      <c r="T549">
        <v>2</v>
      </c>
    </row>
    <row r="550" spans="1:20" x14ac:dyDescent="0.3">
      <c r="A550">
        <v>2024</v>
      </c>
      <c r="B550" t="str">
        <f t="shared" si="6"/>
        <v>Select LA name in cell below</v>
      </c>
      <c r="C550" t="s">
        <v>1</v>
      </c>
      <c r="D550" t="s">
        <v>391</v>
      </c>
      <c r="E550" t="str">
        <f>IF(SAC!B170="","Blank",SAC!B170)</f>
        <v>Blank</v>
      </c>
      <c r="F550">
        <v>6000754</v>
      </c>
      <c r="G550" t="s">
        <v>535</v>
      </c>
      <c r="H550" t="s">
        <v>392</v>
      </c>
      <c r="I550">
        <v>3</v>
      </c>
      <c r="J550">
        <v>1</v>
      </c>
      <c r="T550">
        <v>3</v>
      </c>
    </row>
    <row r="551" spans="1:20" x14ac:dyDescent="0.3">
      <c r="A551">
        <v>2024</v>
      </c>
      <c r="B551" t="str">
        <f t="shared" si="6"/>
        <v>Select LA name in cell below</v>
      </c>
      <c r="C551" t="s">
        <v>2</v>
      </c>
      <c r="D551" t="s">
        <v>391</v>
      </c>
      <c r="E551" t="str">
        <f>IF(SAC!C170="","Blank",SAC!C170)</f>
        <v>Blank</v>
      </c>
      <c r="F551">
        <v>6000755</v>
      </c>
      <c r="G551" t="s">
        <v>535</v>
      </c>
      <c r="H551" t="s">
        <v>393</v>
      </c>
      <c r="I551">
        <v>3</v>
      </c>
      <c r="J551">
        <v>2</v>
      </c>
      <c r="T551">
        <v>3</v>
      </c>
    </row>
    <row r="552" spans="1:20" x14ac:dyDescent="0.3">
      <c r="A552">
        <v>2024</v>
      </c>
      <c r="B552" t="str">
        <f t="shared" si="6"/>
        <v>Select LA name in cell below</v>
      </c>
      <c r="C552" t="s">
        <v>3</v>
      </c>
      <c r="D552" t="s">
        <v>391</v>
      </c>
      <c r="E552" t="str">
        <f>IF(SAC!D170="","Blank",SAC!D170)</f>
        <v>Blank</v>
      </c>
      <c r="F552">
        <v>6000756</v>
      </c>
      <c r="G552" t="s">
        <v>535</v>
      </c>
      <c r="H552" t="s">
        <v>394</v>
      </c>
      <c r="I552">
        <v>3</v>
      </c>
      <c r="J552">
        <v>3</v>
      </c>
      <c r="T552">
        <v>3</v>
      </c>
    </row>
    <row r="553" spans="1:20" x14ac:dyDescent="0.3">
      <c r="A553">
        <v>2024</v>
      </c>
      <c r="B553" t="str">
        <f t="shared" si="6"/>
        <v>Select LA name in cell below</v>
      </c>
      <c r="C553" t="s">
        <v>4</v>
      </c>
      <c r="D553" t="s">
        <v>391</v>
      </c>
      <c r="E553" t="str">
        <f>IF(SAC!E170="","Blank",SAC!E170)</f>
        <v>Blank</v>
      </c>
      <c r="F553">
        <v>6000757</v>
      </c>
      <c r="G553" t="s">
        <v>535</v>
      </c>
      <c r="H553" t="s">
        <v>395</v>
      </c>
      <c r="I553">
        <v>3</v>
      </c>
      <c r="J553">
        <v>4</v>
      </c>
      <c r="T553">
        <v>3</v>
      </c>
    </row>
    <row r="554" spans="1:20" x14ac:dyDescent="0.3">
      <c r="A554">
        <v>2024</v>
      </c>
      <c r="B554" t="str">
        <f t="shared" si="6"/>
        <v>Select LA name in cell below</v>
      </c>
      <c r="C554" t="s">
        <v>5</v>
      </c>
      <c r="D554" t="s">
        <v>391</v>
      </c>
      <c r="E554" t="str">
        <f>IF(SAC!F170="","Blank",SAC!F170)</f>
        <v>Blank</v>
      </c>
      <c r="F554">
        <v>6000758</v>
      </c>
      <c r="G554" t="s">
        <v>535</v>
      </c>
      <c r="H554" t="s">
        <v>396</v>
      </c>
      <c r="I554">
        <v>3</v>
      </c>
      <c r="J554">
        <v>5</v>
      </c>
      <c r="T554">
        <v>3</v>
      </c>
    </row>
    <row r="555" spans="1:20" x14ac:dyDescent="0.3">
      <c r="A555">
        <v>2024</v>
      </c>
      <c r="B555" t="str">
        <f t="shared" si="6"/>
        <v>Select LA name in cell below</v>
      </c>
      <c r="C555" t="s">
        <v>120</v>
      </c>
      <c r="D555" t="s">
        <v>391</v>
      </c>
      <c r="E555" t="str">
        <f>IF(SAC!G170="","Blank",SAC!G170)</f>
        <v>Blank</v>
      </c>
      <c r="F555">
        <v>6000759</v>
      </c>
      <c r="G555" t="s">
        <v>535</v>
      </c>
      <c r="H555" t="s">
        <v>397</v>
      </c>
      <c r="I555">
        <v>3</v>
      </c>
      <c r="J555">
        <v>6</v>
      </c>
      <c r="T555">
        <v>3</v>
      </c>
    </row>
    <row r="556" spans="1:20" x14ac:dyDescent="0.3">
      <c r="A556">
        <v>2024</v>
      </c>
      <c r="B556" t="str">
        <f t="shared" si="6"/>
        <v>Select LA name in cell below</v>
      </c>
      <c r="C556" t="s">
        <v>1</v>
      </c>
      <c r="D556" t="s">
        <v>49</v>
      </c>
      <c r="E556" t="str">
        <f>IF(SAC!B171="","Blank",SAC!B171)</f>
        <v>Blank</v>
      </c>
      <c r="F556">
        <v>6000760</v>
      </c>
      <c r="G556" t="s">
        <v>535</v>
      </c>
      <c r="H556" t="s">
        <v>398</v>
      </c>
      <c r="I556">
        <v>3</v>
      </c>
      <c r="J556">
        <v>1</v>
      </c>
      <c r="T556">
        <v>4</v>
      </c>
    </row>
    <row r="557" spans="1:20" x14ac:dyDescent="0.3">
      <c r="A557">
        <v>2024</v>
      </c>
      <c r="B557" t="str">
        <f t="shared" si="6"/>
        <v>Select LA name in cell below</v>
      </c>
      <c r="C557" t="s">
        <v>2</v>
      </c>
      <c r="D557" t="s">
        <v>49</v>
      </c>
      <c r="E557" t="str">
        <f>IF(SAC!C171="","Blank",SAC!C171)</f>
        <v>Blank</v>
      </c>
      <c r="F557">
        <v>6000761</v>
      </c>
      <c r="G557" t="s">
        <v>535</v>
      </c>
      <c r="H557" t="s">
        <v>399</v>
      </c>
      <c r="I557">
        <v>3</v>
      </c>
      <c r="J557">
        <v>2</v>
      </c>
      <c r="T557">
        <v>4</v>
      </c>
    </row>
    <row r="558" spans="1:20" x14ac:dyDescent="0.3">
      <c r="A558">
        <v>2024</v>
      </c>
      <c r="B558" t="str">
        <f t="shared" si="6"/>
        <v>Select LA name in cell below</v>
      </c>
      <c r="C558" t="s">
        <v>3</v>
      </c>
      <c r="D558" t="s">
        <v>49</v>
      </c>
      <c r="E558" t="str">
        <f>IF(SAC!D171="","Blank",SAC!D171)</f>
        <v>Blank</v>
      </c>
      <c r="F558">
        <v>6000762</v>
      </c>
      <c r="G558" t="s">
        <v>535</v>
      </c>
      <c r="H558" t="s">
        <v>400</v>
      </c>
      <c r="I558">
        <v>3</v>
      </c>
      <c r="J558">
        <v>3</v>
      </c>
      <c r="T558">
        <v>4</v>
      </c>
    </row>
    <row r="559" spans="1:20" x14ac:dyDescent="0.3">
      <c r="A559">
        <v>2024</v>
      </c>
      <c r="B559" t="str">
        <f t="shared" si="6"/>
        <v>Select LA name in cell below</v>
      </c>
      <c r="C559" t="s">
        <v>4</v>
      </c>
      <c r="D559" t="s">
        <v>49</v>
      </c>
      <c r="E559" t="str">
        <f>IF(SAC!E171="","Blank",SAC!E171)</f>
        <v>Blank</v>
      </c>
      <c r="F559">
        <v>6000763</v>
      </c>
      <c r="G559" t="s">
        <v>535</v>
      </c>
      <c r="H559" t="s">
        <v>401</v>
      </c>
      <c r="I559">
        <v>3</v>
      </c>
      <c r="J559">
        <v>4</v>
      </c>
      <c r="T559">
        <v>4</v>
      </c>
    </row>
    <row r="560" spans="1:20" x14ac:dyDescent="0.3">
      <c r="A560">
        <v>2024</v>
      </c>
      <c r="B560" t="str">
        <f t="shared" si="6"/>
        <v>Select LA name in cell below</v>
      </c>
      <c r="C560" t="s">
        <v>5</v>
      </c>
      <c r="D560" t="s">
        <v>49</v>
      </c>
      <c r="E560" t="str">
        <f>IF(SAC!F171="","Blank",SAC!F171)</f>
        <v>Blank</v>
      </c>
      <c r="F560">
        <v>6000764</v>
      </c>
      <c r="G560" t="s">
        <v>535</v>
      </c>
      <c r="H560" t="s">
        <v>402</v>
      </c>
      <c r="I560">
        <v>3</v>
      </c>
      <c r="J560">
        <v>5</v>
      </c>
      <c r="T560">
        <v>4</v>
      </c>
    </row>
    <row r="561" spans="1:21" x14ac:dyDescent="0.3">
      <c r="A561">
        <v>2024</v>
      </c>
      <c r="B561" t="str">
        <f t="shared" si="6"/>
        <v>Select LA name in cell below</v>
      </c>
      <c r="C561" t="s">
        <v>120</v>
      </c>
      <c r="D561" t="s">
        <v>49</v>
      </c>
      <c r="E561" t="str">
        <f>IF(SAC!G171="","Blank",SAC!G171)</f>
        <v>Blank</v>
      </c>
      <c r="F561">
        <v>6000765</v>
      </c>
      <c r="G561" t="s">
        <v>535</v>
      </c>
      <c r="H561" t="s">
        <v>403</v>
      </c>
      <c r="I561">
        <v>3</v>
      </c>
      <c r="J561">
        <v>6</v>
      </c>
      <c r="T561">
        <v>4</v>
      </c>
    </row>
    <row r="562" spans="1:21" x14ac:dyDescent="0.3">
      <c r="A562">
        <v>2024</v>
      </c>
      <c r="B562" t="str">
        <f t="shared" si="6"/>
        <v>Select LA name in cell below</v>
      </c>
      <c r="C562" t="s">
        <v>1</v>
      </c>
      <c r="D562" t="s">
        <v>404</v>
      </c>
      <c r="E562" t="str">
        <f>IF(SAC!B173="","Blank",SAC!B173)</f>
        <v>Blank</v>
      </c>
      <c r="F562">
        <v>6000766</v>
      </c>
      <c r="G562" t="s">
        <v>535</v>
      </c>
      <c r="H562" t="s">
        <v>405</v>
      </c>
      <c r="I562">
        <v>3</v>
      </c>
      <c r="J562">
        <v>1</v>
      </c>
      <c r="T562">
        <v>5</v>
      </c>
    </row>
    <row r="563" spans="1:21" x14ac:dyDescent="0.3">
      <c r="A563">
        <v>2024</v>
      </c>
      <c r="B563" t="str">
        <f t="shared" si="6"/>
        <v>Select LA name in cell below</v>
      </c>
      <c r="C563" t="s">
        <v>2</v>
      </c>
      <c r="D563" t="s">
        <v>404</v>
      </c>
      <c r="E563" t="str">
        <f>IF(SAC!C173="","Blank",SAC!C173)</f>
        <v>Blank</v>
      </c>
      <c r="F563">
        <v>6000767</v>
      </c>
      <c r="G563" t="s">
        <v>535</v>
      </c>
      <c r="H563" t="s">
        <v>406</v>
      </c>
      <c r="I563">
        <v>3</v>
      </c>
      <c r="J563">
        <v>2</v>
      </c>
      <c r="T563">
        <v>5</v>
      </c>
    </row>
    <row r="564" spans="1:21" x14ac:dyDescent="0.3">
      <c r="A564">
        <v>2024</v>
      </c>
      <c r="B564" t="str">
        <f t="shared" si="6"/>
        <v>Select LA name in cell below</v>
      </c>
      <c r="C564" t="s">
        <v>3</v>
      </c>
      <c r="D564" t="s">
        <v>404</v>
      </c>
      <c r="E564" t="str">
        <f>IF(SAC!D173="","Blank",SAC!D173)</f>
        <v>Blank</v>
      </c>
      <c r="F564">
        <v>6000768</v>
      </c>
      <c r="G564" t="s">
        <v>535</v>
      </c>
      <c r="H564" t="s">
        <v>407</v>
      </c>
      <c r="I564">
        <v>3</v>
      </c>
      <c r="J564">
        <v>3</v>
      </c>
      <c r="T564">
        <v>5</v>
      </c>
    </row>
    <row r="565" spans="1:21" x14ac:dyDescent="0.3">
      <c r="A565">
        <v>2024</v>
      </c>
      <c r="B565" t="str">
        <f t="shared" si="6"/>
        <v>Select LA name in cell below</v>
      </c>
      <c r="C565" t="s">
        <v>4</v>
      </c>
      <c r="D565" t="s">
        <v>404</v>
      </c>
      <c r="E565" t="str">
        <f>IF(SAC!E173="","Blank",SAC!E173)</f>
        <v>Blank</v>
      </c>
      <c r="F565">
        <v>6000769</v>
      </c>
      <c r="G565" t="s">
        <v>535</v>
      </c>
      <c r="H565" t="s">
        <v>408</v>
      </c>
      <c r="I565">
        <v>3</v>
      </c>
      <c r="J565">
        <v>4</v>
      </c>
      <c r="T565">
        <v>5</v>
      </c>
    </row>
    <row r="566" spans="1:21" x14ac:dyDescent="0.3">
      <c r="A566">
        <v>2024</v>
      </c>
      <c r="B566" t="str">
        <f t="shared" si="6"/>
        <v>Select LA name in cell below</v>
      </c>
      <c r="C566" t="s">
        <v>5</v>
      </c>
      <c r="D566" t="s">
        <v>404</v>
      </c>
      <c r="E566" t="str">
        <f>IF(SAC!F173="","Blank",SAC!F173)</f>
        <v>Blank</v>
      </c>
      <c r="F566">
        <v>6000770</v>
      </c>
      <c r="G566" t="s">
        <v>535</v>
      </c>
      <c r="H566" t="s">
        <v>409</v>
      </c>
      <c r="I566">
        <v>3</v>
      </c>
      <c r="J566">
        <v>5</v>
      </c>
      <c r="T566">
        <v>5</v>
      </c>
    </row>
    <row r="567" spans="1:21" x14ac:dyDescent="0.3">
      <c r="A567">
        <v>2024</v>
      </c>
      <c r="B567" t="str">
        <f t="shared" si="6"/>
        <v>Select LA name in cell below</v>
      </c>
      <c r="C567" t="s">
        <v>120</v>
      </c>
      <c r="D567" t="s">
        <v>404</v>
      </c>
      <c r="E567" t="str">
        <f>IF(SAC!G173="","Blank",SAC!G173)</f>
        <v>Blank</v>
      </c>
      <c r="F567">
        <v>6000771</v>
      </c>
      <c r="G567" t="s">
        <v>535</v>
      </c>
      <c r="H567" t="s">
        <v>410</v>
      </c>
      <c r="I567">
        <v>3</v>
      </c>
      <c r="J567">
        <v>6</v>
      </c>
      <c r="T567">
        <v>5</v>
      </c>
    </row>
    <row r="568" spans="1:21" x14ac:dyDescent="0.3">
      <c r="A568">
        <v>2024</v>
      </c>
      <c r="B568" t="str">
        <f t="shared" si="6"/>
        <v>Select LA name in cell below</v>
      </c>
      <c r="C568" t="s">
        <v>1</v>
      </c>
      <c r="D568" t="s">
        <v>117</v>
      </c>
      <c r="E568" t="str">
        <f>IF(SAC!B183="","Blank",SAC!B183)</f>
        <v>Blank</v>
      </c>
      <c r="F568">
        <v>6000772</v>
      </c>
      <c r="G568" t="s">
        <v>536</v>
      </c>
      <c r="H568" t="s">
        <v>411</v>
      </c>
      <c r="I568">
        <v>2</v>
      </c>
      <c r="J568">
        <v>1</v>
      </c>
      <c r="U568">
        <v>1</v>
      </c>
    </row>
    <row r="569" spans="1:21" x14ac:dyDescent="0.3">
      <c r="A569">
        <v>2024</v>
      </c>
      <c r="B569" t="str">
        <f t="shared" si="6"/>
        <v>Select LA name in cell below</v>
      </c>
      <c r="C569" t="s">
        <v>2</v>
      </c>
      <c r="D569" t="s">
        <v>117</v>
      </c>
      <c r="E569" t="str">
        <f>IF(SAC!C183="","Blank",SAC!C183)</f>
        <v>Blank</v>
      </c>
      <c r="F569">
        <v>6000773</v>
      </c>
      <c r="G569" t="s">
        <v>536</v>
      </c>
      <c r="H569" t="s">
        <v>412</v>
      </c>
      <c r="I569">
        <v>2</v>
      </c>
      <c r="J569">
        <v>2</v>
      </c>
      <c r="U569">
        <v>1</v>
      </c>
    </row>
    <row r="570" spans="1:21" x14ac:dyDescent="0.3">
      <c r="A570">
        <v>2024</v>
      </c>
      <c r="B570" t="str">
        <f t="shared" si="6"/>
        <v>Select LA name in cell below</v>
      </c>
      <c r="C570" t="s">
        <v>3</v>
      </c>
      <c r="D570" t="s">
        <v>117</v>
      </c>
      <c r="E570" t="str">
        <f>IF(SAC!D183="","Blank",SAC!D183)</f>
        <v>Blank</v>
      </c>
      <c r="F570">
        <v>6000774</v>
      </c>
      <c r="G570" t="s">
        <v>536</v>
      </c>
      <c r="H570" t="s">
        <v>413</v>
      </c>
      <c r="I570">
        <v>2</v>
      </c>
      <c r="J570">
        <v>3</v>
      </c>
      <c r="U570">
        <v>1</v>
      </c>
    </row>
    <row r="571" spans="1:21" x14ac:dyDescent="0.3">
      <c r="A571">
        <v>2024</v>
      </c>
      <c r="B571" t="str">
        <f t="shared" si="6"/>
        <v>Select LA name in cell below</v>
      </c>
      <c r="C571" t="s">
        <v>4</v>
      </c>
      <c r="D571" t="s">
        <v>117</v>
      </c>
      <c r="E571" t="str">
        <f>IF(SAC!E183="","Blank",SAC!E183)</f>
        <v>Blank</v>
      </c>
      <c r="F571">
        <v>6000775</v>
      </c>
      <c r="G571" t="s">
        <v>536</v>
      </c>
      <c r="H571" t="s">
        <v>414</v>
      </c>
      <c r="I571">
        <v>2</v>
      </c>
      <c r="J571">
        <v>4</v>
      </c>
      <c r="U571">
        <v>1</v>
      </c>
    </row>
    <row r="572" spans="1:21" x14ac:dyDescent="0.3">
      <c r="A572">
        <v>2024</v>
      </c>
      <c r="B572" t="str">
        <f t="shared" si="6"/>
        <v>Select LA name in cell below</v>
      </c>
      <c r="C572" t="s">
        <v>5</v>
      </c>
      <c r="D572" t="s">
        <v>117</v>
      </c>
      <c r="E572" t="str">
        <f>IF(SAC!F183="","Blank",SAC!F183)</f>
        <v>Blank</v>
      </c>
      <c r="F572">
        <v>6000776</v>
      </c>
      <c r="G572" t="s">
        <v>536</v>
      </c>
      <c r="H572" t="s">
        <v>415</v>
      </c>
      <c r="I572">
        <v>2</v>
      </c>
      <c r="J572">
        <v>5</v>
      </c>
      <c r="U572">
        <v>1</v>
      </c>
    </row>
    <row r="573" spans="1:21" x14ac:dyDescent="0.3">
      <c r="A573">
        <v>2024</v>
      </c>
      <c r="B573" t="str">
        <f t="shared" si="6"/>
        <v>Select LA name in cell below</v>
      </c>
      <c r="C573" t="s">
        <v>120</v>
      </c>
      <c r="D573" t="s">
        <v>117</v>
      </c>
      <c r="E573" t="str">
        <f>IF(SAC!G183="","Blank",SAC!G183)</f>
        <v>Blank</v>
      </c>
      <c r="F573">
        <v>6000777</v>
      </c>
      <c r="G573" t="s">
        <v>536</v>
      </c>
      <c r="H573" t="s">
        <v>416</v>
      </c>
      <c r="I573">
        <v>2</v>
      </c>
      <c r="J573">
        <v>6</v>
      </c>
      <c r="U573">
        <v>1</v>
      </c>
    </row>
    <row r="574" spans="1:21" x14ac:dyDescent="0.3">
      <c r="A574">
        <v>2024</v>
      </c>
      <c r="B574" t="str">
        <f t="shared" si="6"/>
        <v>Select LA name in cell below</v>
      </c>
      <c r="C574" t="s">
        <v>1</v>
      </c>
      <c r="D574" t="s">
        <v>118</v>
      </c>
      <c r="E574" t="str">
        <f>IF(SAC!B184="","Blank",SAC!B184)</f>
        <v>Blank</v>
      </c>
      <c r="F574">
        <v>6000778</v>
      </c>
      <c r="G574" t="s">
        <v>536</v>
      </c>
      <c r="H574" t="s">
        <v>417</v>
      </c>
      <c r="I574">
        <v>2</v>
      </c>
      <c r="J574">
        <v>1</v>
      </c>
      <c r="U574">
        <v>2</v>
      </c>
    </row>
    <row r="575" spans="1:21" x14ac:dyDescent="0.3">
      <c r="A575">
        <v>2024</v>
      </c>
      <c r="B575" t="str">
        <f t="shared" si="6"/>
        <v>Select LA name in cell below</v>
      </c>
      <c r="C575" t="s">
        <v>2</v>
      </c>
      <c r="D575" t="s">
        <v>118</v>
      </c>
      <c r="E575" t="str">
        <f>IF(SAC!C184="","Blank",SAC!C184)</f>
        <v>Blank</v>
      </c>
      <c r="F575">
        <v>6000779</v>
      </c>
      <c r="G575" t="s">
        <v>536</v>
      </c>
      <c r="H575" t="s">
        <v>418</v>
      </c>
      <c r="I575">
        <v>2</v>
      </c>
      <c r="J575">
        <v>2</v>
      </c>
      <c r="U575">
        <v>2</v>
      </c>
    </row>
    <row r="576" spans="1:21" x14ac:dyDescent="0.3">
      <c r="A576">
        <v>2024</v>
      </c>
      <c r="B576" t="str">
        <f t="shared" si="6"/>
        <v>Select LA name in cell below</v>
      </c>
      <c r="C576" t="s">
        <v>3</v>
      </c>
      <c r="D576" t="s">
        <v>118</v>
      </c>
      <c r="E576" t="str">
        <f>IF(SAC!D184="","Blank",SAC!D184)</f>
        <v>Blank</v>
      </c>
      <c r="F576">
        <v>6000780</v>
      </c>
      <c r="G576" t="s">
        <v>536</v>
      </c>
      <c r="H576" t="s">
        <v>419</v>
      </c>
      <c r="I576">
        <v>2</v>
      </c>
      <c r="J576">
        <v>3</v>
      </c>
      <c r="U576">
        <v>2</v>
      </c>
    </row>
    <row r="577" spans="1:21" x14ac:dyDescent="0.3">
      <c r="A577">
        <v>2024</v>
      </c>
      <c r="B577" t="str">
        <f t="shared" si="6"/>
        <v>Select LA name in cell below</v>
      </c>
      <c r="C577" t="s">
        <v>4</v>
      </c>
      <c r="D577" t="s">
        <v>118</v>
      </c>
      <c r="E577" t="str">
        <f>IF(SAC!E183="","Blank",SAC!E184)</f>
        <v>Blank</v>
      </c>
      <c r="F577">
        <v>6000781</v>
      </c>
      <c r="G577" t="s">
        <v>536</v>
      </c>
      <c r="H577" t="s">
        <v>420</v>
      </c>
      <c r="I577">
        <v>2</v>
      </c>
      <c r="J577">
        <v>4</v>
      </c>
      <c r="U577">
        <v>2</v>
      </c>
    </row>
    <row r="578" spans="1:21" x14ac:dyDescent="0.3">
      <c r="A578">
        <v>2024</v>
      </c>
      <c r="B578" t="str">
        <f t="shared" si="6"/>
        <v>Select LA name in cell below</v>
      </c>
      <c r="C578" t="s">
        <v>5</v>
      </c>
      <c r="D578" t="s">
        <v>118</v>
      </c>
      <c r="E578" t="str">
        <f>IF(SAC!F184="","Blank",SAC!F184)</f>
        <v>Blank</v>
      </c>
      <c r="F578">
        <v>6000782</v>
      </c>
      <c r="G578" t="s">
        <v>536</v>
      </c>
      <c r="H578" t="s">
        <v>421</v>
      </c>
      <c r="I578">
        <v>2</v>
      </c>
      <c r="J578">
        <v>5</v>
      </c>
      <c r="U578">
        <v>2</v>
      </c>
    </row>
    <row r="579" spans="1:21" x14ac:dyDescent="0.3">
      <c r="A579">
        <v>2024</v>
      </c>
      <c r="B579" t="str">
        <f t="shared" si="6"/>
        <v>Select LA name in cell below</v>
      </c>
      <c r="C579" t="s">
        <v>120</v>
      </c>
      <c r="D579" t="s">
        <v>118</v>
      </c>
      <c r="E579" t="str">
        <f>IF(SAC!G184="","Blank",SAC!G184)</f>
        <v>Blank</v>
      </c>
      <c r="F579">
        <v>6000783</v>
      </c>
      <c r="G579" t="s">
        <v>536</v>
      </c>
      <c r="H579" t="s">
        <v>422</v>
      </c>
      <c r="I579">
        <v>2</v>
      </c>
      <c r="J579">
        <v>6</v>
      </c>
      <c r="U579">
        <v>2</v>
      </c>
    </row>
    <row r="580" spans="1:21" x14ac:dyDescent="0.3">
      <c r="A580">
        <v>2024</v>
      </c>
      <c r="B580" t="str">
        <f t="shared" si="6"/>
        <v>Select LA name in cell below</v>
      </c>
      <c r="C580" t="s">
        <v>1</v>
      </c>
      <c r="D580" t="s">
        <v>47</v>
      </c>
      <c r="E580" t="str">
        <f>IF(SAC!B185="","Blank",SAC!B185)</f>
        <v>Blank</v>
      </c>
      <c r="F580">
        <v>6000784</v>
      </c>
      <c r="G580" t="s">
        <v>536</v>
      </c>
      <c r="H580" t="s">
        <v>423</v>
      </c>
      <c r="I580">
        <v>2</v>
      </c>
      <c r="J580">
        <v>1</v>
      </c>
      <c r="U580">
        <v>3</v>
      </c>
    </row>
    <row r="581" spans="1:21" x14ac:dyDescent="0.3">
      <c r="A581">
        <v>2024</v>
      </c>
      <c r="B581" t="str">
        <f t="shared" si="6"/>
        <v>Select LA name in cell below</v>
      </c>
      <c r="C581" t="s">
        <v>2</v>
      </c>
      <c r="D581" t="s">
        <v>47</v>
      </c>
      <c r="E581" t="str">
        <f>IF(SAC!C185="","Blank",SAC!C185)</f>
        <v>Blank</v>
      </c>
      <c r="F581">
        <v>6000785</v>
      </c>
      <c r="G581" t="s">
        <v>536</v>
      </c>
      <c r="H581" t="s">
        <v>424</v>
      </c>
      <c r="I581">
        <v>2</v>
      </c>
      <c r="J581">
        <v>2</v>
      </c>
      <c r="U581">
        <v>3</v>
      </c>
    </row>
    <row r="582" spans="1:21" x14ac:dyDescent="0.3">
      <c r="A582">
        <v>2024</v>
      </c>
      <c r="B582" t="str">
        <f t="shared" si="6"/>
        <v>Select LA name in cell below</v>
      </c>
      <c r="C582" t="s">
        <v>3</v>
      </c>
      <c r="D582" t="s">
        <v>47</v>
      </c>
      <c r="E582" t="str">
        <f>IF(SAC!D185="","Blank",SAC!D185)</f>
        <v>Blank</v>
      </c>
      <c r="F582">
        <v>6000786</v>
      </c>
      <c r="G582" t="s">
        <v>536</v>
      </c>
      <c r="H582" t="s">
        <v>425</v>
      </c>
      <c r="I582">
        <v>2</v>
      </c>
      <c r="J582">
        <v>3</v>
      </c>
      <c r="U582">
        <v>3</v>
      </c>
    </row>
    <row r="583" spans="1:21" x14ac:dyDescent="0.3">
      <c r="A583">
        <v>2024</v>
      </c>
      <c r="B583" t="str">
        <f t="shared" ref="B583:B646" si="7">B582</f>
        <v>Select LA name in cell below</v>
      </c>
      <c r="C583" t="s">
        <v>4</v>
      </c>
      <c r="D583" t="s">
        <v>47</v>
      </c>
      <c r="E583" t="str">
        <f>IF(SAC!E185="","Blank",SAC!E185)</f>
        <v>Blank</v>
      </c>
      <c r="F583">
        <v>6000787</v>
      </c>
      <c r="G583" t="s">
        <v>536</v>
      </c>
      <c r="H583" t="s">
        <v>426</v>
      </c>
      <c r="I583">
        <v>2</v>
      </c>
      <c r="J583">
        <v>4</v>
      </c>
      <c r="U583">
        <v>3</v>
      </c>
    </row>
    <row r="584" spans="1:21" x14ac:dyDescent="0.3">
      <c r="A584">
        <v>2024</v>
      </c>
      <c r="B584" t="str">
        <f t="shared" si="7"/>
        <v>Select LA name in cell below</v>
      </c>
      <c r="C584" t="s">
        <v>5</v>
      </c>
      <c r="D584" t="s">
        <v>47</v>
      </c>
      <c r="E584" t="str">
        <f>IF(SAC!F185="","Blank",SAC!F185)</f>
        <v>Blank</v>
      </c>
      <c r="F584">
        <v>6000788</v>
      </c>
      <c r="G584" t="s">
        <v>536</v>
      </c>
      <c r="H584" t="s">
        <v>427</v>
      </c>
      <c r="I584">
        <v>2</v>
      </c>
      <c r="J584">
        <v>5</v>
      </c>
      <c r="U584">
        <v>3</v>
      </c>
    </row>
    <row r="585" spans="1:21" x14ac:dyDescent="0.3">
      <c r="A585">
        <v>2024</v>
      </c>
      <c r="B585" t="str">
        <f t="shared" si="7"/>
        <v>Select LA name in cell below</v>
      </c>
      <c r="C585" t="s">
        <v>120</v>
      </c>
      <c r="D585" t="s">
        <v>47</v>
      </c>
      <c r="E585" t="str">
        <f>IF(SAC!G185="","Blank",SAC!G185)</f>
        <v>Blank</v>
      </c>
      <c r="F585">
        <v>6000789</v>
      </c>
      <c r="G585" t="s">
        <v>536</v>
      </c>
      <c r="H585" t="s">
        <v>428</v>
      </c>
      <c r="I585">
        <v>2</v>
      </c>
      <c r="J585">
        <v>6</v>
      </c>
      <c r="U585">
        <v>3</v>
      </c>
    </row>
    <row r="586" spans="1:21" x14ac:dyDescent="0.3">
      <c r="A586">
        <v>2024</v>
      </c>
      <c r="B586" t="str">
        <f t="shared" si="7"/>
        <v>Select LA name in cell below</v>
      </c>
      <c r="C586" t="s">
        <v>1</v>
      </c>
      <c r="D586" t="s">
        <v>359</v>
      </c>
      <c r="E586" t="str">
        <f>IF(SAC!B186="","Blank",SAC!B186)</f>
        <v>Blank</v>
      </c>
      <c r="F586">
        <v>6000790</v>
      </c>
      <c r="G586" t="s">
        <v>536</v>
      </c>
      <c r="H586" t="s">
        <v>429</v>
      </c>
      <c r="I586">
        <v>2</v>
      </c>
      <c r="J586">
        <v>1</v>
      </c>
      <c r="U586">
        <v>4</v>
      </c>
    </row>
    <row r="587" spans="1:21" x14ac:dyDescent="0.3">
      <c r="A587">
        <v>2024</v>
      </c>
      <c r="B587" t="str">
        <f t="shared" si="7"/>
        <v>Select LA name in cell below</v>
      </c>
      <c r="C587" t="s">
        <v>2</v>
      </c>
      <c r="D587" t="s">
        <v>359</v>
      </c>
      <c r="E587" t="str">
        <f>IF(SAC!C186="","Blank",SAC!C186)</f>
        <v>Blank</v>
      </c>
      <c r="F587">
        <v>6000791</v>
      </c>
      <c r="G587" t="s">
        <v>536</v>
      </c>
      <c r="H587" t="s">
        <v>430</v>
      </c>
      <c r="I587">
        <v>2</v>
      </c>
      <c r="J587">
        <v>2</v>
      </c>
      <c r="U587">
        <v>4</v>
      </c>
    </row>
    <row r="588" spans="1:21" x14ac:dyDescent="0.3">
      <c r="A588">
        <v>2024</v>
      </c>
      <c r="B588" t="str">
        <f t="shared" si="7"/>
        <v>Select LA name in cell below</v>
      </c>
      <c r="C588" t="s">
        <v>3</v>
      </c>
      <c r="D588" t="s">
        <v>359</v>
      </c>
      <c r="E588" t="str">
        <f>IF(SAC!D186="","Blank",SAC!D186)</f>
        <v>Blank</v>
      </c>
      <c r="F588">
        <v>6000792</v>
      </c>
      <c r="G588" t="s">
        <v>536</v>
      </c>
      <c r="H588" t="s">
        <v>431</v>
      </c>
      <c r="I588">
        <v>2</v>
      </c>
      <c r="J588">
        <v>3</v>
      </c>
      <c r="U588">
        <v>4</v>
      </c>
    </row>
    <row r="589" spans="1:21" x14ac:dyDescent="0.3">
      <c r="A589">
        <v>2024</v>
      </c>
      <c r="B589" t="str">
        <f t="shared" si="7"/>
        <v>Select LA name in cell below</v>
      </c>
      <c r="C589" t="s">
        <v>4</v>
      </c>
      <c r="D589" t="s">
        <v>359</v>
      </c>
      <c r="E589" t="str">
        <f>IF(SAC!E186="","Blank",SAC!E186)</f>
        <v>Blank</v>
      </c>
      <c r="F589">
        <v>6000793</v>
      </c>
      <c r="G589" t="s">
        <v>536</v>
      </c>
      <c r="H589" t="s">
        <v>432</v>
      </c>
      <c r="I589">
        <v>2</v>
      </c>
      <c r="J589">
        <v>4</v>
      </c>
      <c r="U589">
        <v>4</v>
      </c>
    </row>
    <row r="590" spans="1:21" x14ac:dyDescent="0.3">
      <c r="A590">
        <v>2024</v>
      </c>
      <c r="B590" t="str">
        <f t="shared" si="7"/>
        <v>Select LA name in cell below</v>
      </c>
      <c r="C590" t="s">
        <v>5</v>
      </c>
      <c r="D590" t="s">
        <v>359</v>
      </c>
      <c r="E590" t="str">
        <f>IF(SAC!F186="","Blank",SAC!F186)</f>
        <v>Blank</v>
      </c>
      <c r="F590">
        <v>6000794</v>
      </c>
      <c r="G590" t="s">
        <v>536</v>
      </c>
      <c r="H590" t="s">
        <v>433</v>
      </c>
      <c r="I590">
        <v>2</v>
      </c>
      <c r="J590">
        <v>5</v>
      </c>
      <c r="U590">
        <v>4</v>
      </c>
    </row>
    <row r="591" spans="1:21" x14ac:dyDescent="0.3">
      <c r="A591">
        <v>2024</v>
      </c>
      <c r="B591" t="str">
        <f t="shared" si="7"/>
        <v>Select LA name in cell below</v>
      </c>
      <c r="C591" t="s">
        <v>120</v>
      </c>
      <c r="D591" t="s">
        <v>359</v>
      </c>
      <c r="E591" t="str">
        <f>IF(SAC!G186="","Blank",SAC!G186)</f>
        <v>Blank</v>
      </c>
      <c r="F591">
        <v>6000795</v>
      </c>
      <c r="G591" t="s">
        <v>536</v>
      </c>
      <c r="H591" t="s">
        <v>434</v>
      </c>
      <c r="I591">
        <v>2</v>
      </c>
      <c r="J591">
        <v>6</v>
      </c>
      <c r="U591">
        <v>4</v>
      </c>
    </row>
    <row r="592" spans="1:21" x14ac:dyDescent="0.3">
      <c r="A592">
        <v>2024</v>
      </c>
      <c r="B592" t="str">
        <f t="shared" si="7"/>
        <v>Select LA name in cell below</v>
      </c>
      <c r="C592" t="s">
        <v>1</v>
      </c>
      <c r="D592" t="s">
        <v>49</v>
      </c>
      <c r="E592" t="str">
        <f>IF(SAC!B187="","Blank",SAC!B187)</f>
        <v>Blank</v>
      </c>
      <c r="F592">
        <v>6000796</v>
      </c>
      <c r="G592" t="s">
        <v>536</v>
      </c>
      <c r="H592" t="s">
        <v>435</v>
      </c>
      <c r="I592">
        <v>2</v>
      </c>
      <c r="J592">
        <v>1</v>
      </c>
      <c r="U592">
        <v>5</v>
      </c>
    </row>
    <row r="593" spans="1:22" x14ac:dyDescent="0.3">
      <c r="A593">
        <v>2024</v>
      </c>
      <c r="B593" t="str">
        <f t="shared" si="7"/>
        <v>Select LA name in cell below</v>
      </c>
      <c r="C593" t="s">
        <v>2</v>
      </c>
      <c r="D593" t="s">
        <v>49</v>
      </c>
      <c r="E593" t="str">
        <f>IF(SAC!C187="","Blank",SAC!C187)</f>
        <v>Blank</v>
      </c>
      <c r="F593">
        <v>6000797</v>
      </c>
      <c r="G593" t="s">
        <v>536</v>
      </c>
      <c r="H593" t="s">
        <v>436</v>
      </c>
      <c r="I593">
        <v>2</v>
      </c>
      <c r="J593">
        <v>2</v>
      </c>
      <c r="U593">
        <v>5</v>
      </c>
    </row>
    <row r="594" spans="1:22" x14ac:dyDescent="0.3">
      <c r="A594">
        <v>2024</v>
      </c>
      <c r="B594" t="str">
        <f t="shared" si="7"/>
        <v>Select LA name in cell below</v>
      </c>
      <c r="C594" t="s">
        <v>3</v>
      </c>
      <c r="D594" t="s">
        <v>49</v>
      </c>
      <c r="E594" t="str">
        <f>IF(SAC!D187="","Blank",SAC!D187)</f>
        <v>Blank</v>
      </c>
      <c r="F594">
        <v>6000798</v>
      </c>
      <c r="G594" t="s">
        <v>536</v>
      </c>
      <c r="H594" t="s">
        <v>437</v>
      </c>
      <c r="I594">
        <v>2</v>
      </c>
      <c r="J594">
        <v>3</v>
      </c>
      <c r="U594">
        <v>5</v>
      </c>
    </row>
    <row r="595" spans="1:22" x14ac:dyDescent="0.3">
      <c r="A595">
        <v>2024</v>
      </c>
      <c r="B595" t="str">
        <f t="shared" si="7"/>
        <v>Select LA name in cell below</v>
      </c>
      <c r="C595" t="s">
        <v>4</v>
      </c>
      <c r="D595" t="s">
        <v>49</v>
      </c>
      <c r="E595" t="str">
        <f>IF(SAC!E187="","Blank",SAC!E187)</f>
        <v>Blank</v>
      </c>
      <c r="F595">
        <v>6000799</v>
      </c>
      <c r="G595" t="s">
        <v>536</v>
      </c>
      <c r="H595" t="s">
        <v>438</v>
      </c>
      <c r="I595">
        <v>2</v>
      </c>
      <c r="J595">
        <v>4</v>
      </c>
      <c r="U595">
        <v>5</v>
      </c>
    </row>
    <row r="596" spans="1:22" x14ac:dyDescent="0.3">
      <c r="A596">
        <v>2024</v>
      </c>
      <c r="B596" t="str">
        <f t="shared" si="7"/>
        <v>Select LA name in cell below</v>
      </c>
      <c r="C596" t="s">
        <v>5</v>
      </c>
      <c r="D596" t="s">
        <v>49</v>
      </c>
      <c r="E596" t="str">
        <f>IF(SAC!F187="","Blank",SAC!F187)</f>
        <v>Blank</v>
      </c>
      <c r="F596">
        <v>6000800</v>
      </c>
      <c r="G596" t="s">
        <v>536</v>
      </c>
      <c r="H596" t="s">
        <v>439</v>
      </c>
      <c r="I596">
        <v>2</v>
      </c>
      <c r="J596">
        <v>5</v>
      </c>
      <c r="U596">
        <v>5</v>
      </c>
    </row>
    <row r="597" spans="1:22" x14ac:dyDescent="0.3">
      <c r="A597">
        <v>2024</v>
      </c>
      <c r="B597" t="str">
        <f t="shared" si="7"/>
        <v>Select LA name in cell below</v>
      </c>
      <c r="C597" t="s">
        <v>120</v>
      </c>
      <c r="D597" t="s">
        <v>49</v>
      </c>
      <c r="E597" t="str">
        <f>IF(SAC!G187="","Blank",SAC!G187)</f>
        <v>Blank</v>
      </c>
      <c r="F597">
        <v>6000801</v>
      </c>
      <c r="G597" t="s">
        <v>536</v>
      </c>
      <c r="H597" t="s">
        <v>440</v>
      </c>
      <c r="I597">
        <v>2</v>
      </c>
      <c r="J597">
        <v>6</v>
      </c>
      <c r="U597">
        <v>5</v>
      </c>
    </row>
    <row r="598" spans="1:22" x14ac:dyDescent="0.3">
      <c r="A598">
        <v>2024</v>
      </c>
      <c r="B598" t="str">
        <f t="shared" si="7"/>
        <v>Select LA name in cell below</v>
      </c>
      <c r="C598" t="s">
        <v>1</v>
      </c>
      <c r="D598" t="s">
        <v>104</v>
      </c>
      <c r="E598" t="str">
        <f>IF(SAC!B189="","Blank",SAC!B189)</f>
        <v>Blank</v>
      </c>
      <c r="F598">
        <v>6000802</v>
      </c>
      <c r="G598" t="s">
        <v>536</v>
      </c>
      <c r="H598" t="s">
        <v>441</v>
      </c>
      <c r="I598">
        <v>2</v>
      </c>
      <c r="J598">
        <v>1</v>
      </c>
      <c r="V598">
        <v>1</v>
      </c>
    </row>
    <row r="599" spans="1:22" x14ac:dyDescent="0.3">
      <c r="A599">
        <v>2024</v>
      </c>
      <c r="B599" t="str">
        <f t="shared" si="7"/>
        <v>Select LA name in cell below</v>
      </c>
      <c r="C599" t="s">
        <v>2</v>
      </c>
      <c r="D599" t="s">
        <v>104</v>
      </c>
      <c r="E599" t="str">
        <f>IF(SAC!C189="","Blank",SAC!C189)</f>
        <v>Blank</v>
      </c>
      <c r="F599">
        <v>6000803</v>
      </c>
      <c r="G599" t="s">
        <v>536</v>
      </c>
      <c r="H599" t="s">
        <v>442</v>
      </c>
      <c r="I599">
        <v>2</v>
      </c>
      <c r="J599">
        <v>2</v>
      </c>
      <c r="V599">
        <v>1</v>
      </c>
    </row>
    <row r="600" spans="1:22" x14ac:dyDescent="0.3">
      <c r="A600">
        <v>2024</v>
      </c>
      <c r="B600" t="str">
        <f t="shared" si="7"/>
        <v>Select LA name in cell below</v>
      </c>
      <c r="C600" t="s">
        <v>3</v>
      </c>
      <c r="D600" t="s">
        <v>104</v>
      </c>
      <c r="E600" t="str">
        <f>IF(SAC!D189="","Blank",SAC!D189)</f>
        <v>Blank</v>
      </c>
      <c r="F600">
        <v>6000804</v>
      </c>
      <c r="G600" t="s">
        <v>536</v>
      </c>
      <c r="H600" t="s">
        <v>443</v>
      </c>
      <c r="I600">
        <v>2</v>
      </c>
      <c r="J600">
        <v>3</v>
      </c>
      <c r="V600">
        <v>1</v>
      </c>
    </row>
    <row r="601" spans="1:22" x14ac:dyDescent="0.3">
      <c r="A601">
        <v>2024</v>
      </c>
      <c r="B601" t="str">
        <f t="shared" si="7"/>
        <v>Select LA name in cell below</v>
      </c>
      <c r="C601" t="s">
        <v>4</v>
      </c>
      <c r="D601" t="s">
        <v>104</v>
      </c>
      <c r="E601" t="str">
        <f>IF(SAC!E189="","Blank",SAC!E189)</f>
        <v>Blank</v>
      </c>
      <c r="F601">
        <v>6000805</v>
      </c>
      <c r="G601" t="s">
        <v>536</v>
      </c>
      <c r="H601" t="s">
        <v>444</v>
      </c>
      <c r="I601">
        <v>2</v>
      </c>
      <c r="J601">
        <v>4</v>
      </c>
      <c r="V601">
        <v>1</v>
      </c>
    </row>
    <row r="602" spans="1:22" x14ac:dyDescent="0.3">
      <c r="A602">
        <v>2024</v>
      </c>
      <c r="B602" t="str">
        <f t="shared" si="7"/>
        <v>Select LA name in cell below</v>
      </c>
      <c r="C602" t="s">
        <v>5</v>
      </c>
      <c r="D602" t="s">
        <v>104</v>
      </c>
      <c r="E602" t="str">
        <f>IF(SAC!F189="","Blank",SAC!F189)</f>
        <v>Blank</v>
      </c>
      <c r="F602">
        <v>6000806</v>
      </c>
      <c r="G602" t="s">
        <v>536</v>
      </c>
      <c r="H602" t="s">
        <v>445</v>
      </c>
      <c r="I602">
        <v>2</v>
      </c>
      <c r="J602">
        <v>5</v>
      </c>
      <c r="V602">
        <v>1</v>
      </c>
    </row>
    <row r="603" spans="1:22" x14ac:dyDescent="0.3">
      <c r="A603">
        <v>2024</v>
      </c>
      <c r="B603" t="str">
        <f t="shared" si="7"/>
        <v>Select LA name in cell below</v>
      </c>
      <c r="C603" t="s">
        <v>120</v>
      </c>
      <c r="D603" t="s">
        <v>104</v>
      </c>
      <c r="E603" t="str">
        <f>IF(SAC!G189="","Blank",SAC!G189)</f>
        <v>Blank</v>
      </c>
      <c r="F603">
        <v>6000807</v>
      </c>
      <c r="G603" t="s">
        <v>536</v>
      </c>
      <c r="H603" t="s">
        <v>446</v>
      </c>
      <c r="I603">
        <v>2</v>
      </c>
      <c r="J603">
        <v>6</v>
      </c>
      <c r="V603">
        <v>1</v>
      </c>
    </row>
    <row r="604" spans="1:22" x14ac:dyDescent="0.3">
      <c r="A604">
        <v>2024</v>
      </c>
      <c r="B604" t="str">
        <f t="shared" si="7"/>
        <v>Select LA name in cell below</v>
      </c>
      <c r="C604" t="s">
        <v>1</v>
      </c>
      <c r="D604" t="s">
        <v>105</v>
      </c>
      <c r="E604" t="str">
        <f>IF(SAC!B190="","Blank",SAC!B190)</f>
        <v>Blank</v>
      </c>
      <c r="F604">
        <v>6000808</v>
      </c>
      <c r="G604" t="s">
        <v>536</v>
      </c>
      <c r="H604" t="s">
        <v>447</v>
      </c>
      <c r="I604">
        <v>2</v>
      </c>
      <c r="J604">
        <v>1</v>
      </c>
      <c r="V604">
        <v>2</v>
      </c>
    </row>
    <row r="605" spans="1:22" x14ac:dyDescent="0.3">
      <c r="A605">
        <v>2024</v>
      </c>
      <c r="B605" t="str">
        <f t="shared" si="7"/>
        <v>Select LA name in cell below</v>
      </c>
      <c r="C605" t="s">
        <v>2</v>
      </c>
      <c r="D605" t="s">
        <v>105</v>
      </c>
      <c r="E605" t="str">
        <f>IF(SAC!C190="","Blank",SAC!C190)</f>
        <v>Blank</v>
      </c>
      <c r="F605">
        <v>6000809</v>
      </c>
      <c r="G605" t="s">
        <v>536</v>
      </c>
      <c r="H605" t="s">
        <v>448</v>
      </c>
      <c r="I605">
        <v>2</v>
      </c>
      <c r="J605">
        <v>2</v>
      </c>
      <c r="V605">
        <v>2</v>
      </c>
    </row>
    <row r="606" spans="1:22" x14ac:dyDescent="0.3">
      <c r="A606">
        <v>2024</v>
      </c>
      <c r="B606" t="str">
        <f t="shared" si="7"/>
        <v>Select LA name in cell below</v>
      </c>
      <c r="C606" t="s">
        <v>3</v>
      </c>
      <c r="D606" t="s">
        <v>105</v>
      </c>
      <c r="E606" t="str">
        <f>IF(SAC!D190="","Blank",SAC!D190)</f>
        <v>Blank</v>
      </c>
      <c r="F606">
        <v>6000810</v>
      </c>
      <c r="G606" t="s">
        <v>536</v>
      </c>
      <c r="H606" t="s">
        <v>449</v>
      </c>
      <c r="I606">
        <v>2</v>
      </c>
      <c r="J606">
        <v>3</v>
      </c>
      <c r="V606">
        <v>2</v>
      </c>
    </row>
    <row r="607" spans="1:22" x14ac:dyDescent="0.3">
      <c r="A607">
        <v>2024</v>
      </c>
      <c r="B607" t="str">
        <f t="shared" si="7"/>
        <v>Select LA name in cell below</v>
      </c>
      <c r="C607" t="s">
        <v>4</v>
      </c>
      <c r="D607" t="s">
        <v>105</v>
      </c>
      <c r="E607" t="str">
        <f>IF(SAC!E190="","Blank",SAC!E190)</f>
        <v>Blank</v>
      </c>
      <c r="F607">
        <v>6000811</v>
      </c>
      <c r="G607" t="s">
        <v>536</v>
      </c>
      <c r="H607" t="s">
        <v>450</v>
      </c>
      <c r="I607">
        <v>2</v>
      </c>
      <c r="J607">
        <v>4</v>
      </c>
      <c r="V607">
        <v>2</v>
      </c>
    </row>
    <row r="608" spans="1:22" x14ac:dyDescent="0.3">
      <c r="A608">
        <v>2024</v>
      </c>
      <c r="B608" t="str">
        <f t="shared" si="7"/>
        <v>Select LA name in cell below</v>
      </c>
      <c r="C608" t="s">
        <v>5</v>
      </c>
      <c r="D608" t="s">
        <v>105</v>
      </c>
      <c r="E608" t="str">
        <f>IF(SAC!F190="","Blank",SAC!F190)</f>
        <v>Blank</v>
      </c>
      <c r="F608">
        <v>6000812</v>
      </c>
      <c r="G608" t="s">
        <v>536</v>
      </c>
      <c r="H608" t="s">
        <v>451</v>
      </c>
      <c r="I608">
        <v>2</v>
      </c>
      <c r="J608">
        <v>5</v>
      </c>
      <c r="V608">
        <v>2</v>
      </c>
    </row>
    <row r="609" spans="1:22" x14ac:dyDescent="0.3">
      <c r="A609">
        <v>2024</v>
      </c>
      <c r="B609" t="str">
        <f t="shared" si="7"/>
        <v>Select LA name in cell below</v>
      </c>
      <c r="C609" t="s">
        <v>120</v>
      </c>
      <c r="D609" t="s">
        <v>105</v>
      </c>
      <c r="E609" t="str">
        <f>IF(SAC!G190="","Blank",SAC!G190)</f>
        <v>Blank</v>
      </c>
      <c r="F609">
        <v>6000813</v>
      </c>
      <c r="G609" t="s">
        <v>536</v>
      </c>
      <c r="H609" t="s">
        <v>452</v>
      </c>
      <c r="I609">
        <v>2</v>
      </c>
      <c r="J609">
        <v>6</v>
      </c>
      <c r="V609">
        <v>2</v>
      </c>
    </row>
    <row r="610" spans="1:22" x14ac:dyDescent="0.3">
      <c r="A610">
        <v>2024</v>
      </c>
      <c r="B610" t="str">
        <f t="shared" si="7"/>
        <v>Select LA name in cell below</v>
      </c>
      <c r="C610" t="s">
        <v>1</v>
      </c>
      <c r="D610" t="s">
        <v>106</v>
      </c>
      <c r="E610" t="str">
        <f>IF(SAC!B191="","Blank",SAC!B191)</f>
        <v>Blank</v>
      </c>
      <c r="F610">
        <v>6000814</v>
      </c>
      <c r="G610" t="s">
        <v>536</v>
      </c>
      <c r="H610" t="s">
        <v>453</v>
      </c>
      <c r="I610">
        <v>2</v>
      </c>
      <c r="J610">
        <v>1</v>
      </c>
      <c r="V610">
        <v>3</v>
      </c>
    </row>
    <row r="611" spans="1:22" x14ac:dyDescent="0.3">
      <c r="A611">
        <v>2024</v>
      </c>
      <c r="B611" t="str">
        <f t="shared" si="7"/>
        <v>Select LA name in cell below</v>
      </c>
      <c r="C611" t="s">
        <v>2</v>
      </c>
      <c r="D611" t="s">
        <v>106</v>
      </c>
      <c r="E611" t="str">
        <f>IF(SAC!C191="","Blank",SAC!C191)</f>
        <v>Blank</v>
      </c>
      <c r="F611">
        <v>6000815</v>
      </c>
      <c r="G611" t="s">
        <v>536</v>
      </c>
      <c r="H611" t="s">
        <v>454</v>
      </c>
      <c r="I611">
        <v>2</v>
      </c>
      <c r="J611">
        <v>2</v>
      </c>
      <c r="V611">
        <v>3</v>
      </c>
    </row>
    <row r="612" spans="1:22" x14ac:dyDescent="0.3">
      <c r="A612">
        <v>2024</v>
      </c>
      <c r="B612" t="str">
        <f t="shared" si="7"/>
        <v>Select LA name in cell below</v>
      </c>
      <c r="C612" t="s">
        <v>3</v>
      </c>
      <c r="D612" t="s">
        <v>106</v>
      </c>
      <c r="E612" t="str">
        <f>IF(SAC!D191="","Blank",SAC!D191)</f>
        <v>Blank</v>
      </c>
      <c r="F612">
        <v>6000816</v>
      </c>
      <c r="G612" t="s">
        <v>536</v>
      </c>
      <c r="H612" t="s">
        <v>455</v>
      </c>
      <c r="I612">
        <v>2</v>
      </c>
      <c r="J612">
        <v>3</v>
      </c>
      <c r="V612">
        <v>3</v>
      </c>
    </row>
    <row r="613" spans="1:22" x14ac:dyDescent="0.3">
      <c r="A613">
        <v>2024</v>
      </c>
      <c r="B613" t="str">
        <f t="shared" si="7"/>
        <v>Select LA name in cell below</v>
      </c>
      <c r="C613" t="s">
        <v>4</v>
      </c>
      <c r="D613" t="s">
        <v>106</v>
      </c>
      <c r="E613" t="str">
        <f>IF(SAC!E191="","Blank",SAC!E191)</f>
        <v>Blank</v>
      </c>
      <c r="F613">
        <v>6000817</v>
      </c>
      <c r="G613" t="s">
        <v>536</v>
      </c>
      <c r="H613" t="s">
        <v>456</v>
      </c>
      <c r="I613">
        <v>2</v>
      </c>
      <c r="J613">
        <v>4</v>
      </c>
      <c r="V613">
        <v>3</v>
      </c>
    </row>
    <row r="614" spans="1:22" x14ac:dyDescent="0.3">
      <c r="A614">
        <v>2024</v>
      </c>
      <c r="B614" t="str">
        <f t="shared" si="7"/>
        <v>Select LA name in cell below</v>
      </c>
      <c r="C614" t="s">
        <v>5</v>
      </c>
      <c r="D614" t="s">
        <v>106</v>
      </c>
      <c r="E614" t="str">
        <f>IF(SAC!F191="","Blank",SAC!F191)</f>
        <v>Blank</v>
      </c>
      <c r="F614">
        <v>6000818</v>
      </c>
      <c r="G614" t="s">
        <v>536</v>
      </c>
      <c r="H614" t="s">
        <v>457</v>
      </c>
      <c r="I614">
        <v>2</v>
      </c>
      <c r="J614">
        <v>5</v>
      </c>
      <c r="V614">
        <v>3</v>
      </c>
    </row>
    <row r="615" spans="1:22" x14ac:dyDescent="0.3">
      <c r="A615">
        <v>2024</v>
      </c>
      <c r="B615" t="str">
        <f t="shared" si="7"/>
        <v>Select LA name in cell below</v>
      </c>
      <c r="C615" t="s">
        <v>120</v>
      </c>
      <c r="D615" t="s">
        <v>106</v>
      </c>
      <c r="E615" t="str">
        <f>IF(SAC!G191="","Blank",SAC!G191)</f>
        <v>Blank</v>
      </c>
      <c r="F615">
        <v>6000819</v>
      </c>
      <c r="G615" t="s">
        <v>536</v>
      </c>
      <c r="H615" t="s">
        <v>458</v>
      </c>
      <c r="I615">
        <v>2</v>
      </c>
      <c r="J615">
        <v>6</v>
      </c>
      <c r="V615">
        <v>3</v>
      </c>
    </row>
    <row r="616" spans="1:22" x14ac:dyDescent="0.3">
      <c r="A616">
        <v>2024</v>
      </c>
      <c r="B616" t="str">
        <f t="shared" si="7"/>
        <v>Select LA name in cell below</v>
      </c>
      <c r="C616" t="s">
        <v>1</v>
      </c>
      <c r="D616" t="s">
        <v>117</v>
      </c>
      <c r="E616" t="str">
        <f>IF(SAC!B196="","Blank",SAC!B196)</f>
        <v>Blank</v>
      </c>
      <c r="F616">
        <v>6000820</v>
      </c>
      <c r="G616" t="s">
        <v>537</v>
      </c>
      <c r="H616" t="s">
        <v>459</v>
      </c>
      <c r="I616">
        <v>3</v>
      </c>
      <c r="J616">
        <v>1</v>
      </c>
      <c r="U616">
        <v>1</v>
      </c>
    </row>
    <row r="617" spans="1:22" x14ac:dyDescent="0.3">
      <c r="A617">
        <v>2024</v>
      </c>
      <c r="B617" t="str">
        <f t="shared" si="7"/>
        <v>Select LA name in cell below</v>
      </c>
      <c r="C617" t="s">
        <v>2</v>
      </c>
      <c r="D617" t="s">
        <v>117</v>
      </c>
      <c r="E617" t="str">
        <f>IF(SAC!C196="","Blank",SAC!C196)</f>
        <v>Blank</v>
      </c>
      <c r="F617">
        <v>6000821</v>
      </c>
      <c r="G617" t="s">
        <v>537</v>
      </c>
      <c r="H617" t="s">
        <v>460</v>
      </c>
      <c r="I617">
        <v>3</v>
      </c>
      <c r="J617">
        <v>2</v>
      </c>
      <c r="U617">
        <v>1</v>
      </c>
    </row>
    <row r="618" spans="1:22" x14ac:dyDescent="0.3">
      <c r="A618">
        <v>2024</v>
      </c>
      <c r="B618" t="str">
        <f t="shared" si="7"/>
        <v>Select LA name in cell below</v>
      </c>
      <c r="C618" t="s">
        <v>3</v>
      </c>
      <c r="D618" t="s">
        <v>117</v>
      </c>
      <c r="E618" t="str">
        <f>IF(SAC!D196="","Blank",SAC!D196)</f>
        <v>Blank</v>
      </c>
      <c r="F618">
        <v>6000822</v>
      </c>
      <c r="G618" t="s">
        <v>537</v>
      </c>
      <c r="H618" t="s">
        <v>461</v>
      </c>
      <c r="I618">
        <v>3</v>
      </c>
      <c r="J618">
        <v>3</v>
      </c>
      <c r="U618">
        <v>1</v>
      </c>
    </row>
    <row r="619" spans="1:22" x14ac:dyDescent="0.3">
      <c r="A619">
        <v>2024</v>
      </c>
      <c r="B619" t="str">
        <f t="shared" si="7"/>
        <v>Select LA name in cell below</v>
      </c>
      <c r="C619" t="s">
        <v>4</v>
      </c>
      <c r="D619" t="s">
        <v>117</v>
      </c>
      <c r="E619" t="str">
        <f>IF(SAC!E196="","Blank",SAC!E196)</f>
        <v>Blank</v>
      </c>
      <c r="F619">
        <v>6000823</v>
      </c>
      <c r="G619" t="s">
        <v>537</v>
      </c>
      <c r="H619" t="s">
        <v>462</v>
      </c>
      <c r="I619">
        <v>3</v>
      </c>
      <c r="J619">
        <v>4</v>
      </c>
      <c r="U619">
        <v>1</v>
      </c>
    </row>
    <row r="620" spans="1:22" x14ac:dyDescent="0.3">
      <c r="A620">
        <v>2024</v>
      </c>
      <c r="B620" t="str">
        <f t="shared" si="7"/>
        <v>Select LA name in cell below</v>
      </c>
      <c r="C620" t="s">
        <v>5</v>
      </c>
      <c r="D620" t="s">
        <v>117</v>
      </c>
      <c r="E620" t="str">
        <f>IF(SAC!F196="","Blank",SAC!F196)</f>
        <v>Blank</v>
      </c>
      <c r="F620">
        <v>6000824</v>
      </c>
      <c r="G620" t="s">
        <v>537</v>
      </c>
      <c r="H620" t="s">
        <v>463</v>
      </c>
      <c r="I620">
        <v>3</v>
      </c>
      <c r="J620">
        <v>5</v>
      </c>
      <c r="U620">
        <v>1</v>
      </c>
    </row>
    <row r="621" spans="1:22" x14ac:dyDescent="0.3">
      <c r="A621">
        <v>2024</v>
      </c>
      <c r="B621" t="str">
        <f t="shared" si="7"/>
        <v>Select LA name in cell below</v>
      </c>
      <c r="C621" t="s">
        <v>120</v>
      </c>
      <c r="D621" t="s">
        <v>117</v>
      </c>
      <c r="E621" t="str">
        <f>IF(SAC!G196="","Blank",SAC!G196)</f>
        <v>Blank</v>
      </c>
      <c r="F621">
        <v>6000825</v>
      </c>
      <c r="G621" t="s">
        <v>537</v>
      </c>
      <c r="H621" t="s">
        <v>464</v>
      </c>
      <c r="I621">
        <v>3</v>
      </c>
      <c r="J621">
        <v>6</v>
      </c>
      <c r="U621">
        <v>1</v>
      </c>
    </row>
    <row r="622" spans="1:22" x14ac:dyDescent="0.3">
      <c r="A622">
        <v>2024</v>
      </c>
      <c r="B622" t="str">
        <f t="shared" si="7"/>
        <v>Select LA name in cell below</v>
      </c>
      <c r="C622" t="s">
        <v>1</v>
      </c>
      <c r="D622" t="s">
        <v>118</v>
      </c>
      <c r="E622" t="str">
        <f>IF(SAC!B197="","Blank",SAC!B197)</f>
        <v>Blank</v>
      </c>
      <c r="F622">
        <v>6000826</v>
      </c>
      <c r="G622" t="s">
        <v>537</v>
      </c>
      <c r="H622" t="s">
        <v>465</v>
      </c>
      <c r="I622">
        <v>3</v>
      </c>
      <c r="J622">
        <v>1</v>
      </c>
      <c r="U622">
        <v>2</v>
      </c>
    </row>
    <row r="623" spans="1:22" x14ac:dyDescent="0.3">
      <c r="A623">
        <v>2024</v>
      </c>
      <c r="B623" t="str">
        <f t="shared" si="7"/>
        <v>Select LA name in cell below</v>
      </c>
      <c r="C623" t="s">
        <v>2</v>
      </c>
      <c r="D623" t="s">
        <v>118</v>
      </c>
      <c r="E623" t="str">
        <f>IF(SAC!C197="","Blank",SAC!C197)</f>
        <v>Blank</v>
      </c>
      <c r="F623">
        <v>6000827</v>
      </c>
      <c r="G623" t="s">
        <v>537</v>
      </c>
      <c r="H623" t="s">
        <v>466</v>
      </c>
      <c r="I623">
        <v>3</v>
      </c>
      <c r="J623">
        <v>2</v>
      </c>
      <c r="U623">
        <v>2</v>
      </c>
    </row>
    <row r="624" spans="1:22" x14ac:dyDescent="0.3">
      <c r="A624">
        <v>2024</v>
      </c>
      <c r="B624" t="str">
        <f t="shared" si="7"/>
        <v>Select LA name in cell below</v>
      </c>
      <c r="C624" t="s">
        <v>3</v>
      </c>
      <c r="D624" t="s">
        <v>118</v>
      </c>
      <c r="E624" t="str">
        <f>IF(SAC!D197="","Blank",SAC!D197)</f>
        <v>Blank</v>
      </c>
      <c r="F624">
        <v>6000828</v>
      </c>
      <c r="G624" t="s">
        <v>537</v>
      </c>
      <c r="H624" t="s">
        <v>467</v>
      </c>
      <c r="I624">
        <v>3</v>
      </c>
      <c r="J624">
        <v>3</v>
      </c>
      <c r="U624">
        <v>2</v>
      </c>
    </row>
    <row r="625" spans="1:21" x14ac:dyDescent="0.3">
      <c r="A625">
        <v>2024</v>
      </c>
      <c r="B625" t="str">
        <f t="shared" si="7"/>
        <v>Select LA name in cell below</v>
      </c>
      <c r="C625" t="s">
        <v>4</v>
      </c>
      <c r="D625" t="s">
        <v>118</v>
      </c>
      <c r="E625" t="str">
        <f>IF(SAC!E197="","Blank",SAC!E197)</f>
        <v>Blank</v>
      </c>
      <c r="F625">
        <v>6000829</v>
      </c>
      <c r="G625" t="s">
        <v>537</v>
      </c>
      <c r="H625" t="s">
        <v>468</v>
      </c>
      <c r="I625">
        <v>3</v>
      </c>
      <c r="J625">
        <v>4</v>
      </c>
      <c r="U625">
        <v>2</v>
      </c>
    </row>
    <row r="626" spans="1:21" x14ac:dyDescent="0.3">
      <c r="A626">
        <v>2024</v>
      </c>
      <c r="B626" t="str">
        <f t="shared" si="7"/>
        <v>Select LA name in cell below</v>
      </c>
      <c r="C626" t="s">
        <v>5</v>
      </c>
      <c r="D626" t="s">
        <v>118</v>
      </c>
      <c r="E626" t="str">
        <f>IF(SAC!F197="","Blank",SAC!F197)</f>
        <v>Blank</v>
      </c>
      <c r="F626">
        <v>6000830</v>
      </c>
      <c r="G626" t="s">
        <v>537</v>
      </c>
      <c r="H626" t="s">
        <v>469</v>
      </c>
      <c r="I626">
        <v>3</v>
      </c>
      <c r="J626">
        <v>5</v>
      </c>
      <c r="U626">
        <v>2</v>
      </c>
    </row>
    <row r="627" spans="1:21" x14ac:dyDescent="0.3">
      <c r="A627">
        <v>2024</v>
      </c>
      <c r="B627" t="str">
        <f t="shared" si="7"/>
        <v>Select LA name in cell below</v>
      </c>
      <c r="C627" t="s">
        <v>120</v>
      </c>
      <c r="D627" t="s">
        <v>118</v>
      </c>
      <c r="E627" t="str">
        <f>IF(SAC!G197="","Blank",SAC!G197)</f>
        <v>Blank</v>
      </c>
      <c r="F627">
        <v>6000831</v>
      </c>
      <c r="G627" t="s">
        <v>537</v>
      </c>
      <c r="H627" t="s">
        <v>470</v>
      </c>
      <c r="I627">
        <v>3</v>
      </c>
      <c r="J627">
        <v>6</v>
      </c>
      <c r="U627">
        <v>2</v>
      </c>
    </row>
    <row r="628" spans="1:21" x14ac:dyDescent="0.3">
      <c r="A628">
        <v>2024</v>
      </c>
      <c r="B628" t="str">
        <f t="shared" si="7"/>
        <v>Select LA name in cell below</v>
      </c>
      <c r="C628" t="s">
        <v>1</v>
      </c>
      <c r="D628" t="s">
        <v>47</v>
      </c>
      <c r="E628" t="str">
        <f>IF(SAC!B198="","Blank",SAC!B198)</f>
        <v>Blank</v>
      </c>
      <c r="F628">
        <v>6000832</v>
      </c>
      <c r="G628" t="s">
        <v>537</v>
      </c>
      <c r="H628" t="s">
        <v>471</v>
      </c>
      <c r="I628">
        <v>3</v>
      </c>
      <c r="J628">
        <v>1</v>
      </c>
      <c r="U628">
        <v>3</v>
      </c>
    </row>
    <row r="629" spans="1:21" x14ac:dyDescent="0.3">
      <c r="A629">
        <v>2024</v>
      </c>
      <c r="B629" t="str">
        <f t="shared" si="7"/>
        <v>Select LA name in cell below</v>
      </c>
      <c r="C629" t="s">
        <v>2</v>
      </c>
      <c r="D629" t="s">
        <v>47</v>
      </c>
      <c r="E629" t="str">
        <f>IF(SAC!C198="","Blank",SAC!C198)</f>
        <v>Blank</v>
      </c>
      <c r="F629">
        <v>6000833</v>
      </c>
      <c r="G629" t="s">
        <v>537</v>
      </c>
      <c r="H629" t="s">
        <v>472</v>
      </c>
      <c r="I629">
        <v>3</v>
      </c>
      <c r="J629">
        <v>2</v>
      </c>
      <c r="U629">
        <v>3</v>
      </c>
    </row>
    <row r="630" spans="1:21" x14ac:dyDescent="0.3">
      <c r="A630">
        <v>2024</v>
      </c>
      <c r="B630" t="str">
        <f t="shared" si="7"/>
        <v>Select LA name in cell below</v>
      </c>
      <c r="C630" t="s">
        <v>3</v>
      </c>
      <c r="D630" t="s">
        <v>47</v>
      </c>
      <c r="E630" t="str">
        <f>IF(SAC!D198="","Blank",SAC!D198)</f>
        <v>Blank</v>
      </c>
      <c r="F630">
        <v>6000834</v>
      </c>
      <c r="G630" t="s">
        <v>537</v>
      </c>
      <c r="H630" t="s">
        <v>473</v>
      </c>
      <c r="I630">
        <v>3</v>
      </c>
      <c r="J630">
        <v>3</v>
      </c>
      <c r="U630">
        <v>3</v>
      </c>
    </row>
    <row r="631" spans="1:21" x14ac:dyDescent="0.3">
      <c r="A631">
        <v>2024</v>
      </c>
      <c r="B631" t="str">
        <f t="shared" si="7"/>
        <v>Select LA name in cell below</v>
      </c>
      <c r="C631" t="s">
        <v>4</v>
      </c>
      <c r="D631" t="s">
        <v>47</v>
      </c>
      <c r="E631" t="str">
        <f>IF(SAC!E198="","Blank",SAC!E198)</f>
        <v>Blank</v>
      </c>
      <c r="F631">
        <v>6000835</v>
      </c>
      <c r="G631" t="s">
        <v>537</v>
      </c>
      <c r="H631" t="s">
        <v>474</v>
      </c>
      <c r="I631">
        <v>3</v>
      </c>
      <c r="J631">
        <v>4</v>
      </c>
      <c r="U631">
        <v>3</v>
      </c>
    </row>
    <row r="632" spans="1:21" x14ac:dyDescent="0.3">
      <c r="A632">
        <v>2024</v>
      </c>
      <c r="B632" t="str">
        <f t="shared" si="7"/>
        <v>Select LA name in cell below</v>
      </c>
      <c r="C632" t="s">
        <v>5</v>
      </c>
      <c r="D632" t="s">
        <v>47</v>
      </c>
      <c r="E632" t="str">
        <f>IF(SAC!F198="","Blank",SAC!F198)</f>
        <v>Blank</v>
      </c>
      <c r="F632">
        <v>6000836</v>
      </c>
      <c r="G632" t="s">
        <v>537</v>
      </c>
      <c r="H632" t="s">
        <v>475</v>
      </c>
      <c r="I632">
        <v>3</v>
      </c>
      <c r="J632">
        <v>5</v>
      </c>
      <c r="U632">
        <v>3</v>
      </c>
    </row>
    <row r="633" spans="1:21" x14ac:dyDescent="0.3">
      <c r="A633">
        <v>2024</v>
      </c>
      <c r="B633" t="str">
        <f t="shared" si="7"/>
        <v>Select LA name in cell below</v>
      </c>
      <c r="C633" t="s">
        <v>120</v>
      </c>
      <c r="D633" t="s">
        <v>47</v>
      </c>
      <c r="E633" t="str">
        <f>IF(SAC!G198="","Blank",SAC!G198)</f>
        <v>Blank</v>
      </c>
      <c r="F633">
        <v>6000837</v>
      </c>
      <c r="G633" t="s">
        <v>537</v>
      </c>
      <c r="H633" t="s">
        <v>476</v>
      </c>
      <c r="I633">
        <v>3</v>
      </c>
      <c r="J633">
        <v>6</v>
      </c>
      <c r="U633">
        <v>3</v>
      </c>
    </row>
    <row r="634" spans="1:21" x14ac:dyDescent="0.3">
      <c r="A634">
        <v>2024</v>
      </c>
      <c r="B634" t="str">
        <f t="shared" si="7"/>
        <v>Select LA name in cell below</v>
      </c>
      <c r="C634" t="s">
        <v>1</v>
      </c>
      <c r="D634" t="s">
        <v>359</v>
      </c>
      <c r="E634" t="str">
        <f>IF(SAC!B199="","Blank",SAC!B199)</f>
        <v>Blank</v>
      </c>
      <c r="F634">
        <v>6000838</v>
      </c>
      <c r="G634" t="s">
        <v>537</v>
      </c>
      <c r="H634" t="s">
        <v>477</v>
      </c>
      <c r="I634">
        <v>3</v>
      </c>
      <c r="J634">
        <v>1</v>
      </c>
      <c r="U634">
        <v>4</v>
      </c>
    </row>
    <row r="635" spans="1:21" x14ac:dyDescent="0.3">
      <c r="A635">
        <v>2024</v>
      </c>
      <c r="B635" t="str">
        <f t="shared" si="7"/>
        <v>Select LA name in cell below</v>
      </c>
      <c r="C635" t="s">
        <v>2</v>
      </c>
      <c r="D635" t="s">
        <v>359</v>
      </c>
      <c r="E635" t="str">
        <f>IF(SAC!C199="","Blank",SAC!C199)</f>
        <v>Blank</v>
      </c>
      <c r="F635">
        <v>6000839</v>
      </c>
      <c r="G635" t="s">
        <v>537</v>
      </c>
      <c r="H635" t="s">
        <v>478</v>
      </c>
      <c r="I635">
        <v>3</v>
      </c>
      <c r="J635">
        <v>2</v>
      </c>
      <c r="U635">
        <v>4</v>
      </c>
    </row>
    <row r="636" spans="1:21" x14ac:dyDescent="0.3">
      <c r="A636">
        <v>2024</v>
      </c>
      <c r="B636" t="str">
        <f t="shared" si="7"/>
        <v>Select LA name in cell below</v>
      </c>
      <c r="C636" t="s">
        <v>3</v>
      </c>
      <c r="D636" t="s">
        <v>359</v>
      </c>
      <c r="E636" t="str">
        <f>IF(SAC!D199="","Blank",SAC!D199)</f>
        <v>Blank</v>
      </c>
      <c r="F636">
        <v>6000840</v>
      </c>
      <c r="G636" t="s">
        <v>537</v>
      </c>
      <c r="H636" t="s">
        <v>479</v>
      </c>
      <c r="I636">
        <v>3</v>
      </c>
      <c r="J636">
        <v>3</v>
      </c>
      <c r="U636">
        <v>4</v>
      </c>
    </row>
    <row r="637" spans="1:21" x14ac:dyDescent="0.3">
      <c r="A637">
        <v>2024</v>
      </c>
      <c r="B637" t="str">
        <f t="shared" si="7"/>
        <v>Select LA name in cell below</v>
      </c>
      <c r="C637" t="s">
        <v>4</v>
      </c>
      <c r="D637" t="s">
        <v>359</v>
      </c>
      <c r="E637" t="str">
        <f>IF(SAC!E199="","Blank",SAC!E199)</f>
        <v>Blank</v>
      </c>
      <c r="F637">
        <v>6000841</v>
      </c>
      <c r="G637" t="s">
        <v>537</v>
      </c>
      <c r="H637" t="s">
        <v>480</v>
      </c>
      <c r="I637">
        <v>3</v>
      </c>
      <c r="J637">
        <v>4</v>
      </c>
      <c r="U637">
        <v>4</v>
      </c>
    </row>
    <row r="638" spans="1:21" x14ac:dyDescent="0.3">
      <c r="A638">
        <v>2024</v>
      </c>
      <c r="B638" t="str">
        <f t="shared" si="7"/>
        <v>Select LA name in cell below</v>
      </c>
      <c r="C638" t="s">
        <v>5</v>
      </c>
      <c r="D638" t="s">
        <v>359</v>
      </c>
      <c r="E638" t="str">
        <f>IF(SAC!F199="","Blank",SAC!F199)</f>
        <v>Blank</v>
      </c>
      <c r="F638">
        <v>6000842</v>
      </c>
      <c r="G638" t="s">
        <v>537</v>
      </c>
      <c r="H638" t="s">
        <v>481</v>
      </c>
      <c r="I638">
        <v>3</v>
      </c>
      <c r="J638">
        <v>5</v>
      </c>
      <c r="U638">
        <v>4</v>
      </c>
    </row>
    <row r="639" spans="1:21" x14ac:dyDescent="0.3">
      <c r="A639">
        <v>2024</v>
      </c>
      <c r="B639" t="str">
        <f t="shared" si="7"/>
        <v>Select LA name in cell below</v>
      </c>
      <c r="C639" t="s">
        <v>120</v>
      </c>
      <c r="D639" t="s">
        <v>359</v>
      </c>
      <c r="E639" t="str">
        <f>IF(SAC!G199="","Blank",SAC!G199)</f>
        <v>Blank</v>
      </c>
      <c r="F639">
        <v>6000843</v>
      </c>
      <c r="G639" t="s">
        <v>537</v>
      </c>
      <c r="H639" t="s">
        <v>482</v>
      </c>
      <c r="I639">
        <v>3</v>
      </c>
      <c r="J639">
        <v>6</v>
      </c>
      <c r="U639">
        <v>4</v>
      </c>
    </row>
    <row r="640" spans="1:21" x14ac:dyDescent="0.3">
      <c r="A640">
        <v>2024</v>
      </c>
      <c r="B640" t="str">
        <f t="shared" si="7"/>
        <v>Select LA name in cell below</v>
      </c>
      <c r="C640" t="s">
        <v>1</v>
      </c>
      <c r="D640" t="s">
        <v>49</v>
      </c>
      <c r="E640" t="str">
        <f>IF(SAC!B200="","Blank",SAC!B200)</f>
        <v>Blank</v>
      </c>
      <c r="F640">
        <v>6000844</v>
      </c>
      <c r="G640" t="s">
        <v>537</v>
      </c>
      <c r="H640" t="s">
        <v>483</v>
      </c>
      <c r="I640">
        <v>3</v>
      </c>
      <c r="J640">
        <v>1</v>
      </c>
      <c r="U640">
        <v>5</v>
      </c>
    </row>
    <row r="641" spans="1:22" x14ac:dyDescent="0.3">
      <c r="A641">
        <v>2024</v>
      </c>
      <c r="B641" t="str">
        <f t="shared" si="7"/>
        <v>Select LA name in cell below</v>
      </c>
      <c r="C641" t="s">
        <v>2</v>
      </c>
      <c r="D641" t="s">
        <v>49</v>
      </c>
      <c r="E641" t="str">
        <f>IF(SAC!C200="","Blank",SAC!C200)</f>
        <v>Blank</v>
      </c>
      <c r="F641">
        <v>6000845</v>
      </c>
      <c r="G641" t="s">
        <v>537</v>
      </c>
      <c r="H641" t="s">
        <v>484</v>
      </c>
      <c r="I641">
        <v>3</v>
      </c>
      <c r="J641">
        <v>2</v>
      </c>
      <c r="U641">
        <v>5</v>
      </c>
    </row>
    <row r="642" spans="1:22" x14ac:dyDescent="0.3">
      <c r="A642">
        <v>2024</v>
      </c>
      <c r="B642" t="str">
        <f t="shared" si="7"/>
        <v>Select LA name in cell below</v>
      </c>
      <c r="C642" t="s">
        <v>3</v>
      </c>
      <c r="D642" t="s">
        <v>49</v>
      </c>
      <c r="E642" t="str">
        <f>IF(SAC!D200="","Blank",SAC!D200)</f>
        <v>Blank</v>
      </c>
      <c r="F642">
        <v>6000846</v>
      </c>
      <c r="G642" t="s">
        <v>537</v>
      </c>
      <c r="H642" t="s">
        <v>485</v>
      </c>
      <c r="I642">
        <v>3</v>
      </c>
      <c r="J642">
        <v>3</v>
      </c>
      <c r="U642">
        <v>5</v>
      </c>
    </row>
    <row r="643" spans="1:22" x14ac:dyDescent="0.3">
      <c r="A643">
        <v>2024</v>
      </c>
      <c r="B643" t="str">
        <f t="shared" si="7"/>
        <v>Select LA name in cell below</v>
      </c>
      <c r="C643" t="s">
        <v>4</v>
      </c>
      <c r="D643" t="s">
        <v>49</v>
      </c>
      <c r="E643" t="str">
        <f>IF(SAC!E200="","Blank",SAC!E200)</f>
        <v>Blank</v>
      </c>
      <c r="F643">
        <v>6000847</v>
      </c>
      <c r="G643" t="s">
        <v>537</v>
      </c>
      <c r="H643" t="s">
        <v>486</v>
      </c>
      <c r="I643">
        <v>3</v>
      </c>
      <c r="J643">
        <v>4</v>
      </c>
      <c r="U643">
        <v>5</v>
      </c>
    </row>
    <row r="644" spans="1:22" x14ac:dyDescent="0.3">
      <c r="A644">
        <v>2024</v>
      </c>
      <c r="B644" t="str">
        <f t="shared" si="7"/>
        <v>Select LA name in cell below</v>
      </c>
      <c r="C644" t="s">
        <v>5</v>
      </c>
      <c r="D644" t="s">
        <v>49</v>
      </c>
      <c r="E644" t="str">
        <f>IF(SAC!F200="","Blank",SAC!F200)</f>
        <v>Blank</v>
      </c>
      <c r="F644">
        <v>6000848</v>
      </c>
      <c r="G644" t="s">
        <v>537</v>
      </c>
      <c r="H644" t="s">
        <v>487</v>
      </c>
      <c r="I644">
        <v>3</v>
      </c>
      <c r="J644">
        <v>5</v>
      </c>
      <c r="U644">
        <v>5</v>
      </c>
    </row>
    <row r="645" spans="1:22" x14ac:dyDescent="0.3">
      <c r="A645">
        <v>2024</v>
      </c>
      <c r="B645" t="str">
        <f t="shared" si="7"/>
        <v>Select LA name in cell below</v>
      </c>
      <c r="C645" t="s">
        <v>120</v>
      </c>
      <c r="D645" t="s">
        <v>49</v>
      </c>
      <c r="E645" t="str">
        <f>IF(SAC!G200="","Blank",SAC!G200)</f>
        <v>Blank</v>
      </c>
      <c r="F645">
        <v>6000849</v>
      </c>
      <c r="G645" t="s">
        <v>537</v>
      </c>
      <c r="H645" t="s">
        <v>488</v>
      </c>
      <c r="I645">
        <v>3</v>
      </c>
      <c r="J645">
        <v>6</v>
      </c>
      <c r="U645">
        <v>5</v>
      </c>
    </row>
    <row r="646" spans="1:22" x14ac:dyDescent="0.3">
      <c r="A646">
        <v>2024</v>
      </c>
      <c r="B646" t="str">
        <f t="shared" si="7"/>
        <v>Select LA name in cell below</v>
      </c>
      <c r="C646" t="s">
        <v>1</v>
      </c>
      <c r="D646" t="s">
        <v>104</v>
      </c>
      <c r="E646" t="str">
        <f>IF(SAC!B202="","Blank",SAC!B202)</f>
        <v>Blank</v>
      </c>
      <c r="F646">
        <v>6000850</v>
      </c>
      <c r="G646" t="s">
        <v>537</v>
      </c>
      <c r="H646" t="s">
        <v>489</v>
      </c>
      <c r="I646">
        <v>3</v>
      </c>
      <c r="J646">
        <v>1</v>
      </c>
      <c r="V646">
        <v>1</v>
      </c>
    </row>
    <row r="647" spans="1:22" x14ac:dyDescent="0.3">
      <c r="A647">
        <v>2024</v>
      </c>
      <c r="B647" t="str">
        <f t="shared" ref="B647:B711" si="8">B646</f>
        <v>Select LA name in cell below</v>
      </c>
      <c r="C647" t="s">
        <v>2</v>
      </c>
      <c r="D647" t="s">
        <v>104</v>
      </c>
      <c r="E647" t="str">
        <f>IF(SAC!C202="","Blank",SAC!C202)</f>
        <v>Blank</v>
      </c>
      <c r="F647">
        <v>6000851</v>
      </c>
      <c r="G647" t="s">
        <v>537</v>
      </c>
      <c r="H647" t="s">
        <v>490</v>
      </c>
      <c r="I647">
        <v>3</v>
      </c>
      <c r="J647">
        <v>2</v>
      </c>
      <c r="V647">
        <v>1</v>
      </c>
    </row>
    <row r="648" spans="1:22" x14ac:dyDescent="0.3">
      <c r="A648">
        <v>2024</v>
      </c>
      <c r="B648" t="str">
        <f t="shared" si="8"/>
        <v>Select LA name in cell below</v>
      </c>
      <c r="C648" t="s">
        <v>3</v>
      </c>
      <c r="D648" t="s">
        <v>104</v>
      </c>
      <c r="E648" t="str">
        <f>IF(SAC!D202="","Blank",SAC!D202)</f>
        <v>Blank</v>
      </c>
      <c r="F648">
        <v>6000852</v>
      </c>
      <c r="G648" t="s">
        <v>537</v>
      </c>
      <c r="H648" t="s">
        <v>491</v>
      </c>
      <c r="I648">
        <v>3</v>
      </c>
      <c r="J648">
        <v>3</v>
      </c>
      <c r="V648">
        <v>1</v>
      </c>
    </row>
    <row r="649" spans="1:22" x14ac:dyDescent="0.3">
      <c r="A649">
        <v>2024</v>
      </c>
      <c r="B649" t="str">
        <f t="shared" si="8"/>
        <v>Select LA name in cell below</v>
      </c>
      <c r="C649" t="s">
        <v>4</v>
      </c>
      <c r="D649" t="s">
        <v>104</v>
      </c>
      <c r="E649" t="str">
        <f>IF(SAC!E202="","Blank",SAC!E202)</f>
        <v>Blank</v>
      </c>
      <c r="F649">
        <v>6000853</v>
      </c>
      <c r="G649" t="s">
        <v>537</v>
      </c>
      <c r="H649" t="s">
        <v>492</v>
      </c>
      <c r="I649">
        <v>3</v>
      </c>
      <c r="J649">
        <v>4</v>
      </c>
      <c r="V649">
        <v>1</v>
      </c>
    </row>
    <row r="650" spans="1:22" x14ac:dyDescent="0.3">
      <c r="A650">
        <v>2024</v>
      </c>
      <c r="B650" t="str">
        <f t="shared" si="8"/>
        <v>Select LA name in cell below</v>
      </c>
      <c r="C650" t="s">
        <v>5</v>
      </c>
      <c r="D650" t="s">
        <v>104</v>
      </c>
      <c r="E650" t="str">
        <f>IF(SAC!F202="","Blank",SAC!F202)</f>
        <v>Blank</v>
      </c>
      <c r="F650">
        <v>6000854</v>
      </c>
      <c r="G650" t="s">
        <v>537</v>
      </c>
      <c r="H650" t="s">
        <v>493</v>
      </c>
      <c r="I650">
        <v>3</v>
      </c>
      <c r="J650">
        <v>5</v>
      </c>
      <c r="V650">
        <v>1</v>
      </c>
    </row>
    <row r="651" spans="1:22" x14ac:dyDescent="0.3">
      <c r="A651">
        <v>2024</v>
      </c>
      <c r="B651" t="str">
        <f t="shared" si="8"/>
        <v>Select LA name in cell below</v>
      </c>
      <c r="C651" t="s">
        <v>120</v>
      </c>
      <c r="D651" t="s">
        <v>104</v>
      </c>
      <c r="E651" t="str">
        <f>IF(SAC!G202="","Blank",SAC!G202)</f>
        <v>Blank</v>
      </c>
      <c r="F651">
        <v>6000855</v>
      </c>
      <c r="G651" t="s">
        <v>537</v>
      </c>
      <c r="H651" t="s">
        <v>494</v>
      </c>
      <c r="I651">
        <v>3</v>
      </c>
      <c r="J651">
        <v>6</v>
      </c>
      <c r="V651">
        <v>1</v>
      </c>
    </row>
    <row r="652" spans="1:22" x14ac:dyDescent="0.3">
      <c r="A652">
        <v>2024</v>
      </c>
      <c r="B652" t="str">
        <f t="shared" si="8"/>
        <v>Select LA name in cell below</v>
      </c>
      <c r="C652" t="s">
        <v>1</v>
      </c>
      <c r="D652" t="s">
        <v>105</v>
      </c>
      <c r="E652" t="str">
        <f>IF(SAC!B203="","Blank",SAC!B203)</f>
        <v>Blank</v>
      </c>
      <c r="F652">
        <v>6000856</v>
      </c>
      <c r="G652" t="s">
        <v>537</v>
      </c>
      <c r="H652" t="s">
        <v>495</v>
      </c>
      <c r="I652">
        <v>3</v>
      </c>
      <c r="J652">
        <v>1</v>
      </c>
      <c r="V652">
        <v>2</v>
      </c>
    </row>
    <row r="653" spans="1:22" x14ac:dyDescent="0.3">
      <c r="A653">
        <v>2024</v>
      </c>
      <c r="B653" t="str">
        <f t="shared" si="8"/>
        <v>Select LA name in cell below</v>
      </c>
      <c r="C653" t="s">
        <v>2</v>
      </c>
      <c r="D653" t="s">
        <v>105</v>
      </c>
      <c r="E653" t="str">
        <f>IF(SAC!C203="","Blank",SAC!C203)</f>
        <v>Blank</v>
      </c>
      <c r="F653">
        <v>6000857</v>
      </c>
      <c r="G653" t="s">
        <v>537</v>
      </c>
      <c r="H653" t="s">
        <v>496</v>
      </c>
      <c r="I653">
        <v>3</v>
      </c>
      <c r="J653">
        <v>2</v>
      </c>
      <c r="V653">
        <v>2</v>
      </c>
    </row>
    <row r="654" spans="1:22" x14ac:dyDescent="0.3">
      <c r="A654">
        <v>2024</v>
      </c>
      <c r="B654" t="str">
        <f t="shared" si="8"/>
        <v>Select LA name in cell below</v>
      </c>
      <c r="C654" t="s">
        <v>3</v>
      </c>
      <c r="D654" t="s">
        <v>105</v>
      </c>
      <c r="E654" t="str">
        <f>IF(SAC!D203="","Blank",SAC!D203)</f>
        <v>Blank</v>
      </c>
      <c r="F654">
        <v>6000858</v>
      </c>
      <c r="G654" t="s">
        <v>537</v>
      </c>
      <c r="H654" t="s">
        <v>497</v>
      </c>
      <c r="I654">
        <v>3</v>
      </c>
      <c r="J654">
        <v>3</v>
      </c>
      <c r="V654">
        <v>2</v>
      </c>
    </row>
    <row r="655" spans="1:22" x14ac:dyDescent="0.3">
      <c r="A655">
        <v>2024</v>
      </c>
      <c r="B655" t="str">
        <f t="shared" si="8"/>
        <v>Select LA name in cell below</v>
      </c>
      <c r="C655" t="s">
        <v>4</v>
      </c>
      <c r="D655" t="s">
        <v>105</v>
      </c>
      <c r="E655" t="str">
        <f>IF(SAC!E203="","Blank",SAC!E203)</f>
        <v>Blank</v>
      </c>
      <c r="F655">
        <v>6000859</v>
      </c>
      <c r="G655" t="s">
        <v>537</v>
      </c>
      <c r="H655" t="s">
        <v>498</v>
      </c>
      <c r="I655">
        <v>3</v>
      </c>
      <c r="J655">
        <v>4</v>
      </c>
      <c r="V655">
        <v>2</v>
      </c>
    </row>
    <row r="656" spans="1:22" x14ac:dyDescent="0.3">
      <c r="A656">
        <v>2024</v>
      </c>
      <c r="B656" t="str">
        <f t="shared" si="8"/>
        <v>Select LA name in cell below</v>
      </c>
      <c r="C656" t="s">
        <v>5</v>
      </c>
      <c r="D656" t="s">
        <v>105</v>
      </c>
      <c r="E656" t="str">
        <f>IF(SAC!F203="","Blank",SAC!F203)</f>
        <v>Blank</v>
      </c>
      <c r="F656">
        <v>6000860</v>
      </c>
      <c r="G656" t="s">
        <v>537</v>
      </c>
      <c r="H656" t="s">
        <v>499</v>
      </c>
      <c r="I656">
        <v>3</v>
      </c>
      <c r="J656">
        <v>5</v>
      </c>
      <c r="V656">
        <v>2</v>
      </c>
    </row>
    <row r="657" spans="1:24" x14ac:dyDescent="0.3">
      <c r="A657">
        <v>2024</v>
      </c>
      <c r="B657" t="str">
        <f t="shared" si="8"/>
        <v>Select LA name in cell below</v>
      </c>
      <c r="C657" t="s">
        <v>120</v>
      </c>
      <c r="D657" t="s">
        <v>105</v>
      </c>
      <c r="E657" t="str">
        <f>IF(SAC!G203="","Blank",SAC!G203)</f>
        <v>Blank</v>
      </c>
      <c r="F657">
        <v>6000861</v>
      </c>
      <c r="G657" t="s">
        <v>537</v>
      </c>
      <c r="H657" t="s">
        <v>500</v>
      </c>
      <c r="I657">
        <v>3</v>
      </c>
      <c r="J657">
        <v>6</v>
      </c>
      <c r="V657">
        <v>2</v>
      </c>
    </row>
    <row r="658" spans="1:24" x14ac:dyDescent="0.3">
      <c r="A658">
        <v>2024</v>
      </c>
      <c r="B658" t="str">
        <f t="shared" si="8"/>
        <v>Select LA name in cell below</v>
      </c>
      <c r="C658" t="s">
        <v>1</v>
      </c>
      <c r="D658" t="s">
        <v>106</v>
      </c>
      <c r="E658" t="str">
        <f>IF(SAC!B204="","Blank",SAC!B204)</f>
        <v>Blank</v>
      </c>
      <c r="F658">
        <v>6000862</v>
      </c>
      <c r="G658" t="s">
        <v>537</v>
      </c>
      <c r="H658" t="s">
        <v>501</v>
      </c>
      <c r="I658">
        <v>3</v>
      </c>
      <c r="J658">
        <v>1</v>
      </c>
      <c r="V658">
        <v>3</v>
      </c>
    </row>
    <row r="659" spans="1:24" x14ac:dyDescent="0.3">
      <c r="A659">
        <v>2024</v>
      </c>
      <c r="B659" t="str">
        <f t="shared" si="8"/>
        <v>Select LA name in cell below</v>
      </c>
      <c r="C659" t="s">
        <v>2</v>
      </c>
      <c r="D659" t="s">
        <v>106</v>
      </c>
      <c r="E659" t="str">
        <f>IF(SAC!C204="","Blank",SAC!C204)</f>
        <v>Blank</v>
      </c>
      <c r="F659">
        <v>6000863</v>
      </c>
      <c r="G659" t="s">
        <v>537</v>
      </c>
      <c r="H659" t="s">
        <v>502</v>
      </c>
      <c r="I659">
        <v>3</v>
      </c>
      <c r="J659">
        <v>2</v>
      </c>
      <c r="V659">
        <v>3</v>
      </c>
    </row>
    <row r="660" spans="1:24" x14ac:dyDescent="0.3">
      <c r="A660">
        <v>2024</v>
      </c>
      <c r="B660" t="str">
        <f t="shared" si="8"/>
        <v>Select LA name in cell below</v>
      </c>
      <c r="C660" t="s">
        <v>3</v>
      </c>
      <c r="D660" t="s">
        <v>106</v>
      </c>
      <c r="E660" t="str">
        <f>IF(SAC!D204="","Blank",SAC!D204)</f>
        <v>Blank</v>
      </c>
      <c r="F660">
        <v>6000864</v>
      </c>
      <c r="G660" t="s">
        <v>537</v>
      </c>
      <c r="H660" t="s">
        <v>503</v>
      </c>
      <c r="I660">
        <v>3</v>
      </c>
      <c r="J660">
        <v>3</v>
      </c>
      <c r="V660">
        <v>3</v>
      </c>
    </row>
    <row r="661" spans="1:24" x14ac:dyDescent="0.3">
      <c r="A661">
        <v>2024</v>
      </c>
      <c r="B661" t="str">
        <f t="shared" si="8"/>
        <v>Select LA name in cell below</v>
      </c>
      <c r="C661" t="s">
        <v>4</v>
      </c>
      <c r="D661" t="s">
        <v>106</v>
      </c>
      <c r="E661" t="str">
        <f>IF(SAC!E204="","Blank",SAC!E204)</f>
        <v>Blank</v>
      </c>
      <c r="F661">
        <v>6000865</v>
      </c>
      <c r="G661" t="s">
        <v>537</v>
      </c>
      <c r="H661" t="s">
        <v>504</v>
      </c>
      <c r="I661">
        <v>3</v>
      </c>
      <c r="J661">
        <v>4</v>
      </c>
      <c r="V661">
        <v>3</v>
      </c>
    </row>
    <row r="662" spans="1:24" x14ac:dyDescent="0.3">
      <c r="A662">
        <v>2024</v>
      </c>
      <c r="B662" t="str">
        <f t="shared" si="8"/>
        <v>Select LA name in cell below</v>
      </c>
      <c r="C662" t="s">
        <v>5</v>
      </c>
      <c r="D662" t="s">
        <v>106</v>
      </c>
      <c r="E662" t="str">
        <f>IF(SAC!F204="","Blank",SAC!F204)</f>
        <v>Blank</v>
      </c>
      <c r="F662">
        <v>6000866</v>
      </c>
      <c r="G662" t="s">
        <v>537</v>
      </c>
      <c r="H662" t="s">
        <v>505</v>
      </c>
      <c r="I662">
        <v>3</v>
      </c>
      <c r="J662">
        <v>5</v>
      </c>
      <c r="V662">
        <v>3</v>
      </c>
    </row>
    <row r="663" spans="1:24" x14ac:dyDescent="0.3">
      <c r="A663">
        <v>2024</v>
      </c>
      <c r="B663" t="str">
        <f t="shared" si="8"/>
        <v>Select LA name in cell below</v>
      </c>
      <c r="C663" t="s">
        <v>120</v>
      </c>
      <c r="D663" t="s">
        <v>106</v>
      </c>
      <c r="E663" t="str">
        <f>IF(SAC!G204="","Blank",SAC!G204)</f>
        <v>Blank</v>
      </c>
      <c r="F663">
        <v>6000867</v>
      </c>
      <c r="G663" t="s">
        <v>537</v>
      </c>
      <c r="H663" t="s">
        <v>506</v>
      </c>
      <c r="I663">
        <v>3</v>
      </c>
      <c r="J663">
        <v>6</v>
      </c>
      <c r="V663">
        <v>3</v>
      </c>
    </row>
    <row r="664" spans="1:24" x14ac:dyDescent="0.3">
      <c r="A664">
        <v>2024</v>
      </c>
      <c r="B664" t="str">
        <f t="shared" si="8"/>
        <v>Select LA name in cell below</v>
      </c>
      <c r="C664" t="s">
        <v>102</v>
      </c>
      <c r="D664" t="s">
        <v>69</v>
      </c>
      <c r="E664" t="str">
        <f>IF(SAC!B211="","Blank",SAC!B211)</f>
        <v>Blank</v>
      </c>
      <c r="F664">
        <v>6000868</v>
      </c>
      <c r="G664" t="s">
        <v>528</v>
      </c>
      <c r="H664" t="s">
        <v>507</v>
      </c>
      <c r="W664">
        <v>1</v>
      </c>
    </row>
    <row r="665" spans="1:24" x14ac:dyDescent="0.3">
      <c r="A665">
        <v>2024</v>
      </c>
      <c r="B665" t="str">
        <f t="shared" si="8"/>
        <v>Select LA name in cell below</v>
      </c>
      <c r="C665" t="s">
        <v>102</v>
      </c>
      <c r="D665" t="s">
        <v>54</v>
      </c>
      <c r="E665" t="str">
        <f>IF(SAC!B212="","Blank",SAC!B212)</f>
        <v>Blank</v>
      </c>
      <c r="F665">
        <v>6000869</v>
      </c>
      <c r="G665" t="s">
        <v>528</v>
      </c>
      <c r="H665" t="s">
        <v>508</v>
      </c>
      <c r="W665">
        <v>2</v>
      </c>
    </row>
    <row r="666" spans="1:24" x14ac:dyDescent="0.3">
      <c r="A666">
        <v>2024</v>
      </c>
      <c r="B666" t="str">
        <f t="shared" si="8"/>
        <v>Select LA name in cell below</v>
      </c>
      <c r="C666" t="s">
        <v>1</v>
      </c>
      <c r="D666" t="s">
        <v>509</v>
      </c>
      <c r="E666" t="str">
        <f>IF(SAC!B216="","Blank",SAC!B216)</f>
        <v>Blank</v>
      </c>
      <c r="F666">
        <v>6000870</v>
      </c>
      <c r="G666" t="s">
        <v>529</v>
      </c>
      <c r="H666" t="s">
        <v>510</v>
      </c>
      <c r="J666">
        <v>1</v>
      </c>
      <c r="X666">
        <v>1</v>
      </c>
    </row>
    <row r="667" spans="1:24" x14ac:dyDescent="0.3">
      <c r="A667">
        <v>2024</v>
      </c>
      <c r="B667" t="str">
        <f t="shared" si="8"/>
        <v>Select LA name in cell below</v>
      </c>
      <c r="C667" t="s">
        <v>2</v>
      </c>
      <c r="D667" t="s">
        <v>509</v>
      </c>
      <c r="E667" t="str">
        <f>IF(SAC!C216="","Blank",SAC!C216)</f>
        <v>Blank</v>
      </c>
      <c r="F667">
        <v>6000871</v>
      </c>
      <c r="G667" t="s">
        <v>529</v>
      </c>
      <c r="H667" t="s">
        <v>511</v>
      </c>
      <c r="J667">
        <v>2</v>
      </c>
      <c r="X667">
        <v>1</v>
      </c>
    </row>
    <row r="668" spans="1:24" x14ac:dyDescent="0.3">
      <c r="A668">
        <v>2024</v>
      </c>
      <c r="B668" t="str">
        <f t="shared" si="8"/>
        <v>Select LA name in cell below</v>
      </c>
      <c r="C668" t="s">
        <v>3</v>
      </c>
      <c r="D668" t="s">
        <v>509</v>
      </c>
      <c r="E668" t="str">
        <f>IF(SAC!D216="","Blank",SAC!D216)</f>
        <v>Blank</v>
      </c>
      <c r="F668">
        <v>6000872</v>
      </c>
      <c r="G668" t="s">
        <v>529</v>
      </c>
      <c r="H668" t="s">
        <v>512</v>
      </c>
      <c r="J668">
        <v>3</v>
      </c>
      <c r="X668">
        <v>1</v>
      </c>
    </row>
    <row r="669" spans="1:24" x14ac:dyDescent="0.3">
      <c r="A669">
        <v>2024</v>
      </c>
      <c r="B669" t="str">
        <f t="shared" si="8"/>
        <v>Select LA name in cell below</v>
      </c>
      <c r="C669" t="s">
        <v>4</v>
      </c>
      <c r="D669" t="s">
        <v>509</v>
      </c>
      <c r="E669" t="str">
        <f>IF(SAC!E216="","Blank",SAC!E216)</f>
        <v>Blank</v>
      </c>
      <c r="F669">
        <v>6000873</v>
      </c>
      <c r="G669" t="s">
        <v>529</v>
      </c>
      <c r="H669" t="s">
        <v>513</v>
      </c>
      <c r="J669">
        <v>4</v>
      </c>
      <c r="X669">
        <v>1</v>
      </c>
    </row>
    <row r="670" spans="1:24" x14ac:dyDescent="0.3">
      <c r="A670">
        <v>2024</v>
      </c>
      <c r="B670" t="str">
        <f t="shared" si="8"/>
        <v>Select LA name in cell below</v>
      </c>
      <c r="C670" t="s">
        <v>5</v>
      </c>
      <c r="D670" t="s">
        <v>509</v>
      </c>
      <c r="E670" t="str">
        <f>IF(SAC!F216="","Blank",SAC!F216)</f>
        <v>Blank</v>
      </c>
      <c r="F670">
        <v>6000874</v>
      </c>
      <c r="G670" t="s">
        <v>529</v>
      </c>
      <c r="H670" t="s">
        <v>514</v>
      </c>
      <c r="J670">
        <v>5</v>
      </c>
      <c r="X670">
        <v>1</v>
      </c>
    </row>
    <row r="671" spans="1:24" x14ac:dyDescent="0.3">
      <c r="A671">
        <v>2024</v>
      </c>
      <c r="B671" t="str">
        <f t="shared" si="8"/>
        <v>Select LA name in cell below</v>
      </c>
      <c r="C671" t="s">
        <v>120</v>
      </c>
      <c r="D671" t="s">
        <v>509</v>
      </c>
      <c r="E671" t="str">
        <f>IF(SAC!G216="","Blank",SAC!G216)</f>
        <v>Blank</v>
      </c>
      <c r="F671">
        <v>6000875</v>
      </c>
      <c r="G671" t="s">
        <v>529</v>
      </c>
      <c r="H671" t="s">
        <v>515</v>
      </c>
      <c r="J671">
        <v>6</v>
      </c>
      <c r="X671">
        <v>1</v>
      </c>
    </row>
    <row r="672" spans="1:24" x14ac:dyDescent="0.3">
      <c r="A672">
        <v>2024</v>
      </c>
      <c r="B672" t="str">
        <f t="shared" si="8"/>
        <v>Select LA name in cell below</v>
      </c>
      <c r="C672" t="s">
        <v>1</v>
      </c>
      <c r="D672" t="s">
        <v>516</v>
      </c>
      <c r="E672" t="str">
        <f>IF(SAC!B217="","Blank",SAC!B217)</f>
        <v>Blank</v>
      </c>
      <c r="F672">
        <v>6000876</v>
      </c>
      <c r="G672" t="s">
        <v>529</v>
      </c>
      <c r="H672" t="s">
        <v>517</v>
      </c>
      <c r="J672">
        <v>1</v>
      </c>
      <c r="X672">
        <v>2</v>
      </c>
    </row>
    <row r="673" spans="1:24" x14ac:dyDescent="0.3">
      <c r="A673">
        <v>2024</v>
      </c>
      <c r="B673" t="str">
        <f t="shared" si="8"/>
        <v>Select LA name in cell below</v>
      </c>
      <c r="C673" t="s">
        <v>2</v>
      </c>
      <c r="D673" t="s">
        <v>516</v>
      </c>
      <c r="E673" t="str">
        <f>IF(SAC!C217="","Blank",SAC!C217)</f>
        <v>Blank</v>
      </c>
      <c r="F673">
        <v>6000877</v>
      </c>
      <c r="G673" t="s">
        <v>529</v>
      </c>
      <c r="H673" t="s">
        <v>518</v>
      </c>
      <c r="J673">
        <v>2</v>
      </c>
      <c r="X673">
        <v>2</v>
      </c>
    </row>
    <row r="674" spans="1:24" x14ac:dyDescent="0.3">
      <c r="A674">
        <v>2024</v>
      </c>
      <c r="B674" t="str">
        <f t="shared" si="8"/>
        <v>Select LA name in cell below</v>
      </c>
      <c r="C674" t="s">
        <v>3</v>
      </c>
      <c r="D674" t="s">
        <v>516</v>
      </c>
      <c r="E674" t="str">
        <f>IF(SAC!D217="","Blank",SAC!D217)</f>
        <v>Blank</v>
      </c>
      <c r="F674">
        <v>6000878</v>
      </c>
      <c r="G674" t="s">
        <v>529</v>
      </c>
      <c r="H674" t="s">
        <v>519</v>
      </c>
      <c r="J674">
        <v>3</v>
      </c>
      <c r="X674">
        <v>2</v>
      </c>
    </row>
    <row r="675" spans="1:24" x14ac:dyDescent="0.3">
      <c r="A675">
        <v>2024</v>
      </c>
      <c r="B675" t="str">
        <f t="shared" si="8"/>
        <v>Select LA name in cell below</v>
      </c>
      <c r="C675" t="s">
        <v>4</v>
      </c>
      <c r="D675" t="s">
        <v>516</v>
      </c>
      <c r="E675" t="str">
        <f>IF(SAC!E217="","Blank",SAC!E217)</f>
        <v>Blank</v>
      </c>
      <c r="F675">
        <v>6000879</v>
      </c>
      <c r="G675" t="s">
        <v>529</v>
      </c>
      <c r="H675" t="s">
        <v>520</v>
      </c>
      <c r="J675">
        <v>4</v>
      </c>
      <c r="X675">
        <v>2</v>
      </c>
    </row>
    <row r="676" spans="1:24" x14ac:dyDescent="0.3">
      <c r="A676">
        <v>2024</v>
      </c>
      <c r="B676" t="str">
        <f t="shared" si="8"/>
        <v>Select LA name in cell below</v>
      </c>
      <c r="C676" t="s">
        <v>5</v>
      </c>
      <c r="D676" t="s">
        <v>516</v>
      </c>
      <c r="E676" t="str">
        <f>IF(SAC!F217="","Blank",SAC!F217)</f>
        <v>Blank</v>
      </c>
      <c r="F676">
        <v>6000880</v>
      </c>
      <c r="G676" t="s">
        <v>529</v>
      </c>
      <c r="H676" t="s">
        <v>521</v>
      </c>
      <c r="J676">
        <v>5</v>
      </c>
      <c r="X676">
        <v>2</v>
      </c>
    </row>
    <row r="677" spans="1:24" x14ac:dyDescent="0.3">
      <c r="A677">
        <v>2024</v>
      </c>
      <c r="B677" t="str">
        <f t="shared" si="8"/>
        <v>Select LA name in cell below</v>
      </c>
      <c r="C677" t="s">
        <v>120</v>
      </c>
      <c r="D677" t="s">
        <v>516</v>
      </c>
      <c r="E677" t="str">
        <f>IF(SAC!G217="","Blank",SAC!G217)</f>
        <v>Blank</v>
      </c>
      <c r="F677">
        <v>6000881</v>
      </c>
      <c r="G677" t="s">
        <v>529</v>
      </c>
      <c r="H677" t="s">
        <v>522</v>
      </c>
      <c r="J677">
        <v>6</v>
      </c>
      <c r="X677">
        <v>2</v>
      </c>
    </row>
    <row r="678" spans="1:24" ht="100.15" customHeight="1" x14ac:dyDescent="0.3">
      <c r="A678">
        <v>2024</v>
      </c>
      <c r="B678" t="str">
        <f t="shared" si="8"/>
        <v>Select LA name in cell below</v>
      </c>
      <c r="D678" s="1" t="s">
        <v>765</v>
      </c>
      <c r="E678" s="50" t="str">
        <f>IF(SAC!A222="","",SAC!A222)</f>
        <v/>
      </c>
      <c r="F678" s="1">
        <v>6000882</v>
      </c>
      <c r="G678" s="1" t="str">
        <f>IF(SAC!B222="","",SAC!B222)</f>
        <v/>
      </c>
      <c r="H678" s="35"/>
    </row>
    <row r="679" spans="1:24" ht="100.15" customHeight="1" x14ac:dyDescent="0.3">
      <c r="A679">
        <v>2024</v>
      </c>
      <c r="B679" t="str">
        <f t="shared" si="8"/>
        <v>Select LA name in cell below</v>
      </c>
      <c r="D679" s="1" t="s">
        <v>765</v>
      </c>
      <c r="E679" s="50" t="str">
        <f>IF(SAC!A223="","",SAC!A223)</f>
        <v/>
      </c>
      <c r="F679" s="1">
        <v>6000883</v>
      </c>
      <c r="G679" s="1" t="str">
        <f>IF(SAC!B223="","",SAC!B223)</f>
        <v/>
      </c>
      <c r="H679" s="35"/>
    </row>
    <row r="680" spans="1:24" ht="100.15" customHeight="1" x14ac:dyDescent="0.3">
      <c r="A680">
        <v>2024</v>
      </c>
      <c r="B680" t="str">
        <f t="shared" si="8"/>
        <v>Select LA name in cell below</v>
      </c>
      <c r="D680" s="1" t="s">
        <v>765</v>
      </c>
      <c r="E680" s="50" t="str">
        <f>IF(SAC!A224="","",SAC!A224)</f>
        <v/>
      </c>
      <c r="F680" s="1">
        <v>6000884</v>
      </c>
      <c r="G680" s="1" t="str">
        <f>IF(SAC!B224="","",SAC!B224)</f>
        <v/>
      </c>
      <c r="H680" s="35"/>
    </row>
    <row r="681" spans="1:24" ht="100.15" customHeight="1" x14ac:dyDescent="0.3">
      <c r="A681">
        <v>2024</v>
      </c>
      <c r="B681" t="str">
        <f t="shared" si="8"/>
        <v>Select LA name in cell below</v>
      </c>
      <c r="D681" s="1" t="s">
        <v>765</v>
      </c>
      <c r="E681" s="50" t="str">
        <f>IF(SAC!A225="","",SAC!A225)</f>
        <v/>
      </c>
      <c r="F681" s="1">
        <v>6000885</v>
      </c>
      <c r="G681" s="1" t="str">
        <f>IF(SAC!B225="","",SAC!B225)</f>
        <v/>
      </c>
      <c r="H681" s="35"/>
    </row>
    <row r="682" spans="1:24" ht="100.15" customHeight="1" x14ac:dyDescent="0.3">
      <c r="A682">
        <v>2024</v>
      </c>
      <c r="B682" t="str">
        <f t="shared" si="8"/>
        <v>Select LA name in cell below</v>
      </c>
      <c r="D682" s="1" t="s">
        <v>765</v>
      </c>
      <c r="E682" s="50" t="str">
        <f>IF(SAC!A226="","",SAC!A226)</f>
        <v/>
      </c>
      <c r="F682" s="1">
        <v>6000886</v>
      </c>
      <c r="G682" s="1" t="str">
        <f>IF(SAC!B226="","",SAC!B226)</f>
        <v/>
      </c>
      <c r="H682" s="35"/>
    </row>
    <row r="683" spans="1:24" x14ac:dyDescent="0.3">
      <c r="A683">
        <v>2024</v>
      </c>
      <c r="B683" t="str">
        <f t="shared" si="8"/>
        <v>Select LA name in cell below</v>
      </c>
      <c r="D683" s="1" t="s">
        <v>769</v>
      </c>
      <c r="E683" t="str">
        <f>SAC!M18</f>
        <v>Mandatory cells cannot be blank</v>
      </c>
      <c r="F683" s="1">
        <v>6000901</v>
      </c>
      <c r="G683" s="1" t="s">
        <v>530</v>
      </c>
    </row>
    <row r="684" spans="1:24" x14ac:dyDescent="0.3">
      <c r="A684">
        <v>2024</v>
      </c>
      <c r="B684" t="str">
        <f t="shared" si="8"/>
        <v>Select LA name in cell below</v>
      </c>
      <c r="D684" s="1" t="s">
        <v>769</v>
      </c>
      <c r="E684" t="str">
        <f>SAC!N18</f>
        <v>Row total expected to be greater than 0</v>
      </c>
      <c r="F684" s="1">
        <v>6000902</v>
      </c>
      <c r="G684" s="1" t="s">
        <v>530</v>
      </c>
    </row>
    <row r="685" spans="1:24" x14ac:dyDescent="0.3">
      <c r="A685">
        <v>2024</v>
      </c>
      <c r="B685" t="str">
        <f t="shared" si="8"/>
        <v>Select LA name in cell below</v>
      </c>
      <c r="D685" s="1" t="s">
        <v>769</v>
      </c>
      <c r="E685" t="str">
        <f>SAC!O17</f>
        <v/>
      </c>
      <c r="F685" s="1">
        <v>6000903</v>
      </c>
      <c r="G685" s="1" t="s">
        <v>530</v>
      </c>
    </row>
    <row r="686" spans="1:24" x14ac:dyDescent="0.3">
      <c r="A686">
        <v>2024</v>
      </c>
      <c r="B686" t="str">
        <f t="shared" si="8"/>
        <v>Select LA name in cell below</v>
      </c>
      <c r="D686" s="1" t="s">
        <v>769</v>
      </c>
      <c r="E686" t="str">
        <f>SAC!M24</f>
        <v>Mandatory cells cannot be blank</v>
      </c>
      <c r="F686" s="1">
        <v>6000904</v>
      </c>
      <c r="G686" s="1" t="s">
        <v>531</v>
      </c>
    </row>
    <row r="687" spans="1:24" x14ac:dyDescent="0.3">
      <c r="A687">
        <v>2024</v>
      </c>
      <c r="B687" t="str">
        <f t="shared" si="8"/>
        <v>Select LA name in cell below</v>
      </c>
      <c r="D687" s="1" t="s">
        <v>769</v>
      </c>
      <c r="E687" t="str">
        <f>SAC!N24</f>
        <v>Row total expected to be greater than 0</v>
      </c>
      <c r="F687" s="1">
        <v>6000905</v>
      </c>
      <c r="G687" s="1" t="s">
        <v>531</v>
      </c>
    </row>
    <row r="688" spans="1:24" x14ac:dyDescent="0.3">
      <c r="A688">
        <v>2024</v>
      </c>
      <c r="B688" t="str">
        <f t="shared" si="8"/>
        <v>Select LA name in cell below</v>
      </c>
      <c r="D688" s="1" t="s">
        <v>769</v>
      </c>
      <c r="E688" t="str">
        <f>SAC!O24</f>
        <v/>
      </c>
      <c r="F688" s="1">
        <v>6000906</v>
      </c>
      <c r="G688" s="1" t="s">
        <v>531</v>
      </c>
    </row>
    <row r="689" spans="1:7" x14ac:dyDescent="0.3">
      <c r="A689">
        <v>2024</v>
      </c>
      <c r="B689" t="str">
        <f t="shared" si="8"/>
        <v>Select LA name in cell below</v>
      </c>
      <c r="D689" s="1" t="s">
        <v>769</v>
      </c>
      <c r="E689" t="str">
        <f>SAC!M30</f>
        <v>Mandatory cells cannot be blank</v>
      </c>
      <c r="F689" s="1">
        <v>6000907</v>
      </c>
      <c r="G689" s="1" t="s">
        <v>532</v>
      </c>
    </row>
    <row r="690" spans="1:7" x14ac:dyDescent="0.3">
      <c r="A690">
        <v>2024</v>
      </c>
      <c r="B690" t="str">
        <f t="shared" si="8"/>
        <v>Select LA name in cell below</v>
      </c>
      <c r="D690" s="1" t="s">
        <v>769</v>
      </c>
      <c r="E690" t="str">
        <f>SAC!N30</f>
        <v>Row total expected to be greater than 0</v>
      </c>
      <c r="F690" s="1">
        <v>6000908</v>
      </c>
      <c r="G690" s="1" t="s">
        <v>532</v>
      </c>
    </row>
    <row r="691" spans="1:7" x14ac:dyDescent="0.3">
      <c r="A691">
        <v>2024</v>
      </c>
      <c r="B691" t="str">
        <f t="shared" si="8"/>
        <v>Select LA name in cell below</v>
      </c>
      <c r="D691" s="1" t="s">
        <v>769</v>
      </c>
      <c r="E691" t="str">
        <f>SAC!O30</f>
        <v/>
      </c>
      <c r="F691" s="1">
        <v>6000909</v>
      </c>
      <c r="G691" s="1" t="s">
        <v>532</v>
      </c>
    </row>
    <row r="692" spans="1:7" x14ac:dyDescent="0.3">
      <c r="A692">
        <v>2024</v>
      </c>
      <c r="B692" t="str">
        <f t="shared" si="8"/>
        <v>Select LA name in cell below</v>
      </c>
      <c r="D692" s="1" t="s">
        <v>769</v>
      </c>
      <c r="E692" t="str">
        <f>SAC!M36</f>
        <v>Mandatory cells cannot be blank</v>
      </c>
      <c r="F692" s="1">
        <v>6000910</v>
      </c>
      <c r="G692" s="1" t="s">
        <v>533</v>
      </c>
    </row>
    <row r="693" spans="1:7" x14ac:dyDescent="0.3">
      <c r="A693">
        <v>2024</v>
      </c>
      <c r="B693" t="str">
        <f t="shared" si="8"/>
        <v>Select LA name in cell below</v>
      </c>
      <c r="D693" s="1" t="s">
        <v>769</v>
      </c>
      <c r="E693" t="str">
        <f>SAC!N36</f>
        <v>Row total expected to be greater than 0</v>
      </c>
      <c r="F693" s="1">
        <v>6000911</v>
      </c>
      <c r="G693" s="1" t="s">
        <v>533</v>
      </c>
    </row>
    <row r="694" spans="1:7" x14ac:dyDescent="0.3">
      <c r="A694">
        <v>2024</v>
      </c>
      <c r="B694" t="str">
        <f t="shared" si="8"/>
        <v>Select LA name in cell below</v>
      </c>
      <c r="D694" s="1" t="s">
        <v>769</v>
      </c>
      <c r="E694" t="str">
        <f>SAC!O36</f>
        <v/>
      </c>
      <c r="F694" s="1">
        <v>6000912</v>
      </c>
      <c r="G694" s="1" t="s">
        <v>533</v>
      </c>
    </row>
    <row r="695" spans="1:7" x14ac:dyDescent="0.3">
      <c r="A695">
        <v>2024</v>
      </c>
      <c r="B695" t="str">
        <f t="shared" si="8"/>
        <v>Select LA name in cell below</v>
      </c>
      <c r="D695" s="1" t="s">
        <v>769</v>
      </c>
      <c r="E695" t="str">
        <f>SAC!M56</f>
        <v>Mandatory cell cannot be blank</v>
      </c>
      <c r="F695" s="1">
        <v>6000913</v>
      </c>
      <c r="G695" s="1" t="s">
        <v>525</v>
      </c>
    </row>
    <row r="696" spans="1:7" x14ac:dyDescent="0.3">
      <c r="A696">
        <v>2024</v>
      </c>
      <c r="B696" t="str">
        <f t="shared" si="8"/>
        <v>Select LA name in cell below</v>
      </c>
      <c r="D696" s="1" t="s">
        <v>769</v>
      </c>
      <c r="E696" t="str">
        <f>SAC!M56</f>
        <v>Mandatory cell cannot be blank</v>
      </c>
      <c r="F696" s="1">
        <v>6000914</v>
      </c>
      <c r="G696" s="1" t="s">
        <v>525</v>
      </c>
    </row>
    <row r="697" spans="1:7" x14ac:dyDescent="0.3">
      <c r="A697">
        <v>2024</v>
      </c>
      <c r="B697" t="str">
        <f t="shared" si="8"/>
        <v>Select LA name in cell below</v>
      </c>
      <c r="D697" s="1" t="s">
        <v>769</v>
      </c>
      <c r="E697" t="str">
        <f>SAC!M65</f>
        <v>Mandatory cells cannot be blank</v>
      </c>
      <c r="F697" s="1">
        <v>6000915</v>
      </c>
      <c r="G697" s="1" t="s">
        <v>534</v>
      </c>
    </row>
    <row r="698" spans="1:7" x14ac:dyDescent="0.3">
      <c r="A698">
        <v>2024</v>
      </c>
      <c r="B698" t="str">
        <f t="shared" si="8"/>
        <v>Select LA name in cell below</v>
      </c>
      <c r="D698" s="1" t="s">
        <v>769</v>
      </c>
      <c r="E698" t="str">
        <f>SAC!N65</f>
        <v>Concerns are expected to be greater than 0</v>
      </c>
      <c r="F698" s="1">
        <v>6000916</v>
      </c>
      <c r="G698" s="1" t="s">
        <v>534</v>
      </c>
    </row>
    <row r="699" spans="1:7" x14ac:dyDescent="0.3">
      <c r="A699">
        <v>2024</v>
      </c>
      <c r="B699" t="str">
        <f t="shared" si="8"/>
        <v>Select LA name in cell below</v>
      </c>
      <c r="D699" s="1" t="s">
        <v>769</v>
      </c>
      <c r="E699" t="str">
        <f>SAC!M66</f>
        <v>Mandatory cells cannot be blank</v>
      </c>
      <c r="F699" s="1">
        <v>6000917</v>
      </c>
      <c r="G699" s="1" t="s">
        <v>534</v>
      </c>
    </row>
    <row r="700" spans="1:7" x14ac:dyDescent="0.3">
      <c r="A700">
        <v>2024</v>
      </c>
      <c r="B700" t="str">
        <f t="shared" si="8"/>
        <v>Select LA name in cell below</v>
      </c>
      <c r="D700" s="1" t="s">
        <v>769</v>
      </c>
      <c r="E700" t="str">
        <f>SAC!M67</f>
        <v>Mandatory cells cannot be blank</v>
      </c>
      <c r="F700" s="1">
        <v>6000918</v>
      </c>
      <c r="G700" s="1" t="s">
        <v>534</v>
      </c>
    </row>
    <row r="701" spans="1:7" x14ac:dyDescent="0.3">
      <c r="A701">
        <v>2024</v>
      </c>
      <c r="B701" t="str">
        <f t="shared" si="8"/>
        <v>Select LA name in cell below</v>
      </c>
      <c r="D701" s="1" t="s">
        <v>769</v>
      </c>
      <c r="E701" t="str">
        <f>SAC!M77</f>
        <v>Mandatory cells cannot be blank</v>
      </c>
      <c r="F701" s="1">
        <v>6000919</v>
      </c>
      <c r="G701" s="1" t="s">
        <v>523</v>
      </c>
    </row>
    <row r="702" spans="1:7" x14ac:dyDescent="0.3">
      <c r="A702">
        <v>2024</v>
      </c>
      <c r="B702" t="str">
        <f t="shared" si="8"/>
        <v>Select LA name in cell below</v>
      </c>
      <c r="D702" s="1" t="s">
        <v>769</v>
      </c>
      <c r="E702" t="str">
        <f>SAC!N77</f>
        <v>Total of mandatory cells should be greater than 0</v>
      </c>
      <c r="F702" s="1">
        <v>6000920</v>
      </c>
      <c r="G702" s="1" t="s">
        <v>523</v>
      </c>
    </row>
    <row r="703" spans="1:7" x14ac:dyDescent="0.3">
      <c r="A703">
        <v>2024</v>
      </c>
      <c r="B703" t="str">
        <f t="shared" si="8"/>
        <v>Select LA name in cell below</v>
      </c>
      <c r="D703" s="1" t="s">
        <v>769</v>
      </c>
      <c r="E703">
        <f>SAC!O77</f>
        <v>0</v>
      </c>
      <c r="F703" s="1">
        <v>6000921</v>
      </c>
      <c r="G703" s="1" t="s">
        <v>523</v>
      </c>
    </row>
    <row r="704" spans="1:7" x14ac:dyDescent="0.3">
      <c r="A704">
        <v>2024</v>
      </c>
      <c r="B704" t="str">
        <f t="shared" si="8"/>
        <v>Select LA name in cell below</v>
      </c>
      <c r="D704" s="1" t="s">
        <v>769</v>
      </c>
      <c r="E704" t="str">
        <f>SAC!M78</f>
        <v>Mandatory cells cannot be blank</v>
      </c>
      <c r="F704" s="1">
        <v>6000922</v>
      </c>
      <c r="G704" s="1" t="s">
        <v>523</v>
      </c>
    </row>
    <row r="705" spans="1:7" x14ac:dyDescent="0.3">
      <c r="A705">
        <v>2024</v>
      </c>
      <c r="B705" t="str">
        <f t="shared" si="8"/>
        <v>Select LA name in cell below</v>
      </c>
      <c r="D705" s="1" t="s">
        <v>769</v>
      </c>
      <c r="E705" t="str">
        <f>SAC!M79</f>
        <v>Mandatory cells cannot be blank</v>
      </c>
      <c r="F705" s="1">
        <v>6000923</v>
      </c>
      <c r="G705" s="1" t="s">
        <v>523</v>
      </c>
    </row>
    <row r="706" spans="1:7" x14ac:dyDescent="0.3">
      <c r="A706">
        <v>2024</v>
      </c>
      <c r="B706" t="str">
        <f t="shared" si="8"/>
        <v>Select LA name in cell below</v>
      </c>
      <c r="D706" s="1" t="s">
        <v>769</v>
      </c>
      <c r="E706" t="str">
        <f>SAC!M80</f>
        <v>Mandatory cells cannot be blank</v>
      </c>
      <c r="F706" s="1">
        <v>6000924</v>
      </c>
      <c r="G706" s="1" t="s">
        <v>523</v>
      </c>
    </row>
    <row r="707" spans="1:7" x14ac:dyDescent="0.3">
      <c r="A707">
        <v>2024</v>
      </c>
      <c r="B707" t="str">
        <f t="shared" si="8"/>
        <v>Select LA name in cell below</v>
      </c>
      <c r="D707" s="1" t="s">
        <v>769</v>
      </c>
      <c r="E707" t="str">
        <f>SAC!M81</f>
        <v>Mandatory cells cannot be blank</v>
      </c>
      <c r="F707" s="1">
        <v>6000925</v>
      </c>
      <c r="G707" s="1" t="s">
        <v>523</v>
      </c>
    </row>
    <row r="708" spans="1:7" x14ac:dyDescent="0.3">
      <c r="A708">
        <v>2024</v>
      </c>
      <c r="B708" t="str">
        <f t="shared" si="8"/>
        <v>Select LA name in cell below</v>
      </c>
      <c r="D708" s="1" t="s">
        <v>769</v>
      </c>
      <c r="E708" t="str">
        <f>SAC!M82</f>
        <v>Mandatory cells cannot be blank</v>
      </c>
      <c r="F708" s="1">
        <v>6000926</v>
      </c>
      <c r="G708" s="1" t="s">
        <v>523</v>
      </c>
    </row>
    <row r="709" spans="1:7" x14ac:dyDescent="0.3">
      <c r="A709">
        <v>2024</v>
      </c>
      <c r="B709" t="str">
        <f t="shared" si="8"/>
        <v>Select LA name in cell below</v>
      </c>
      <c r="D709" s="1" t="s">
        <v>769</v>
      </c>
      <c r="E709" t="str">
        <f>SAC!M83</f>
        <v>Mandatory cells cannot be blank</v>
      </c>
      <c r="F709" s="1">
        <v>6000927</v>
      </c>
      <c r="G709" s="1" t="s">
        <v>523</v>
      </c>
    </row>
    <row r="710" spans="1:7" x14ac:dyDescent="0.3">
      <c r="A710">
        <v>2024</v>
      </c>
      <c r="B710" t="str">
        <f t="shared" si="8"/>
        <v>Select LA name in cell below</v>
      </c>
      <c r="D710" s="1" t="s">
        <v>769</v>
      </c>
      <c r="E710" t="str">
        <f>SAC!M84</f>
        <v>Mandatory cell cannot be blank</v>
      </c>
      <c r="F710" s="1">
        <v>6000928</v>
      </c>
      <c r="G710" s="1" t="s">
        <v>523</v>
      </c>
    </row>
    <row r="711" spans="1:7" x14ac:dyDescent="0.3">
      <c r="A711">
        <v>2024</v>
      </c>
      <c r="B711" t="str">
        <f t="shared" si="8"/>
        <v>Select LA name in cell below</v>
      </c>
      <c r="D711" s="1" t="s">
        <v>769</v>
      </c>
      <c r="E711" t="str">
        <f>SAC!M85</f>
        <v>Mandatory cells cannot be blank</v>
      </c>
      <c r="F711" s="1">
        <v>6000929</v>
      </c>
      <c r="G711" s="1" t="s">
        <v>523</v>
      </c>
    </row>
    <row r="712" spans="1:7" x14ac:dyDescent="0.3">
      <c r="A712">
        <v>2024</v>
      </c>
      <c r="B712" t="str">
        <f t="shared" ref="B712:B759" si="9">B711</f>
        <v>Select LA name in cell below</v>
      </c>
      <c r="D712" s="1" t="s">
        <v>769</v>
      </c>
      <c r="E712" t="str">
        <f>SAC!M86</f>
        <v>Mandatory cells cannot be blank</v>
      </c>
      <c r="F712" s="1">
        <v>6000930</v>
      </c>
      <c r="G712" s="1" t="s">
        <v>523</v>
      </c>
    </row>
    <row r="713" spans="1:7" x14ac:dyDescent="0.3">
      <c r="A713">
        <v>2024</v>
      </c>
      <c r="B713" t="str">
        <f t="shared" si="9"/>
        <v>Select LA name in cell below</v>
      </c>
      <c r="D713" s="1" t="s">
        <v>769</v>
      </c>
      <c r="E713" t="str">
        <f>SAC!M87</f>
        <v>Mandatory cell cannot be blank</v>
      </c>
      <c r="F713" s="1">
        <v>6000931</v>
      </c>
      <c r="G713" s="1" t="s">
        <v>523</v>
      </c>
    </row>
    <row r="714" spans="1:7" x14ac:dyDescent="0.3">
      <c r="A714">
        <v>2024</v>
      </c>
      <c r="B714" t="str">
        <f t="shared" si="9"/>
        <v>Select LA name in cell below</v>
      </c>
      <c r="D714" s="1" t="s">
        <v>769</v>
      </c>
      <c r="E714" t="str">
        <f>SAC!M92</f>
        <v>Mandatory cells cannot be blank</v>
      </c>
      <c r="F714" s="1">
        <v>6000932</v>
      </c>
      <c r="G714" s="1" t="s">
        <v>524</v>
      </c>
    </row>
    <row r="715" spans="1:7" x14ac:dyDescent="0.3">
      <c r="A715">
        <v>2024</v>
      </c>
      <c r="B715" t="str">
        <f t="shared" si="9"/>
        <v>Select LA name in cell below</v>
      </c>
      <c r="D715" s="1" t="s">
        <v>769</v>
      </c>
      <c r="E715" t="str">
        <f>SAC!N92</f>
        <v>Total of mandatory cells should be greater than 0</v>
      </c>
      <c r="F715" s="1">
        <v>6000933</v>
      </c>
      <c r="G715" s="1" t="s">
        <v>524</v>
      </c>
    </row>
    <row r="716" spans="1:7" x14ac:dyDescent="0.3">
      <c r="A716">
        <v>2024</v>
      </c>
      <c r="B716" t="str">
        <f t="shared" si="9"/>
        <v>Select LA name in cell below</v>
      </c>
      <c r="D716" s="1" t="s">
        <v>769</v>
      </c>
      <c r="E716" t="str">
        <f>SAC!O92</f>
        <v/>
      </c>
      <c r="F716" s="1">
        <v>6000934</v>
      </c>
      <c r="G716" s="1" t="s">
        <v>524</v>
      </c>
    </row>
    <row r="717" spans="1:7" x14ac:dyDescent="0.3">
      <c r="A717">
        <v>2024</v>
      </c>
      <c r="B717" t="str">
        <f t="shared" si="9"/>
        <v>Select LA name in cell below</v>
      </c>
      <c r="D717" s="1" t="s">
        <v>769</v>
      </c>
      <c r="E717" t="str">
        <f>SAC!M93</f>
        <v>Mandatory cells cannot be blank</v>
      </c>
      <c r="F717" s="1">
        <v>6000935</v>
      </c>
      <c r="G717" s="1" t="s">
        <v>524</v>
      </c>
    </row>
    <row r="718" spans="1:7" x14ac:dyDescent="0.3">
      <c r="A718">
        <v>2024</v>
      </c>
      <c r="B718" t="str">
        <f t="shared" si="9"/>
        <v>Select LA name in cell below</v>
      </c>
      <c r="D718" s="1" t="s">
        <v>769</v>
      </c>
      <c r="E718" t="str">
        <f>SAC!M94</f>
        <v>Mandatory cells cannot be blank</v>
      </c>
      <c r="F718" s="1">
        <v>6000936</v>
      </c>
      <c r="G718" s="1" t="s">
        <v>524</v>
      </c>
    </row>
    <row r="719" spans="1:7" x14ac:dyDescent="0.3">
      <c r="A719">
        <v>2024</v>
      </c>
      <c r="B719" t="str">
        <f t="shared" si="9"/>
        <v>Select LA name in cell below</v>
      </c>
      <c r="D719" s="1" t="s">
        <v>769</v>
      </c>
      <c r="E719" t="str">
        <f>SAC!M95</f>
        <v>Mandatory cells cannot be blank</v>
      </c>
      <c r="F719" s="1">
        <v>6000937</v>
      </c>
      <c r="G719" s="1" t="s">
        <v>524</v>
      </c>
    </row>
    <row r="720" spans="1:7" x14ac:dyDescent="0.3">
      <c r="A720">
        <v>2024</v>
      </c>
      <c r="B720" t="str">
        <f t="shared" si="9"/>
        <v>Select LA name in cell below</v>
      </c>
      <c r="D720" s="1" t="s">
        <v>769</v>
      </c>
      <c r="E720" t="str">
        <f>SAC!M96</f>
        <v>Mandatory cells cannot be blank</v>
      </c>
      <c r="F720" s="1">
        <v>6000938</v>
      </c>
      <c r="G720" s="1" t="s">
        <v>524</v>
      </c>
    </row>
    <row r="721" spans="1:7" x14ac:dyDescent="0.3">
      <c r="A721">
        <v>2024</v>
      </c>
      <c r="B721" t="str">
        <f t="shared" si="9"/>
        <v>Select LA name in cell below</v>
      </c>
      <c r="D721" s="1" t="s">
        <v>769</v>
      </c>
      <c r="E721" t="str">
        <f>SAC!M97</f>
        <v>Mandatory cells cannot be blank</v>
      </c>
      <c r="F721" s="1">
        <v>6000939</v>
      </c>
      <c r="G721" s="1" t="s">
        <v>524</v>
      </c>
    </row>
    <row r="722" spans="1:7" x14ac:dyDescent="0.3">
      <c r="A722">
        <v>2024</v>
      </c>
      <c r="B722" t="str">
        <f t="shared" si="9"/>
        <v>Select LA name in cell below</v>
      </c>
      <c r="D722" s="1" t="s">
        <v>769</v>
      </c>
      <c r="E722" t="str">
        <f>SAC!M98</f>
        <v>Mandatory cells cannot be blank</v>
      </c>
      <c r="F722" s="1">
        <v>6000940</v>
      </c>
      <c r="G722" s="1" t="s">
        <v>524</v>
      </c>
    </row>
    <row r="723" spans="1:7" x14ac:dyDescent="0.3">
      <c r="A723">
        <v>2024</v>
      </c>
      <c r="B723" t="str">
        <f t="shared" si="9"/>
        <v>Select LA name in cell below</v>
      </c>
      <c r="D723" s="1" t="s">
        <v>769</v>
      </c>
      <c r="E723" t="str">
        <f>SAC!M99</f>
        <v>Mandatory cells cannot be blank</v>
      </c>
      <c r="F723" s="1">
        <v>6000941</v>
      </c>
      <c r="G723" s="1" t="s">
        <v>524</v>
      </c>
    </row>
    <row r="724" spans="1:7" x14ac:dyDescent="0.3">
      <c r="A724">
        <v>2024</v>
      </c>
      <c r="B724" t="str">
        <f t="shared" si="9"/>
        <v>Select LA name in cell below</v>
      </c>
      <c r="D724" s="1" t="s">
        <v>769</v>
      </c>
      <c r="E724" t="str">
        <f>SAC!M100</f>
        <v>Mandatory cells cannot be blank</v>
      </c>
      <c r="F724" s="1">
        <v>6000942</v>
      </c>
      <c r="G724" s="1" t="s">
        <v>524</v>
      </c>
    </row>
    <row r="725" spans="1:7" x14ac:dyDescent="0.3">
      <c r="A725">
        <v>2024</v>
      </c>
      <c r="B725" t="str">
        <f t="shared" si="9"/>
        <v>Select LA name in cell below</v>
      </c>
      <c r="D725" s="1" t="s">
        <v>769</v>
      </c>
      <c r="E725" t="str">
        <f>SAC!M135</f>
        <v>Mandatory cells cannot be blank</v>
      </c>
      <c r="F725" s="1">
        <v>6000943</v>
      </c>
      <c r="G725" s="1" t="s">
        <v>526</v>
      </c>
    </row>
    <row r="726" spans="1:7" x14ac:dyDescent="0.3">
      <c r="A726">
        <v>2024</v>
      </c>
      <c r="B726" t="str">
        <f t="shared" si="9"/>
        <v>Select LA name in cell below</v>
      </c>
      <c r="D726" s="1" t="s">
        <v>769</v>
      </c>
      <c r="E726" t="str">
        <f>SAC!N135</f>
        <v>Total of mandatory cells should be greater than 0</v>
      </c>
      <c r="F726" s="1">
        <v>6000944</v>
      </c>
      <c r="G726" s="1" t="s">
        <v>526</v>
      </c>
    </row>
    <row r="727" spans="1:7" x14ac:dyDescent="0.3">
      <c r="A727">
        <v>2024</v>
      </c>
      <c r="B727" t="str">
        <f t="shared" si="9"/>
        <v>Select LA name in cell below</v>
      </c>
      <c r="D727" s="1" t="s">
        <v>769</v>
      </c>
      <c r="E727" t="str">
        <f>SAC!O135</f>
        <v/>
      </c>
      <c r="F727" s="1">
        <v>6000945</v>
      </c>
      <c r="G727" s="1" t="s">
        <v>526</v>
      </c>
    </row>
    <row r="728" spans="1:7" x14ac:dyDescent="0.3">
      <c r="A728">
        <v>2024</v>
      </c>
      <c r="B728" t="str">
        <f t="shared" si="9"/>
        <v>Select LA name in cell below</v>
      </c>
      <c r="D728" s="1" t="s">
        <v>769</v>
      </c>
      <c r="E728" t="str">
        <f>SAC!M136</f>
        <v>Mandatory cells cannot be blank</v>
      </c>
      <c r="F728" s="1">
        <v>6000946</v>
      </c>
      <c r="G728" s="1" t="s">
        <v>526</v>
      </c>
    </row>
    <row r="729" spans="1:7" x14ac:dyDescent="0.3">
      <c r="A729">
        <v>2024</v>
      </c>
      <c r="B729" t="str">
        <f t="shared" si="9"/>
        <v>Select LA name in cell below</v>
      </c>
      <c r="D729" s="1" t="s">
        <v>769</v>
      </c>
      <c r="E729" t="str">
        <f>SAC!M137</f>
        <v>Mandatory cells cannot be blank</v>
      </c>
      <c r="F729" s="1">
        <v>6000947</v>
      </c>
      <c r="G729" s="1" t="s">
        <v>526</v>
      </c>
    </row>
    <row r="730" spans="1:7" x14ac:dyDescent="0.3">
      <c r="A730">
        <v>2024</v>
      </c>
      <c r="B730" t="str">
        <f t="shared" si="9"/>
        <v>Select LA name in cell below</v>
      </c>
      <c r="D730" s="1" t="s">
        <v>769</v>
      </c>
      <c r="E730" t="str">
        <f>SAC!M138</f>
        <v>Mandatory cells cannot be blank</v>
      </c>
      <c r="F730" s="1">
        <v>6000948</v>
      </c>
      <c r="G730" s="1" t="s">
        <v>526</v>
      </c>
    </row>
    <row r="731" spans="1:7" x14ac:dyDescent="0.3">
      <c r="A731">
        <v>2024</v>
      </c>
      <c r="B731" t="str">
        <f t="shared" si="9"/>
        <v>Select LA name in cell below</v>
      </c>
      <c r="D731" s="1" t="s">
        <v>769</v>
      </c>
      <c r="E731" t="str">
        <f>SAC!M139</f>
        <v>Mandatory cells cannot be blank</v>
      </c>
      <c r="F731" s="1">
        <v>6000949</v>
      </c>
      <c r="G731" s="1" t="s">
        <v>526</v>
      </c>
    </row>
    <row r="732" spans="1:7" x14ac:dyDescent="0.3">
      <c r="A732">
        <v>2024</v>
      </c>
      <c r="B732" t="str">
        <f t="shared" si="9"/>
        <v>Select LA name in cell below</v>
      </c>
      <c r="D732" s="1" t="s">
        <v>769</v>
      </c>
      <c r="E732" t="str">
        <f>SAC!M140</f>
        <v>Mandatory cells cannot be blank</v>
      </c>
      <c r="F732" s="1">
        <v>6000950</v>
      </c>
      <c r="G732" s="1" t="s">
        <v>526</v>
      </c>
    </row>
    <row r="733" spans="1:7" x14ac:dyDescent="0.3">
      <c r="A733">
        <v>2024</v>
      </c>
      <c r="B733" t="str">
        <f t="shared" si="9"/>
        <v>Select LA name in cell below</v>
      </c>
      <c r="D733" s="1" t="s">
        <v>769</v>
      </c>
      <c r="E733" t="str">
        <f>SAC!M141</f>
        <v>Mandatory cells cannot be blank</v>
      </c>
      <c r="F733" s="1">
        <v>6000951</v>
      </c>
      <c r="G733" s="1" t="s">
        <v>526</v>
      </c>
    </row>
    <row r="734" spans="1:7" x14ac:dyDescent="0.3">
      <c r="A734">
        <v>2024</v>
      </c>
      <c r="B734" t="str">
        <f t="shared" si="9"/>
        <v>Select LA name in cell below</v>
      </c>
      <c r="D734" s="1" t="s">
        <v>769</v>
      </c>
      <c r="E734" t="str">
        <f>SAC!M146</f>
        <v>Mandatory cells cannot be blank</v>
      </c>
      <c r="F734" s="1">
        <v>6000952</v>
      </c>
      <c r="G734" s="1" t="s">
        <v>723</v>
      </c>
    </row>
    <row r="735" spans="1:7" x14ac:dyDescent="0.3">
      <c r="A735">
        <v>2024</v>
      </c>
      <c r="B735" t="str">
        <f t="shared" si="9"/>
        <v>Select LA name in cell below</v>
      </c>
      <c r="D735" s="1" t="s">
        <v>769</v>
      </c>
      <c r="E735" t="str">
        <f>SAC!N146</f>
        <v>Total of mandatory cells should be greater than 0</v>
      </c>
      <c r="F735" s="1">
        <v>6000953</v>
      </c>
      <c r="G735" s="1" t="s">
        <v>723</v>
      </c>
    </row>
    <row r="736" spans="1:7" x14ac:dyDescent="0.3">
      <c r="A736">
        <v>2024</v>
      </c>
      <c r="B736" t="str">
        <f t="shared" si="9"/>
        <v>Select LA name in cell below</v>
      </c>
      <c r="D736" s="1" t="s">
        <v>769</v>
      </c>
      <c r="E736" t="str">
        <f>SAC!O146</f>
        <v/>
      </c>
      <c r="F736" s="1">
        <v>6000954</v>
      </c>
      <c r="G736" s="1" t="s">
        <v>723</v>
      </c>
    </row>
    <row r="737" spans="1:7" x14ac:dyDescent="0.3">
      <c r="A737">
        <v>2024</v>
      </c>
      <c r="B737" t="str">
        <f t="shared" si="9"/>
        <v>Select LA name in cell below</v>
      </c>
      <c r="D737" s="1" t="s">
        <v>769</v>
      </c>
      <c r="E737" t="str">
        <f>SAC!M147</f>
        <v>Mandatory cells cannot be blank</v>
      </c>
      <c r="F737" s="1">
        <v>6000955</v>
      </c>
      <c r="G737" s="1" t="s">
        <v>723</v>
      </c>
    </row>
    <row r="738" spans="1:7" x14ac:dyDescent="0.3">
      <c r="A738">
        <v>2024</v>
      </c>
      <c r="B738" t="str">
        <f t="shared" si="9"/>
        <v>Select LA name in cell below</v>
      </c>
      <c r="D738" s="1" t="s">
        <v>769</v>
      </c>
      <c r="E738" t="str">
        <f>SAC!M148</f>
        <v>Mandatory cells cannot be blank</v>
      </c>
      <c r="F738" s="1">
        <v>6000956</v>
      </c>
      <c r="G738" s="1" t="s">
        <v>723</v>
      </c>
    </row>
    <row r="739" spans="1:7" x14ac:dyDescent="0.3">
      <c r="A739">
        <v>2024</v>
      </c>
      <c r="B739" t="str">
        <f t="shared" si="9"/>
        <v>Select LA name in cell below</v>
      </c>
      <c r="D739" s="1" t="s">
        <v>769</v>
      </c>
      <c r="E739" t="str">
        <f>SAC!M158</f>
        <v>Mandatory cells cannot be blank</v>
      </c>
      <c r="F739" s="1">
        <v>6000957</v>
      </c>
      <c r="G739" s="1" t="s">
        <v>527</v>
      </c>
    </row>
    <row r="740" spans="1:7" x14ac:dyDescent="0.3">
      <c r="A740">
        <v>2024</v>
      </c>
      <c r="B740" t="str">
        <f t="shared" si="9"/>
        <v>Select LA name in cell below</v>
      </c>
      <c r="D740" s="1" t="s">
        <v>769</v>
      </c>
      <c r="E740" t="str">
        <f>SAC!N158</f>
        <v>Total of mandatory cells should be greater than 0</v>
      </c>
      <c r="F740" s="1">
        <v>6000958</v>
      </c>
      <c r="G740" s="1" t="s">
        <v>527</v>
      </c>
    </row>
    <row r="741" spans="1:7" x14ac:dyDescent="0.3">
      <c r="A741">
        <v>2024</v>
      </c>
      <c r="B741" t="str">
        <f t="shared" si="9"/>
        <v>Select LA name in cell below</v>
      </c>
      <c r="D741" s="1" t="s">
        <v>769</v>
      </c>
      <c r="E741" t="str">
        <f>SAC!O158</f>
        <v/>
      </c>
      <c r="F741" s="1">
        <v>6000959</v>
      </c>
      <c r="G741" s="1" t="s">
        <v>527</v>
      </c>
    </row>
    <row r="742" spans="1:7" x14ac:dyDescent="0.3">
      <c r="A742">
        <v>2024</v>
      </c>
      <c r="B742" t="str">
        <f t="shared" si="9"/>
        <v>Select LA name in cell below</v>
      </c>
      <c r="D742" s="1" t="s">
        <v>769</v>
      </c>
      <c r="E742" t="str">
        <f>SAC!M159</f>
        <v>Mandatory cells cannot be blank</v>
      </c>
      <c r="F742" s="1">
        <v>6000960</v>
      </c>
      <c r="G742" s="1" t="s">
        <v>527</v>
      </c>
    </row>
    <row r="743" spans="1:7" x14ac:dyDescent="0.3">
      <c r="A743">
        <v>2024</v>
      </c>
      <c r="B743" t="str">
        <f t="shared" si="9"/>
        <v>Select LA name in cell below</v>
      </c>
      <c r="D743" s="1" t="s">
        <v>769</v>
      </c>
      <c r="E743" t="str">
        <f>SAC!M160</f>
        <v>Mandatory cells cannot be blank</v>
      </c>
      <c r="F743" s="1">
        <v>6000961</v>
      </c>
      <c r="G743" s="1" t="s">
        <v>527</v>
      </c>
    </row>
    <row r="744" spans="1:7" x14ac:dyDescent="0.3">
      <c r="A744">
        <v>2024</v>
      </c>
      <c r="B744" t="str">
        <f t="shared" si="9"/>
        <v>Select LA name in cell below</v>
      </c>
      <c r="D744" s="1" t="s">
        <v>769</v>
      </c>
      <c r="E744" t="str">
        <f>SAC!O160</f>
        <v/>
      </c>
      <c r="F744" s="1">
        <v>6000962</v>
      </c>
      <c r="G744" s="1" t="s">
        <v>527</v>
      </c>
    </row>
    <row r="745" spans="1:7" x14ac:dyDescent="0.3">
      <c r="A745">
        <v>2024</v>
      </c>
      <c r="B745" t="str">
        <f t="shared" si="9"/>
        <v>Select LA name in cell below</v>
      </c>
      <c r="D745" s="1" t="s">
        <v>769</v>
      </c>
      <c r="E745" t="str">
        <f>SAC!M161</f>
        <v>Mandatory cells cannot be blank</v>
      </c>
      <c r="F745" s="1">
        <v>6000963</v>
      </c>
      <c r="G745" s="1" t="s">
        <v>527</v>
      </c>
    </row>
    <row r="746" spans="1:7" x14ac:dyDescent="0.3">
      <c r="A746">
        <v>2024</v>
      </c>
      <c r="B746" t="str">
        <f t="shared" si="9"/>
        <v>Select LA name in cell below</v>
      </c>
      <c r="D746" s="1" t="s">
        <v>769</v>
      </c>
      <c r="E746" t="str">
        <f>SAC!M163</f>
        <v>Mandatory cells cannot be blank</v>
      </c>
      <c r="F746" s="1">
        <v>6000964</v>
      </c>
      <c r="G746" s="1" t="s">
        <v>527</v>
      </c>
    </row>
    <row r="747" spans="1:7" x14ac:dyDescent="0.3">
      <c r="A747">
        <v>2024</v>
      </c>
      <c r="B747" t="str">
        <f t="shared" si="9"/>
        <v>Select LA name in cell below</v>
      </c>
      <c r="D747" s="1" t="s">
        <v>769</v>
      </c>
      <c r="E747" t="str">
        <f>SAC!N163</f>
        <v>Total of mandatory cells should be greater than 0</v>
      </c>
      <c r="F747" s="1">
        <v>6000965</v>
      </c>
      <c r="G747" s="1" t="s">
        <v>527</v>
      </c>
    </row>
    <row r="748" spans="1:7" x14ac:dyDescent="0.3">
      <c r="A748">
        <v>2024</v>
      </c>
      <c r="B748" t="str">
        <f t="shared" si="9"/>
        <v>Select LA name in cell below</v>
      </c>
      <c r="D748" s="1" t="s">
        <v>769</v>
      </c>
      <c r="E748" t="str">
        <f>SAC!O163</f>
        <v/>
      </c>
      <c r="F748" s="1">
        <v>6000966</v>
      </c>
      <c r="G748" s="1" t="s">
        <v>527</v>
      </c>
    </row>
    <row r="749" spans="1:7" x14ac:dyDescent="0.3">
      <c r="A749">
        <v>2024</v>
      </c>
      <c r="B749" t="str">
        <f t="shared" si="9"/>
        <v>Select LA name in cell below</v>
      </c>
      <c r="D749" s="1" t="s">
        <v>769</v>
      </c>
      <c r="E749">
        <f>SAC!O164</f>
        <v>0</v>
      </c>
      <c r="F749" s="1">
        <v>6000967</v>
      </c>
      <c r="G749" s="1" t="s">
        <v>527</v>
      </c>
    </row>
    <row r="750" spans="1:7" x14ac:dyDescent="0.3">
      <c r="A750">
        <v>2024</v>
      </c>
      <c r="B750" t="str">
        <f t="shared" si="9"/>
        <v>Select LA name in cell below</v>
      </c>
      <c r="D750" s="1" t="s">
        <v>769</v>
      </c>
      <c r="E750" t="str">
        <f>SAC!M211</f>
        <v>Mandatory cell cannot be blank</v>
      </c>
      <c r="F750" s="1">
        <v>6000968</v>
      </c>
      <c r="G750" s="1" t="s">
        <v>528</v>
      </c>
    </row>
    <row r="751" spans="1:7" x14ac:dyDescent="0.3">
      <c r="A751">
        <v>2024</v>
      </c>
      <c r="B751" t="str">
        <f t="shared" si="9"/>
        <v>Select LA name in cell below</v>
      </c>
      <c r="D751" s="1" t="s">
        <v>769</v>
      </c>
      <c r="E751">
        <f>SAC!N211</f>
        <v>0</v>
      </c>
      <c r="F751" s="1">
        <v>6000969</v>
      </c>
      <c r="G751" s="1" t="s">
        <v>528</v>
      </c>
    </row>
    <row r="752" spans="1:7" x14ac:dyDescent="0.3">
      <c r="A752">
        <v>2024</v>
      </c>
      <c r="B752" t="str">
        <f t="shared" si="9"/>
        <v>Select LA name in cell below</v>
      </c>
      <c r="D752" s="1" t="s">
        <v>769</v>
      </c>
      <c r="E752" t="str">
        <f>SAC!O211</f>
        <v/>
      </c>
      <c r="F752" s="1">
        <v>6000970</v>
      </c>
      <c r="G752" s="1" t="s">
        <v>528</v>
      </c>
    </row>
    <row r="753" spans="1:7" x14ac:dyDescent="0.3">
      <c r="A753">
        <v>2024</v>
      </c>
      <c r="B753" t="str">
        <f t="shared" si="9"/>
        <v>Select LA name in cell below</v>
      </c>
      <c r="D753" s="1" t="s">
        <v>769</v>
      </c>
      <c r="E753" t="str">
        <f>SAC!M212</f>
        <v>Mandatory cell cannot be blank</v>
      </c>
      <c r="F753" s="1">
        <v>6000971</v>
      </c>
      <c r="G753" s="1" t="s">
        <v>528</v>
      </c>
    </row>
    <row r="754" spans="1:7" x14ac:dyDescent="0.3">
      <c r="A754">
        <v>2024</v>
      </c>
      <c r="B754" t="str">
        <f t="shared" si="9"/>
        <v>Select LA name in cell below</v>
      </c>
      <c r="D754" s="1" t="s">
        <v>769</v>
      </c>
      <c r="E754">
        <f>SAC!N212</f>
        <v>0</v>
      </c>
      <c r="F754" s="1">
        <v>6000972</v>
      </c>
      <c r="G754" s="1" t="s">
        <v>528</v>
      </c>
    </row>
    <row r="755" spans="1:7" x14ac:dyDescent="0.3">
      <c r="A755">
        <v>2024</v>
      </c>
      <c r="B755" t="str">
        <f t="shared" si="9"/>
        <v>Select LA name in cell below</v>
      </c>
      <c r="D755" s="1" t="s">
        <v>769</v>
      </c>
      <c r="E755" t="str">
        <f>SAC!M216</f>
        <v>Mandatory cells cannot be blank</v>
      </c>
      <c r="F755" s="1">
        <v>6000973</v>
      </c>
      <c r="G755" s="1" t="s">
        <v>529</v>
      </c>
    </row>
    <row r="756" spans="1:7" x14ac:dyDescent="0.3">
      <c r="A756">
        <v>2024</v>
      </c>
      <c r="B756" t="str">
        <f t="shared" si="9"/>
        <v>Select LA name in cell below</v>
      </c>
      <c r="D756" s="1" t="s">
        <v>769</v>
      </c>
      <c r="E756">
        <f>SAC!N216</f>
        <v>0</v>
      </c>
      <c r="F756" s="1">
        <v>6000974</v>
      </c>
      <c r="G756" s="1" t="s">
        <v>529</v>
      </c>
    </row>
    <row r="757" spans="1:7" x14ac:dyDescent="0.3">
      <c r="A757">
        <v>2024</v>
      </c>
      <c r="B757" t="str">
        <f t="shared" si="9"/>
        <v>Select LA name in cell below</v>
      </c>
      <c r="D757" s="1" t="s">
        <v>769</v>
      </c>
      <c r="E757" t="str">
        <f>SAC!O216</f>
        <v/>
      </c>
      <c r="F757" s="1">
        <v>6000975</v>
      </c>
      <c r="G757" s="1" t="s">
        <v>529</v>
      </c>
    </row>
    <row r="758" spans="1:7" x14ac:dyDescent="0.3">
      <c r="A758">
        <v>2024</v>
      </c>
      <c r="B758" t="str">
        <f t="shared" si="9"/>
        <v>Select LA name in cell below</v>
      </c>
      <c r="D758" s="1" t="s">
        <v>769</v>
      </c>
      <c r="E758" t="str">
        <f>SAC!M217</f>
        <v>Mandatory cells cannot be blank</v>
      </c>
      <c r="F758" s="1">
        <v>6000463</v>
      </c>
      <c r="G758" s="1" t="s">
        <v>529</v>
      </c>
    </row>
    <row r="759" spans="1:7" x14ac:dyDescent="0.3">
      <c r="A759">
        <v>2024</v>
      </c>
      <c r="B759" t="str">
        <f t="shared" si="9"/>
        <v>Select LA name in cell below</v>
      </c>
      <c r="D759" s="1" t="s">
        <v>769</v>
      </c>
      <c r="E759">
        <f>SAC!H36</f>
        <v>0</v>
      </c>
      <c r="F759" s="1">
        <v>6000464</v>
      </c>
      <c r="G759" s="1" t="s">
        <v>533</v>
      </c>
    </row>
    <row r="760" spans="1:7" x14ac:dyDescent="0.3">
      <c r="F760" s="1"/>
      <c r="G760" s="1"/>
    </row>
    <row r="761" spans="1:7" x14ac:dyDescent="0.3">
      <c r="F761" s="1"/>
      <c r="G761" s="1"/>
    </row>
    <row r="762" spans="1:7" x14ac:dyDescent="0.3">
      <c r="F762" s="1"/>
      <c r="G762" s="1"/>
    </row>
    <row r="763" spans="1:7" x14ac:dyDescent="0.3">
      <c r="F763" s="1"/>
      <c r="G763" s="1"/>
    </row>
    <row r="764" spans="1:7" x14ac:dyDescent="0.3">
      <c r="F764" s="1"/>
      <c r="G764" s="1"/>
    </row>
    <row r="765" spans="1:7" x14ac:dyDescent="0.3">
      <c r="F765" s="1"/>
      <c r="G765" s="1"/>
    </row>
    <row r="766" spans="1:7" x14ac:dyDescent="0.3">
      <c r="F766" s="1"/>
      <c r="G766" s="1"/>
    </row>
    <row r="767" spans="1:7" x14ac:dyDescent="0.3">
      <c r="F767" s="1"/>
      <c r="G767" s="1"/>
    </row>
    <row r="768" spans="1:7" x14ac:dyDescent="0.3">
      <c r="F768" s="1"/>
      <c r="G768" s="1"/>
    </row>
    <row r="769" spans="6:7" x14ac:dyDescent="0.3">
      <c r="F769" s="1"/>
      <c r="G769" s="1"/>
    </row>
    <row r="770" spans="6:7" x14ac:dyDescent="0.3">
      <c r="F770" s="1"/>
      <c r="G770" s="1"/>
    </row>
    <row r="771" spans="6:7" x14ac:dyDescent="0.3">
      <c r="F771" s="1"/>
      <c r="G771" s="1"/>
    </row>
    <row r="772" spans="6:7" x14ac:dyDescent="0.3">
      <c r="F772" s="1"/>
      <c r="G772" s="1"/>
    </row>
    <row r="773" spans="6:7" x14ac:dyDescent="0.3">
      <c r="F773" s="1"/>
      <c r="G773" s="1"/>
    </row>
    <row r="774" spans="6:7" x14ac:dyDescent="0.3">
      <c r="F774" s="1"/>
      <c r="G774" s="1"/>
    </row>
    <row r="775" spans="6:7" x14ac:dyDescent="0.3">
      <c r="F775" s="1"/>
      <c r="G775" s="1"/>
    </row>
    <row r="776" spans="6:7" x14ac:dyDescent="0.3">
      <c r="F776" s="1"/>
      <c r="G776" s="1"/>
    </row>
    <row r="777" spans="6:7" x14ac:dyDescent="0.3">
      <c r="F777" s="1"/>
      <c r="G777" s="1"/>
    </row>
    <row r="778" spans="6:7" x14ac:dyDescent="0.3">
      <c r="F778" s="1"/>
      <c r="G778" s="1"/>
    </row>
    <row r="779" spans="6:7" x14ac:dyDescent="0.3">
      <c r="F779" s="1"/>
      <c r="G779" s="1"/>
    </row>
    <row r="780" spans="6:7" x14ac:dyDescent="0.3">
      <c r="F780" s="1"/>
      <c r="G780" s="1"/>
    </row>
    <row r="781" spans="6:7" x14ac:dyDescent="0.3">
      <c r="F781" s="1"/>
      <c r="G781" s="1"/>
    </row>
    <row r="782" spans="6:7" x14ac:dyDescent="0.3">
      <c r="F782" s="1"/>
      <c r="G782" s="1"/>
    </row>
    <row r="783" spans="6:7" x14ac:dyDescent="0.3">
      <c r="F783" s="1"/>
      <c r="G783" s="1"/>
    </row>
    <row r="784" spans="6:7" x14ac:dyDescent="0.3">
      <c r="F784" s="1"/>
      <c r="G784" s="1"/>
    </row>
    <row r="785" spans="6:7" x14ac:dyDescent="0.3">
      <c r="F785" s="1"/>
      <c r="G785" s="1"/>
    </row>
    <row r="786" spans="6:7" x14ac:dyDescent="0.3">
      <c r="F786" s="1"/>
      <c r="G786" s="1"/>
    </row>
    <row r="787" spans="6:7" x14ac:dyDescent="0.3">
      <c r="F787" s="1"/>
      <c r="G787" s="1"/>
    </row>
    <row r="788" spans="6:7" x14ac:dyDescent="0.3">
      <c r="F788" s="1"/>
      <c r="G788" s="1"/>
    </row>
    <row r="789" spans="6:7" x14ac:dyDescent="0.3">
      <c r="F789" s="1"/>
      <c r="G789" s="1"/>
    </row>
    <row r="790" spans="6:7" x14ac:dyDescent="0.3">
      <c r="F790" s="1"/>
      <c r="G790" s="1"/>
    </row>
    <row r="791" spans="6:7" x14ac:dyDescent="0.3">
      <c r="F791" s="1"/>
      <c r="G791" s="1"/>
    </row>
    <row r="792" spans="6:7" x14ac:dyDescent="0.3">
      <c r="F792" s="1"/>
      <c r="G792" s="1"/>
    </row>
    <row r="793" spans="6:7" x14ac:dyDescent="0.3">
      <c r="F793" s="1"/>
      <c r="G793" s="1"/>
    </row>
    <row r="794" spans="6:7" x14ac:dyDescent="0.3">
      <c r="F794" s="1"/>
      <c r="G794" s="1"/>
    </row>
    <row r="795" spans="6:7" x14ac:dyDescent="0.3">
      <c r="F795" s="1"/>
      <c r="G795" s="1"/>
    </row>
    <row r="796" spans="6:7" x14ac:dyDescent="0.3">
      <c r="F796" s="1"/>
      <c r="G796" s="1"/>
    </row>
    <row r="797" spans="6:7" x14ac:dyDescent="0.3">
      <c r="F797" s="1"/>
      <c r="G797" s="1"/>
    </row>
    <row r="798" spans="6:7" x14ac:dyDescent="0.3">
      <c r="F798" s="1"/>
      <c r="G798" s="1"/>
    </row>
    <row r="799" spans="6:7" x14ac:dyDescent="0.3">
      <c r="F799" s="1"/>
      <c r="G799" s="1"/>
    </row>
    <row r="800" spans="6:7" x14ac:dyDescent="0.3">
      <c r="F800" s="1"/>
      <c r="G800" s="1"/>
    </row>
    <row r="801" spans="6:7" x14ac:dyDescent="0.3">
      <c r="F801" s="1"/>
      <c r="G801" s="1"/>
    </row>
    <row r="802" spans="6:7" x14ac:dyDescent="0.3">
      <c r="F802" s="1"/>
      <c r="G802" s="1"/>
    </row>
    <row r="803" spans="6:7" x14ac:dyDescent="0.3">
      <c r="F803" s="1"/>
      <c r="G803" s="1"/>
    </row>
    <row r="804" spans="6:7" x14ac:dyDescent="0.3">
      <c r="F804" s="1"/>
      <c r="G804" s="1"/>
    </row>
    <row r="805" spans="6:7" x14ac:dyDescent="0.3">
      <c r="F805" s="1"/>
      <c r="G805" s="1"/>
    </row>
    <row r="806" spans="6:7" x14ac:dyDescent="0.3">
      <c r="F806" s="1"/>
      <c r="G806" s="1"/>
    </row>
    <row r="807" spans="6:7" x14ac:dyDescent="0.3">
      <c r="F807" s="1"/>
      <c r="G807" s="1"/>
    </row>
    <row r="808" spans="6:7" x14ac:dyDescent="0.3">
      <c r="F808" s="1"/>
      <c r="G808" s="1"/>
    </row>
    <row r="809" spans="6:7" x14ac:dyDescent="0.3">
      <c r="F809" s="1"/>
      <c r="G809" s="1"/>
    </row>
    <row r="810" spans="6:7" x14ac:dyDescent="0.3">
      <c r="F810" s="1"/>
      <c r="G810" s="1"/>
    </row>
    <row r="811" spans="6:7" x14ac:dyDescent="0.3">
      <c r="F811" s="1"/>
      <c r="G811" s="1"/>
    </row>
    <row r="812" spans="6:7" x14ac:dyDescent="0.3">
      <c r="F812" s="1"/>
      <c r="G812" s="1"/>
    </row>
    <row r="813" spans="6:7" x14ac:dyDescent="0.3">
      <c r="F813" s="1"/>
      <c r="G813" s="1"/>
    </row>
    <row r="814" spans="6:7" x14ac:dyDescent="0.3">
      <c r="F814" s="1"/>
      <c r="G814" s="1"/>
    </row>
    <row r="815" spans="6:7" x14ac:dyDescent="0.3">
      <c r="F815" s="1"/>
      <c r="G815" s="1"/>
    </row>
    <row r="816" spans="6:7" x14ac:dyDescent="0.3">
      <c r="F816" s="1"/>
      <c r="G816" s="1"/>
    </row>
    <row r="817" spans="6:7" x14ac:dyDescent="0.3">
      <c r="F817" s="1"/>
      <c r="G817" s="1"/>
    </row>
    <row r="818" spans="6:7" x14ac:dyDescent="0.3">
      <c r="F818" s="1"/>
      <c r="G818" s="1"/>
    </row>
    <row r="819" spans="6:7" x14ac:dyDescent="0.3">
      <c r="F819" s="1"/>
      <c r="G819" s="1"/>
    </row>
    <row r="820" spans="6:7" x14ac:dyDescent="0.3">
      <c r="F820" s="1"/>
      <c r="G820" s="1"/>
    </row>
    <row r="821" spans="6:7" x14ac:dyDescent="0.3">
      <c r="F821" s="1"/>
      <c r="G821" s="1"/>
    </row>
    <row r="822" spans="6:7" x14ac:dyDescent="0.3">
      <c r="F822" s="1"/>
      <c r="G822" s="1"/>
    </row>
    <row r="823" spans="6:7" x14ac:dyDescent="0.3">
      <c r="F823" s="1"/>
      <c r="G823" s="1"/>
    </row>
    <row r="824" spans="6:7" x14ac:dyDescent="0.3">
      <c r="F824" s="1"/>
      <c r="G824" s="1"/>
    </row>
    <row r="825" spans="6:7" x14ac:dyDescent="0.3">
      <c r="F825" s="1"/>
      <c r="G825" s="1"/>
    </row>
    <row r="826" spans="6:7" x14ac:dyDescent="0.3">
      <c r="F826" s="1"/>
      <c r="G826" s="1"/>
    </row>
    <row r="827" spans="6:7" x14ac:dyDescent="0.3">
      <c r="F827" s="1"/>
      <c r="G827" s="1"/>
    </row>
    <row r="828" spans="6:7" x14ac:dyDescent="0.3">
      <c r="F828" s="1"/>
      <c r="G828" s="1"/>
    </row>
    <row r="829" spans="6:7" x14ac:dyDescent="0.3">
      <c r="F829" s="1"/>
      <c r="G829" s="1"/>
    </row>
    <row r="830" spans="6:7" x14ac:dyDescent="0.3">
      <c r="F830" s="1"/>
      <c r="G830" s="1"/>
    </row>
    <row r="831" spans="6:7" x14ac:dyDescent="0.3">
      <c r="F831" s="1"/>
      <c r="G831" s="1"/>
    </row>
    <row r="832" spans="6:7" x14ac:dyDescent="0.3">
      <c r="F832" s="1"/>
      <c r="G832" s="1"/>
    </row>
    <row r="833" spans="6:7" x14ac:dyDescent="0.3">
      <c r="F833" s="1"/>
      <c r="G833" s="1"/>
    </row>
    <row r="834" spans="6:7" x14ac:dyDescent="0.3">
      <c r="F834" s="1"/>
      <c r="G834" s="1"/>
    </row>
    <row r="835" spans="6:7" x14ac:dyDescent="0.3">
      <c r="F835" s="1"/>
      <c r="G835" s="1"/>
    </row>
    <row r="836" spans="6:7" x14ac:dyDescent="0.3">
      <c r="F836" s="1"/>
      <c r="G836" s="1"/>
    </row>
    <row r="837" spans="6:7" x14ac:dyDescent="0.3">
      <c r="F837" s="1"/>
      <c r="G837" s="1"/>
    </row>
    <row r="838" spans="6:7" x14ac:dyDescent="0.3">
      <c r="F838" s="1"/>
      <c r="G838" s="1"/>
    </row>
    <row r="839" spans="6:7" x14ac:dyDescent="0.3">
      <c r="F839" s="1"/>
      <c r="G839" s="1"/>
    </row>
    <row r="840" spans="6:7" x14ac:dyDescent="0.3">
      <c r="F840" s="1"/>
      <c r="G840" s="1"/>
    </row>
    <row r="841" spans="6:7" x14ac:dyDescent="0.3">
      <c r="F841" s="1"/>
      <c r="G841" s="1"/>
    </row>
    <row r="842" spans="6:7" x14ac:dyDescent="0.3">
      <c r="F842" s="1"/>
      <c r="G842" s="1"/>
    </row>
    <row r="843" spans="6:7" x14ac:dyDescent="0.3">
      <c r="F843" s="1"/>
      <c r="G843" s="1"/>
    </row>
    <row r="844" spans="6:7" x14ac:dyDescent="0.3">
      <c r="F844" s="1"/>
      <c r="G844" s="1"/>
    </row>
    <row r="845" spans="6:7" x14ac:dyDescent="0.3">
      <c r="F845" s="1"/>
      <c r="G845" s="1"/>
    </row>
    <row r="846" spans="6:7" x14ac:dyDescent="0.3">
      <c r="F846" s="1"/>
      <c r="G846" s="1"/>
    </row>
    <row r="847" spans="6:7" x14ac:dyDescent="0.3">
      <c r="F847" s="1"/>
      <c r="G847" s="1"/>
    </row>
    <row r="848" spans="6:7" x14ac:dyDescent="0.3">
      <c r="F848" s="1"/>
      <c r="G848" s="1"/>
    </row>
    <row r="849" spans="6:7" x14ac:dyDescent="0.3">
      <c r="F849" s="1"/>
      <c r="G849" s="1"/>
    </row>
    <row r="850" spans="6:7" x14ac:dyDescent="0.3">
      <c r="F850" s="1"/>
      <c r="G850" s="1"/>
    </row>
    <row r="851" spans="6:7" x14ac:dyDescent="0.3">
      <c r="F851" s="1"/>
      <c r="G851" s="1"/>
    </row>
    <row r="852" spans="6:7" x14ac:dyDescent="0.3">
      <c r="F852" s="1"/>
      <c r="G852" s="1"/>
    </row>
    <row r="853" spans="6:7" x14ac:dyDescent="0.3">
      <c r="F853" s="1"/>
      <c r="G853" s="1"/>
    </row>
    <row r="854" spans="6:7" x14ac:dyDescent="0.3">
      <c r="F854" s="1"/>
      <c r="G854" s="1"/>
    </row>
    <row r="855" spans="6:7" x14ac:dyDescent="0.3">
      <c r="F855" s="1"/>
      <c r="G855" s="1"/>
    </row>
    <row r="856" spans="6:7" x14ac:dyDescent="0.3">
      <c r="F856" s="1"/>
      <c r="G856" s="1"/>
    </row>
    <row r="857" spans="6:7" x14ac:dyDescent="0.3">
      <c r="F857" s="1"/>
      <c r="G857" s="1"/>
    </row>
    <row r="858" spans="6:7" x14ac:dyDescent="0.3">
      <c r="F858" s="1"/>
      <c r="G858" s="1"/>
    </row>
    <row r="859" spans="6:7" x14ac:dyDescent="0.3">
      <c r="F859" s="1"/>
      <c r="G859" s="1"/>
    </row>
    <row r="860" spans="6:7" x14ac:dyDescent="0.3">
      <c r="F860" s="1"/>
      <c r="G860" s="1"/>
    </row>
    <row r="861" spans="6:7" x14ac:dyDescent="0.3">
      <c r="F861" s="1"/>
      <c r="G861" s="1"/>
    </row>
    <row r="862" spans="6:7" x14ac:dyDescent="0.3">
      <c r="F862" s="1"/>
      <c r="G862" s="1"/>
    </row>
    <row r="863" spans="6:7" x14ac:dyDescent="0.3">
      <c r="F863" s="1"/>
      <c r="G863" s="1"/>
    </row>
    <row r="864" spans="6:7" x14ac:dyDescent="0.3">
      <c r="F864" s="1"/>
      <c r="G864" s="1"/>
    </row>
    <row r="865" spans="6:7" x14ac:dyDescent="0.3">
      <c r="F865" s="1"/>
      <c r="G865" s="1"/>
    </row>
    <row r="866" spans="6:7" x14ac:dyDescent="0.3">
      <c r="F866" s="1"/>
      <c r="G866" s="1"/>
    </row>
    <row r="867" spans="6:7" x14ac:dyDescent="0.3">
      <c r="F867" s="1"/>
      <c r="G867" s="1"/>
    </row>
    <row r="868" spans="6:7" x14ac:dyDescent="0.3">
      <c r="F868" s="1"/>
      <c r="G868" s="1"/>
    </row>
    <row r="869" spans="6:7" x14ac:dyDescent="0.3">
      <c r="F869" s="1"/>
      <c r="G869" s="1"/>
    </row>
    <row r="870" spans="6:7" x14ac:dyDescent="0.3">
      <c r="F870" s="1"/>
      <c r="G870" s="1"/>
    </row>
    <row r="871" spans="6:7" x14ac:dyDescent="0.3">
      <c r="F871" s="1"/>
      <c r="G871" s="1"/>
    </row>
    <row r="872" spans="6:7" x14ac:dyDescent="0.3">
      <c r="F872" s="1"/>
      <c r="G872" s="1"/>
    </row>
    <row r="873" spans="6:7" x14ac:dyDescent="0.3">
      <c r="F873" s="1"/>
      <c r="G873" s="1"/>
    </row>
    <row r="874" spans="6:7" x14ac:dyDescent="0.3">
      <c r="F874" s="1"/>
      <c r="G874" s="1"/>
    </row>
    <row r="875" spans="6:7" x14ac:dyDescent="0.3">
      <c r="F875" s="1"/>
      <c r="G875" s="1"/>
    </row>
    <row r="876" spans="6:7" x14ac:dyDescent="0.3">
      <c r="F876" s="1"/>
      <c r="G876" s="1"/>
    </row>
    <row r="877" spans="6:7" x14ac:dyDescent="0.3">
      <c r="F877" s="1"/>
      <c r="G877" s="1"/>
    </row>
    <row r="878" spans="6:7" x14ac:dyDescent="0.3">
      <c r="F878" s="1"/>
      <c r="G878" s="1"/>
    </row>
    <row r="879" spans="6:7" x14ac:dyDescent="0.3">
      <c r="F879" s="1"/>
      <c r="G879" s="1"/>
    </row>
    <row r="880" spans="6:7" x14ac:dyDescent="0.3">
      <c r="F880" s="1"/>
      <c r="G880" s="1"/>
    </row>
    <row r="881" spans="6:7" x14ac:dyDescent="0.3">
      <c r="F881" s="1"/>
      <c r="G881" s="1"/>
    </row>
    <row r="882" spans="6:7" x14ac:dyDescent="0.3">
      <c r="F882" s="1"/>
      <c r="G882" s="1"/>
    </row>
    <row r="883" spans="6:7" x14ac:dyDescent="0.3">
      <c r="F883" s="1"/>
      <c r="G883" s="1"/>
    </row>
    <row r="884" spans="6:7" x14ac:dyDescent="0.3">
      <c r="F884" s="1"/>
      <c r="G884" s="1"/>
    </row>
    <row r="885" spans="6:7" x14ac:dyDescent="0.3">
      <c r="F885" s="1"/>
      <c r="G885" s="1"/>
    </row>
    <row r="886" spans="6:7" x14ac:dyDescent="0.3">
      <c r="F886" s="1"/>
      <c r="G886" s="1"/>
    </row>
    <row r="887" spans="6:7" x14ac:dyDescent="0.3">
      <c r="F887" s="1"/>
      <c r="G887" s="1"/>
    </row>
    <row r="888" spans="6:7" x14ac:dyDescent="0.3">
      <c r="F888" s="1"/>
      <c r="G888" s="1"/>
    </row>
    <row r="889" spans="6:7" x14ac:dyDescent="0.3">
      <c r="F889" s="1"/>
      <c r="G889" s="1"/>
    </row>
    <row r="890" spans="6:7" x14ac:dyDescent="0.3">
      <c r="F890" s="1"/>
      <c r="G890" s="1"/>
    </row>
    <row r="891" spans="6:7" x14ac:dyDescent="0.3">
      <c r="F891" s="1"/>
      <c r="G891" s="1"/>
    </row>
    <row r="892" spans="6:7" x14ac:dyDescent="0.3">
      <c r="F892" s="1"/>
      <c r="G892" s="1"/>
    </row>
    <row r="893" spans="6:7" x14ac:dyDescent="0.3">
      <c r="F893" s="1"/>
      <c r="G893" s="1"/>
    </row>
    <row r="894" spans="6:7" x14ac:dyDescent="0.3">
      <c r="F894" s="1"/>
      <c r="G894" s="1"/>
    </row>
    <row r="895" spans="6:7" x14ac:dyDescent="0.3">
      <c r="F895" s="1"/>
      <c r="G895" s="1"/>
    </row>
    <row r="896" spans="6:7" x14ac:dyDescent="0.3">
      <c r="F896" s="1"/>
      <c r="G896" s="1"/>
    </row>
    <row r="897" spans="6:7" x14ac:dyDescent="0.3">
      <c r="F897" s="1"/>
      <c r="G897" s="1"/>
    </row>
    <row r="898" spans="6:7" x14ac:dyDescent="0.3">
      <c r="F898" s="1"/>
      <c r="G898" s="1"/>
    </row>
    <row r="899" spans="6:7" x14ac:dyDescent="0.3">
      <c r="F899" s="1"/>
      <c r="G899" s="1"/>
    </row>
    <row r="900" spans="6:7" x14ac:dyDescent="0.3">
      <c r="F900" s="1"/>
      <c r="G900" s="1"/>
    </row>
    <row r="901" spans="6:7" x14ac:dyDescent="0.3">
      <c r="F901" s="1"/>
      <c r="G901" s="1"/>
    </row>
    <row r="902" spans="6:7" x14ac:dyDescent="0.3">
      <c r="F902" s="1"/>
      <c r="G902" s="1"/>
    </row>
    <row r="903" spans="6:7" x14ac:dyDescent="0.3">
      <c r="F903" s="1"/>
      <c r="G903" s="1"/>
    </row>
    <row r="904" spans="6:7" x14ac:dyDescent="0.3">
      <c r="F904" s="1"/>
      <c r="G904" s="1"/>
    </row>
    <row r="905" spans="6:7" x14ac:dyDescent="0.3">
      <c r="F905" s="1"/>
      <c r="G905" s="1"/>
    </row>
    <row r="906" spans="6:7" x14ac:dyDescent="0.3">
      <c r="F906" s="1"/>
      <c r="G906" s="1"/>
    </row>
    <row r="907" spans="6:7" x14ac:dyDescent="0.3">
      <c r="F907" s="1"/>
      <c r="G907" s="1"/>
    </row>
    <row r="908" spans="6:7" x14ac:dyDescent="0.3">
      <c r="F908" s="1"/>
      <c r="G908" s="1"/>
    </row>
    <row r="909" spans="6:7" x14ac:dyDescent="0.3">
      <c r="F909" s="1"/>
      <c r="G909" s="1"/>
    </row>
    <row r="910" spans="6:7" x14ac:dyDescent="0.3">
      <c r="F910" s="1"/>
      <c r="G910" s="1"/>
    </row>
    <row r="911" spans="6:7" x14ac:dyDescent="0.3">
      <c r="F911" s="1"/>
      <c r="G911" s="1"/>
    </row>
    <row r="912" spans="6:7" x14ac:dyDescent="0.3">
      <c r="F912" s="1"/>
      <c r="G912" s="1"/>
    </row>
    <row r="913" spans="6:7" x14ac:dyDescent="0.3">
      <c r="F913" s="1"/>
      <c r="G913" s="1"/>
    </row>
    <row r="914" spans="6:7" x14ac:dyDescent="0.3">
      <c r="F914" s="1"/>
      <c r="G914" s="1"/>
    </row>
    <row r="915" spans="6:7" x14ac:dyDescent="0.3">
      <c r="F915" s="1"/>
      <c r="G915" s="1"/>
    </row>
    <row r="916" spans="6:7" x14ac:dyDescent="0.3">
      <c r="F916" s="1"/>
      <c r="G916" s="1"/>
    </row>
    <row r="917" spans="6:7" x14ac:dyDescent="0.3">
      <c r="F917" s="1"/>
      <c r="G917" s="1"/>
    </row>
    <row r="918" spans="6:7" x14ac:dyDescent="0.3">
      <c r="F918" s="1"/>
      <c r="G918" s="1"/>
    </row>
    <row r="919" spans="6:7" x14ac:dyDescent="0.3">
      <c r="F919" s="1"/>
      <c r="G919" s="1"/>
    </row>
    <row r="920" spans="6:7" x14ac:dyDescent="0.3">
      <c r="F920" s="1"/>
      <c r="G920" s="1"/>
    </row>
    <row r="921" spans="6:7" x14ac:dyDescent="0.3">
      <c r="F921" s="1"/>
      <c r="G921" s="1"/>
    </row>
    <row r="922" spans="6:7" x14ac:dyDescent="0.3">
      <c r="F922" s="1"/>
      <c r="G922" s="1"/>
    </row>
    <row r="923" spans="6:7" x14ac:dyDescent="0.3">
      <c r="F923" s="1"/>
      <c r="G923" s="1"/>
    </row>
    <row r="924" spans="6:7" x14ac:dyDescent="0.3">
      <c r="F924" s="1"/>
      <c r="G924" s="1"/>
    </row>
    <row r="925" spans="6:7" x14ac:dyDescent="0.3">
      <c r="F925" s="1"/>
      <c r="G925" s="1"/>
    </row>
    <row r="926" spans="6:7" x14ac:dyDescent="0.3">
      <c r="F926" s="1"/>
      <c r="G926" s="1"/>
    </row>
    <row r="927" spans="6:7" x14ac:dyDescent="0.3">
      <c r="F927" s="1"/>
      <c r="G927" s="1"/>
    </row>
  </sheetData>
  <sheetProtection algorithmName="SHA-512" hashValue="NGl17LoXgHByqB4tXaPJyPDjNSejuBSQ6Fa8TcpTINKUq9zOKD8zfDfjlqfs5w8D0jRfdkxdtZTNom6abbBNNA==" saltValue="YJDyjNAKA6P9kkDPaR4c9Q==" spinCount="100000" sheet="1" objects="1" scenarios="1"/>
  <pageMargins left="0.7" right="0.7" top="0.75" bottom="0.75" header="0.3" footer="0.3"/>
  <pageSetup paperSize="9" scale="6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F12"/>
  <sheetViews>
    <sheetView zoomScale="85" zoomScaleNormal="85" workbookViewId="0"/>
  </sheetViews>
  <sheetFormatPr defaultRowHeight="14" x14ac:dyDescent="0.3"/>
  <cols>
    <col min="2" max="2" width="15.58203125" bestFit="1" customWidth="1"/>
    <col min="3" max="3" width="15.58203125" style="41" customWidth="1"/>
    <col min="4" max="4" width="40.08203125" customWidth="1"/>
    <col min="6" max="6" width="14.08203125" customWidth="1"/>
  </cols>
  <sheetData>
    <row r="2" spans="2:6" x14ac:dyDescent="0.3">
      <c r="B2" s="37" t="s">
        <v>767</v>
      </c>
    </row>
    <row r="3" spans="2:6" x14ac:dyDescent="0.3">
      <c r="B3" s="37"/>
      <c r="C3" s="51" t="s">
        <v>768</v>
      </c>
      <c r="D3" t="str">
        <f>IF('Sign Off Sheet'!E2="Select council name in cell below","",'Sign Off Sheet'!E2)</f>
        <v>Select LA name in cell below</v>
      </c>
      <c r="F3" s="36"/>
    </row>
    <row r="4" spans="2:6" s="36" customFormat="1" ht="26.25" customHeight="1" x14ac:dyDescent="0.3">
      <c r="B4" s="51" t="s">
        <v>155</v>
      </c>
      <c r="C4" s="51" t="s">
        <v>156</v>
      </c>
      <c r="D4" s="36" t="s">
        <v>766</v>
      </c>
    </row>
    <row r="5" spans="2:6" x14ac:dyDescent="0.3">
      <c r="B5" s="53">
        <v>1</v>
      </c>
      <c r="C5" s="52">
        <v>45474</v>
      </c>
      <c r="D5" s="40" t="s">
        <v>1318</v>
      </c>
    </row>
    <row r="6" spans="2:6" x14ac:dyDescent="0.3">
      <c r="B6" s="53"/>
      <c r="C6" s="52"/>
      <c r="D6" s="42"/>
    </row>
    <row r="7" spans="2:6" x14ac:dyDescent="0.3">
      <c r="B7" s="53"/>
      <c r="C7" s="52"/>
      <c r="D7" s="55"/>
    </row>
    <row r="8" spans="2:6" x14ac:dyDescent="0.3">
      <c r="B8" s="53"/>
      <c r="C8" s="52"/>
      <c r="D8" s="40"/>
    </row>
    <row r="9" spans="2:6" x14ac:dyDescent="0.3">
      <c r="B9" s="53"/>
      <c r="C9" s="52"/>
      <c r="D9" s="42"/>
    </row>
    <row r="10" spans="2:6" x14ac:dyDescent="0.3">
      <c r="B10" s="53"/>
      <c r="C10" s="52"/>
      <c r="D10" s="42"/>
    </row>
    <row r="11" spans="2:6" x14ac:dyDescent="0.3">
      <c r="B11" s="53"/>
      <c r="C11" s="52"/>
      <c r="D11" s="42"/>
    </row>
    <row r="12" spans="2:6" x14ac:dyDescent="0.3">
      <c r="B12" s="53"/>
      <c r="C12" s="54"/>
      <c r="D12" s="42"/>
    </row>
  </sheetData>
  <sheetProtection algorithmName="SHA-512" hashValue="624VuMCj9aq7OLS+e32AXSJNzB0Rw414+WezVIhjNHkrxjH2e7oK9ayrLHwB/gZ1tV0Zx1iHwU66bdB2cX+esA==" saltValue="uIhfEXnmfh3hR5uz4cr0hg==" spinCount="100000"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pageSetUpPr fitToPage="1"/>
  </sheetPr>
  <dimension ref="A1:AE235"/>
  <sheetViews>
    <sheetView showGridLines="0" zoomScale="85" zoomScaleNormal="85" zoomScaleSheetLayoutView="70" workbookViewId="0"/>
  </sheetViews>
  <sheetFormatPr defaultColWidth="0" defaultRowHeight="15.5" zeroHeight="1" x14ac:dyDescent="0.3"/>
  <cols>
    <col min="1" max="1" width="64.25" customWidth="1"/>
    <col min="2" max="2" width="13.58203125" customWidth="1"/>
    <col min="3" max="3" width="14.58203125" customWidth="1"/>
    <col min="4" max="4" width="14.25" customWidth="1"/>
    <col min="5" max="5" width="15.08203125" customWidth="1"/>
    <col min="6" max="11" width="13.75" customWidth="1"/>
    <col min="12" max="12" width="2.58203125" customWidth="1"/>
    <col min="13" max="13" width="33.5" style="23" customWidth="1"/>
    <col min="14" max="14" width="46.25" style="23" customWidth="1"/>
    <col min="15" max="15" width="34.58203125" style="23" customWidth="1"/>
    <col min="16" max="16" width="3.5" style="23" customWidth="1"/>
    <col min="17" max="17" width="5.75" style="1" hidden="1" customWidth="1"/>
    <col min="18" max="20" width="5.75" style="43" hidden="1" customWidth="1"/>
    <col min="21" max="22" width="5.75" style="1" hidden="1" customWidth="1"/>
    <col min="23" max="23" width="5.75" hidden="1" customWidth="1"/>
    <col min="24" max="24" width="5.08203125" customWidth="1"/>
    <col min="25" max="30" width="5.75" hidden="1" customWidth="1"/>
    <col min="31" max="31" width="5.75" customWidth="1"/>
    <col min="32" max="16384" width="5.75" hidden="1"/>
  </cols>
  <sheetData>
    <row r="1" spans="1:21" ht="38.15" customHeight="1" x14ac:dyDescent="0.5">
      <c r="A1" s="106" t="s">
        <v>81</v>
      </c>
      <c r="B1" s="174"/>
      <c r="C1" s="174"/>
      <c r="D1" s="172"/>
      <c r="E1" s="174"/>
      <c r="F1" s="175"/>
      <c r="G1" s="175"/>
      <c r="H1" s="175"/>
      <c r="I1" s="175"/>
      <c r="J1" s="175"/>
      <c r="K1" s="175"/>
      <c r="L1" s="175"/>
      <c r="M1" s="19"/>
      <c r="N1" s="19"/>
      <c r="O1" s="19"/>
      <c r="P1" s="154"/>
      <c r="Q1" s="42" t="s">
        <v>160</v>
      </c>
      <c r="R1" s="42" t="s">
        <v>158</v>
      </c>
      <c r="S1" s="42" t="s">
        <v>159</v>
      </c>
      <c r="T1" s="42" t="s">
        <v>161</v>
      </c>
      <c r="U1" s="1" t="s">
        <v>29</v>
      </c>
    </row>
    <row r="2" spans="1:21" ht="34.4" customHeight="1" x14ac:dyDescent="0.5">
      <c r="A2" s="106" t="s">
        <v>1319</v>
      </c>
      <c r="B2" s="6"/>
      <c r="C2" s="6"/>
      <c r="D2" s="172"/>
      <c r="E2" s="173"/>
      <c r="F2" s="173"/>
      <c r="G2" s="173"/>
      <c r="H2" s="173"/>
      <c r="I2" s="173"/>
      <c r="J2" s="173"/>
      <c r="K2" s="173"/>
      <c r="L2" s="173"/>
      <c r="M2" s="173"/>
      <c r="N2" s="173"/>
      <c r="O2" s="173"/>
      <c r="P2" s="176"/>
    </row>
    <row r="3" spans="1:21" ht="10.4" customHeight="1" x14ac:dyDescent="0.3">
      <c r="A3" s="9"/>
      <c r="B3" s="9"/>
      <c r="C3" s="9"/>
      <c r="D3" s="9"/>
      <c r="E3" s="20"/>
      <c r="F3" s="20"/>
      <c r="G3" s="20"/>
      <c r="H3" s="20"/>
      <c r="I3" s="20"/>
      <c r="J3" s="20"/>
      <c r="K3" s="20"/>
      <c r="L3" s="20"/>
      <c r="M3" s="249" t="s">
        <v>984</v>
      </c>
      <c r="N3" s="249"/>
      <c r="O3" s="249"/>
      <c r="P3" s="21"/>
    </row>
    <row r="4" spans="1:21" ht="29.65" customHeight="1" x14ac:dyDescent="0.4">
      <c r="A4" s="10"/>
      <c r="B4" s="12"/>
      <c r="G4" s="4"/>
      <c r="H4" s="4"/>
      <c r="I4" s="4"/>
      <c r="J4" s="4"/>
      <c r="K4" s="4"/>
      <c r="L4" s="4"/>
      <c r="M4" s="249"/>
      <c r="N4" s="249"/>
      <c r="O4" s="249"/>
      <c r="P4" s="21"/>
    </row>
    <row r="5" spans="1:21" ht="24.75" customHeight="1" x14ac:dyDescent="0.3">
      <c r="A5" s="103" t="s">
        <v>986</v>
      </c>
      <c r="B5" s="12"/>
      <c r="C5" s="251" t="s">
        <v>78</v>
      </c>
      <c r="D5" s="251"/>
      <c r="E5" s="251"/>
      <c r="F5" s="251" t="s">
        <v>77</v>
      </c>
      <c r="G5" s="251"/>
      <c r="H5" s="251"/>
      <c r="I5" s="251"/>
      <c r="J5" s="4"/>
      <c r="K5" s="4"/>
      <c r="L5" s="4"/>
      <c r="M5" s="253" t="s">
        <v>982</v>
      </c>
      <c r="N5" s="252" t="s">
        <v>983</v>
      </c>
      <c r="O5" s="252"/>
    </row>
    <row r="6" spans="1:21" ht="24.75" customHeight="1" x14ac:dyDescent="0.35">
      <c r="A6" s="104" t="s">
        <v>987</v>
      </c>
      <c r="B6" s="13"/>
      <c r="C6" s="259" t="s">
        <v>147</v>
      </c>
      <c r="D6" s="259"/>
      <c r="E6" s="259"/>
      <c r="F6" s="259" t="s">
        <v>989</v>
      </c>
      <c r="G6" s="259"/>
      <c r="H6" s="259"/>
      <c r="I6" s="259"/>
      <c r="J6" s="13"/>
      <c r="K6" s="13"/>
      <c r="L6" s="13"/>
      <c r="M6" s="253"/>
      <c r="N6" s="252"/>
      <c r="O6" s="252"/>
    </row>
    <row r="7" spans="1:21" ht="24.75" customHeight="1" x14ac:dyDescent="0.35">
      <c r="A7" s="105" t="s">
        <v>988</v>
      </c>
      <c r="B7" s="13"/>
      <c r="C7" s="259" t="s">
        <v>990</v>
      </c>
      <c r="D7" s="259"/>
      <c r="E7" s="259"/>
      <c r="F7" s="259" t="s">
        <v>764</v>
      </c>
      <c r="G7" s="259"/>
      <c r="H7" s="259"/>
      <c r="I7" s="259"/>
      <c r="J7" s="13"/>
      <c r="K7" s="13"/>
      <c r="L7" s="13"/>
      <c r="M7" s="253"/>
      <c r="N7" s="252"/>
      <c r="O7" s="252"/>
    </row>
    <row r="8" spans="1:21" ht="24.75" customHeight="1" x14ac:dyDescent="0.3">
      <c r="A8" s="12"/>
      <c r="B8" s="12"/>
      <c r="C8" s="12"/>
      <c r="D8" s="271"/>
      <c r="E8" s="271"/>
      <c r="F8" s="23"/>
      <c r="G8" s="23"/>
      <c r="H8" s="23"/>
      <c r="I8" s="23"/>
      <c r="J8" s="4"/>
      <c r="K8" s="4"/>
      <c r="L8" s="4"/>
    </row>
    <row r="9" spans="1:21" ht="25.4" customHeight="1" x14ac:dyDescent="0.4">
      <c r="A9" s="141" t="s">
        <v>78</v>
      </c>
      <c r="B9" s="8"/>
      <c r="C9" s="8"/>
      <c r="D9" s="8"/>
      <c r="E9" s="8"/>
      <c r="F9" s="8"/>
      <c r="G9" s="8"/>
      <c r="H9" s="8"/>
      <c r="I9" s="8"/>
      <c r="J9" s="8"/>
      <c r="K9" s="8"/>
      <c r="L9" s="8"/>
      <c r="M9" s="24"/>
    </row>
    <row r="10" spans="1:21" ht="25.4" customHeight="1" x14ac:dyDescent="0.35">
      <c r="A10" s="142" t="s">
        <v>1211</v>
      </c>
      <c r="B10" s="13"/>
      <c r="C10" s="13"/>
      <c r="D10" s="13"/>
      <c r="E10" s="13"/>
      <c r="F10" s="13"/>
      <c r="G10" s="13"/>
      <c r="H10" s="13"/>
      <c r="I10" s="13"/>
      <c r="J10" s="13"/>
      <c r="K10" s="13"/>
      <c r="L10" s="13"/>
      <c r="M10" s="25"/>
    </row>
    <row r="11" spans="1:21" ht="25.4" customHeight="1" x14ac:dyDescent="0.35">
      <c r="A11" s="142" t="s">
        <v>149</v>
      </c>
      <c r="B11" s="13"/>
      <c r="C11" s="13"/>
      <c r="D11" s="13"/>
      <c r="E11" s="13"/>
      <c r="F11" s="13"/>
      <c r="G11" s="13"/>
      <c r="H11" s="13"/>
      <c r="I11" s="13"/>
      <c r="J11" s="13"/>
      <c r="K11" s="13"/>
      <c r="L11" s="13"/>
    </row>
    <row r="12" spans="1:21" ht="25.4" customHeight="1" x14ac:dyDescent="0.35">
      <c r="A12" s="142" t="s">
        <v>83</v>
      </c>
      <c r="B12" s="13"/>
      <c r="C12" s="13"/>
      <c r="D12" s="13"/>
      <c r="E12" s="13"/>
      <c r="F12" s="13"/>
      <c r="G12" s="13"/>
      <c r="H12" s="13"/>
      <c r="I12" s="13"/>
      <c r="J12" s="13"/>
      <c r="K12" s="13"/>
      <c r="L12" s="13"/>
      <c r="M12" s="25"/>
    </row>
    <row r="13" spans="1:21" ht="25.4" customHeight="1" x14ac:dyDescent="0.35">
      <c r="A13" s="142" t="s">
        <v>103</v>
      </c>
      <c r="B13" s="13"/>
      <c r="C13" s="13"/>
      <c r="D13" s="13"/>
      <c r="E13" s="13"/>
      <c r="F13" s="13"/>
      <c r="G13" s="13"/>
      <c r="H13" s="13"/>
      <c r="I13" s="13"/>
      <c r="J13" s="13"/>
      <c r="K13" s="13"/>
      <c r="L13" s="13"/>
      <c r="M13" s="25"/>
    </row>
    <row r="14" spans="1:21" ht="25.4" customHeight="1" x14ac:dyDescent="0.35">
      <c r="A14" s="13"/>
      <c r="B14" s="13"/>
      <c r="C14" s="13"/>
      <c r="D14" s="13"/>
      <c r="E14" s="13"/>
      <c r="F14" s="13"/>
      <c r="G14" s="13"/>
      <c r="H14" s="13"/>
      <c r="I14" s="13"/>
      <c r="J14" s="13"/>
      <c r="K14" s="13"/>
      <c r="L14" s="13"/>
      <c r="M14" s="25"/>
    </row>
    <row r="15" spans="1:21" ht="25.15" customHeight="1" x14ac:dyDescent="0.3">
      <c r="A15" s="89" t="s">
        <v>0</v>
      </c>
      <c r="B15" s="256" t="s">
        <v>122</v>
      </c>
      <c r="C15" s="256"/>
      <c r="D15" s="256"/>
      <c r="E15" s="256"/>
      <c r="F15" s="256"/>
      <c r="G15" s="256"/>
      <c r="H15" s="4"/>
      <c r="I15" s="4"/>
      <c r="J15" s="4"/>
      <c r="K15" s="4"/>
      <c r="L15" s="4"/>
      <c r="M15" s="22"/>
    </row>
    <row r="16" spans="1:21" ht="25.15" customHeight="1" x14ac:dyDescent="0.3">
      <c r="A16" s="90" t="s">
        <v>121</v>
      </c>
      <c r="B16" s="68" t="s">
        <v>1</v>
      </c>
      <c r="C16" s="68" t="s">
        <v>2</v>
      </c>
      <c r="D16" s="68" t="s">
        <v>3</v>
      </c>
      <c r="E16" s="68" t="s">
        <v>4</v>
      </c>
      <c r="F16" s="68" t="s">
        <v>5</v>
      </c>
      <c r="G16" s="68" t="s">
        <v>120</v>
      </c>
      <c r="H16" s="66" t="s">
        <v>157</v>
      </c>
      <c r="I16" s="4"/>
      <c r="J16" s="4"/>
      <c r="K16" s="4"/>
      <c r="L16" s="4"/>
      <c r="M16" s="22"/>
    </row>
    <row r="17" spans="1:28" ht="25.15" customHeight="1" x14ac:dyDescent="0.3">
      <c r="A17" s="67" t="s">
        <v>84</v>
      </c>
      <c r="B17" s="156"/>
      <c r="C17" s="156"/>
      <c r="D17" s="156"/>
      <c r="E17" s="156"/>
      <c r="F17" s="156"/>
      <c r="G17" s="156"/>
      <c r="H17" s="101">
        <f>SUM(B17:G17)</f>
        <v>0</v>
      </c>
      <c r="I17" s="4"/>
      <c r="J17" s="4"/>
      <c r="K17" s="4"/>
      <c r="L17" s="4"/>
      <c r="M17" s="22"/>
      <c r="O17" s="254" t="str">
        <f>IF(U18="Error","The total for Safeguarding Enquiries should be less than or equal to the total of Safeguarding Concerns", "")</f>
        <v/>
      </c>
      <c r="P17" s="153"/>
    </row>
    <row r="18" spans="1:28" ht="25.15" customHeight="1" x14ac:dyDescent="0.3">
      <c r="A18" s="67" t="s">
        <v>85</v>
      </c>
      <c r="B18" s="69"/>
      <c r="C18" s="69"/>
      <c r="D18" s="69"/>
      <c r="E18" s="69"/>
      <c r="F18" s="69"/>
      <c r="G18" s="69"/>
      <c r="H18" s="102">
        <f>SUM(B18:G18)</f>
        <v>0</v>
      </c>
      <c r="M18" s="26" t="str">
        <f>IF(Q18="Error","Mandatory cells cannot be blank",IF(V18="Error","Cell value cannot be negative",IF(W18="Error","Cell value cannot be negative",IF(X18="Error","Cell value cannot be negative",IF(Y18="Error","Cell value cannot be negative",IF(Z18="Error","Cell value cannot be negative",IF(AA18="Error","Cell value cannot be negative", "")))))))</f>
        <v>Mandatory cells cannot be blank</v>
      </c>
      <c r="N18" s="65" t="str">
        <f>IF(R18="Error","Row total expected to be greater than 0", "")</f>
        <v>Row total expected to be greater than 0</v>
      </c>
      <c r="O18" s="254"/>
      <c r="P18" s="153"/>
      <c r="Q18" s="1" t="str">
        <f>IF(AND(B18&lt;&gt;"",C18&lt;&gt;"",D18&lt;&gt;"",E18&lt;&gt;"",F18&lt;&gt;"",G18&lt;&gt;""),"","Error")</f>
        <v>Error</v>
      </c>
      <c r="R18" s="44" t="str">
        <f>IF(SUM(B18:G18)&gt;0,"","Error")</f>
        <v>Error</v>
      </c>
      <c r="U18" s="1" t="str">
        <f>IF(SUM(B18:G19)&gt;SUM(B17:G17),"Error","")</f>
        <v/>
      </c>
      <c r="V18" s="44" t="str">
        <f>IF(B18&lt;0,"Error","")</f>
        <v/>
      </c>
      <c r="W18" s="44" t="str">
        <f t="shared" ref="W18" si="0">IF(C18&lt;0,"Error","")</f>
        <v/>
      </c>
      <c r="X18" s="44" t="str">
        <f t="shared" ref="X18" si="1">IF(D18&lt;0,"Error","")</f>
        <v/>
      </c>
      <c r="Y18" s="44" t="str">
        <f t="shared" ref="Y18" si="2">IF(E18&lt;0,"Error","")</f>
        <v/>
      </c>
      <c r="Z18" s="44" t="str">
        <f t="shared" ref="Z18" si="3">IF(F18&lt;0,"Error","")</f>
        <v/>
      </c>
      <c r="AA18" s="44" t="str">
        <f>IF(G18&lt;0,"Error","")</f>
        <v/>
      </c>
    </row>
    <row r="19" spans="1:28" ht="25.15" customHeight="1" x14ac:dyDescent="0.3">
      <c r="A19" s="67" t="s">
        <v>86</v>
      </c>
      <c r="B19" s="70"/>
      <c r="C19" s="70"/>
      <c r="D19" s="70"/>
      <c r="E19" s="70"/>
      <c r="F19" s="70"/>
      <c r="G19" s="70"/>
      <c r="H19" s="102">
        <f t="shared" ref="H19" si="4">SUM(B19:G19)</f>
        <v>0</v>
      </c>
      <c r="I19" s="4"/>
      <c r="J19" s="4"/>
      <c r="K19" s="4"/>
      <c r="L19" s="4"/>
      <c r="M19" s="22"/>
      <c r="O19" s="254"/>
      <c r="P19" s="153"/>
    </row>
    <row r="20" spans="1:28" ht="25.4" customHeight="1" x14ac:dyDescent="0.3">
      <c r="A20" s="14"/>
      <c r="B20" s="14"/>
      <c r="C20" s="14"/>
      <c r="D20" s="14"/>
      <c r="E20" s="4"/>
      <c r="F20" s="4"/>
      <c r="G20" s="4"/>
      <c r="H20" s="4"/>
      <c r="I20" s="4"/>
      <c r="J20" s="4"/>
      <c r="K20" s="4"/>
      <c r="L20" s="4"/>
      <c r="M20" s="22"/>
    </row>
    <row r="21" spans="1:28" ht="25.15" customHeight="1" x14ac:dyDescent="0.3">
      <c r="A21" s="85" t="s">
        <v>6</v>
      </c>
      <c r="B21" s="257" t="s">
        <v>58</v>
      </c>
      <c r="C21" s="257"/>
      <c r="D21" s="257"/>
      <c r="E21" s="4"/>
      <c r="F21" s="4"/>
      <c r="G21" s="4"/>
      <c r="H21" s="4"/>
      <c r="I21" s="4"/>
      <c r="J21" s="4"/>
      <c r="K21" s="4"/>
      <c r="L21" s="4"/>
      <c r="M21" s="22"/>
    </row>
    <row r="22" spans="1:28" ht="25.15" customHeight="1" x14ac:dyDescent="0.3">
      <c r="A22" s="86" t="s">
        <v>99</v>
      </c>
      <c r="B22" s="72" t="s">
        <v>7</v>
      </c>
      <c r="C22" s="72" t="s">
        <v>8</v>
      </c>
      <c r="D22" s="74" t="s">
        <v>120</v>
      </c>
      <c r="E22" s="75" t="s">
        <v>157</v>
      </c>
      <c r="F22" s="4"/>
      <c r="G22" s="4"/>
      <c r="H22" s="4"/>
      <c r="I22" s="4"/>
      <c r="J22" s="4"/>
      <c r="K22" s="4"/>
      <c r="L22" s="4"/>
      <c r="M22" s="22"/>
    </row>
    <row r="23" spans="1:28" ht="25.15" customHeight="1" x14ac:dyDescent="0.3">
      <c r="A23" s="73" t="s">
        <v>84</v>
      </c>
      <c r="B23" s="97"/>
      <c r="C23" s="97"/>
      <c r="D23" s="98"/>
      <c r="E23" s="100">
        <f>SUM(B23:D23)</f>
        <v>0</v>
      </c>
      <c r="F23" s="4"/>
      <c r="G23" s="4"/>
      <c r="H23" s="4"/>
      <c r="I23" s="4"/>
      <c r="J23" s="4"/>
      <c r="K23" s="4"/>
      <c r="L23" s="4"/>
      <c r="M23" s="22"/>
    </row>
    <row r="24" spans="1:28" ht="25.15" customHeight="1" x14ac:dyDescent="0.3">
      <c r="A24" s="73" t="s">
        <v>85</v>
      </c>
      <c r="B24" s="95"/>
      <c r="C24" s="95"/>
      <c r="D24" s="96"/>
      <c r="E24" s="100">
        <f t="shared" ref="E24:E25" si="5">SUM(B24:D24)</f>
        <v>0</v>
      </c>
      <c r="G24" s="4"/>
      <c r="H24" s="4"/>
      <c r="I24" s="4"/>
      <c r="J24" s="4"/>
      <c r="K24" s="4"/>
      <c r="L24" s="4"/>
      <c r="M24" s="26" t="str">
        <f>IF(Q24="Error","Mandatory cells cannot be blank",IF(V24="Error","Cell value cannot be negative",IF(W24="Error","Cell value cannot be negative",IF(X24="Error","Cell value cannot be negative",""))))</f>
        <v>Mandatory cells cannot be blank</v>
      </c>
      <c r="N24" s="65" t="str">
        <f>IF(R24="Error","Row total expected to be greater than 0", "")</f>
        <v>Row total expected to be greater than 0</v>
      </c>
      <c r="O24" s="26" t="str">
        <f>IF(S24="Error","SG1b total should equal SG1a total", "")</f>
        <v/>
      </c>
      <c r="P24" s="26"/>
      <c r="Q24" s="1" t="str">
        <f>IF(AND(B24&lt;&gt;"",C24&lt;&gt;"",D24&lt;&gt;""),"","Error")</f>
        <v>Error</v>
      </c>
      <c r="R24" s="44" t="str">
        <f>IF(SUM(B24:D24)&gt;0,"","Error")</f>
        <v>Error</v>
      </c>
      <c r="S24" s="43" t="str">
        <f>IF(SUM(B24:D24)&lt;&gt;SUM($B$18:$G$18),"Error","")</f>
        <v/>
      </c>
      <c r="V24" s="44" t="str">
        <f t="shared" ref="V24" si="6">IF(B24&lt;0,"Error","")</f>
        <v/>
      </c>
      <c r="W24" s="44" t="str">
        <f t="shared" ref="W24" si="7">IF(C24&lt;0,"Error","")</f>
        <v/>
      </c>
      <c r="X24" s="44" t="str">
        <f t="shared" ref="X24" si="8">IF(D24&lt;0,"Error","")</f>
        <v/>
      </c>
      <c r="Y24" s="44"/>
      <c r="Z24" s="44"/>
      <c r="AA24" s="44"/>
    </row>
    <row r="25" spans="1:28" ht="25.15" customHeight="1" x14ac:dyDescent="0.3">
      <c r="A25" s="73" t="s">
        <v>86</v>
      </c>
      <c r="B25" s="92"/>
      <c r="C25" s="92"/>
      <c r="D25" s="94"/>
      <c r="E25" s="100">
        <f t="shared" si="5"/>
        <v>0</v>
      </c>
      <c r="F25" s="4"/>
      <c r="G25" s="4"/>
      <c r="H25" s="4"/>
      <c r="I25" s="4"/>
      <c r="J25" s="4"/>
      <c r="K25" s="4"/>
      <c r="L25" s="4"/>
      <c r="M25" s="22"/>
    </row>
    <row r="26" spans="1:28" ht="25.4" customHeight="1" x14ac:dyDescent="0.3">
      <c r="A26" s="14"/>
      <c r="B26" s="14"/>
      <c r="C26" s="14"/>
      <c r="D26" s="14"/>
      <c r="E26" s="4"/>
      <c r="F26" s="4"/>
      <c r="G26" s="4"/>
      <c r="H26" s="4"/>
      <c r="I26" s="4"/>
      <c r="J26" s="4"/>
      <c r="K26" s="4"/>
      <c r="L26" s="4"/>
      <c r="M26" s="22"/>
    </row>
    <row r="27" spans="1:28" ht="25.15" customHeight="1" x14ac:dyDescent="0.3">
      <c r="A27" s="85" t="s">
        <v>9</v>
      </c>
      <c r="B27" s="258" t="s">
        <v>59</v>
      </c>
      <c r="C27" s="258"/>
      <c r="D27" s="258"/>
      <c r="E27" s="258"/>
      <c r="F27" s="258"/>
      <c r="G27" s="258"/>
      <c r="H27" s="258"/>
      <c r="I27" s="4"/>
      <c r="J27" s="4"/>
      <c r="K27" s="4"/>
      <c r="L27" s="4"/>
      <c r="M27" s="22"/>
    </row>
    <row r="28" spans="1:28" ht="84" customHeight="1" x14ac:dyDescent="0.3">
      <c r="A28" s="86" t="s">
        <v>96</v>
      </c>
      <c r="B28" s="72" t="s">
        <v>10</v>
      </c>
      <c r="C28" s="72" t="s">
        <v>11</v>
      </c>
      <c r="D28" s="72" t="s">
        <v>12</v>
      </c>
      <c r="E28" s="72" t="s">
        <v>13</v>
      </c>
      <c r="F28" s="72" t="s">
        <v>14</v>
      </c>
      <c r="G28" s="72" t="s">
        <v>119</v>
      </c>
      <c r="H28" s="74" t="s">
        <v>126</v>
      </c>
      <c r="I28" s="75" t="s">
        <v>157</v>
      </c>
      <c r="J28" s="4"/>
      <c r="K28" s="4"/>
      <c r="L28" s="4"/>
      <c r="M28" s="22"/>
    </row>
    <row r="29" spans="1:28" ht="25.15" customHeight="1" x14ac:dyDescent="0.3">
      <c r="A29" s="73" t="s">
        <v>84</v>
      </c>
      <c r="B29" s="92"/>
      <c r="C29" s="92"/>
      <c r="D29" s="92"/>
      <c r="E29" s="92"/>
      <c r="F29" s="92"/>
      <c r="G29" s="92"/>
      <c r="H29" s="94"/>
      <c r="I29" s="100">
        <f>SUM(B29:H29)</f>
        <v>0</v>
      </c>
      <c r="J29" s="4"/>
      <c r="K29" s="4"/>
      <c r="L29" s="4"/>
      <c r="M29" s="22"/>
    </row>
    <row r="30" spans="1:28" ht="25.15" customHeight="1" x14ac:dyDescent="0.3">
      <c r="A30" s="73" t="s">
        <v>85</v>
      </c>
      <c r="B30" s="69"/>
      <c r="C30" s="69"/>
      <c r="D30" s="69"/>
      <c r="E30" s="69"/>
      <c r="F30" s="69"/>
      <c r="G30" s="69"/>
      <c r="H30" s="96"/>
      <c r="I30" s="100">
        <f t="shared" ref="I30:I31" si="9">SUM(B30:H30)</f>
        <v>0</v>
      </c>
      <c r="J30" s="4"/>
      <c r="K30" s="4"/>
      <c r="L30" s="4"/>
      <c r="M30" s="26" t="str">
        <f>IF(Q30="Error","Mandatory cells cannot be blank",IF(V30="Error","Cell value cannot be negative",IF(W30="Error","Cell value cannot be negative",IF(X30="Error","Cell value cannot be negative",IF(Y30="Error","Cell value cannot be negative",IF(Z30="Error","Cell value cannot be negative",IF(AA30="Error","Cell value cannot be negative", "")))))))</f>
        <v>Mandatory cells cannot be blank</v>
      </c>
      <c r="N30" s="65" t="str">
        <f>IF(R30="Error","Row total expected to be greater than 0", "")</f>
        <v>Row total expected to be greater than 0</v>
      </c>
      <c r="O30" s="26" t="str">
        <f>IF(S30="Error","SG1c total should equal SG1a total", "")</f>
        <v/>
      </c>
      <c r="P30" s="26"/>
      <c r="Q30" s="1" t="str">
        <f>IF(AND(B30&lt;&gt;"",C30&lt;&gt;"",D30&lt;&gt;"",E30&lt;&gt;"",F30&lt;&gt;"",G30&lt;&gt;"",H30&lt;&gt;""),"","Error")</f>
        <v>Error</v>
      </c>
      <c r="R30" s="44" t="str">
        <f>IF(SUM(B30:H30)&gt;0,"","Error")</f>
        <v>Error</v>
      </c>
      <c r="S30" s="43" t="str">
        <f>IF(SUM(B30:H30)&lt;&gt;SUM($B$18:$G$18),"Error","")</f>
        <v/>
      </c>
      <c r="V30" s="44" t="str">
        <f t="shared" ref="V30" si="10">IF(B30&lt;0,"Error","")</f>
        <v/>
      </c>
      <c r="W30" s="44" t="str">
        <f t="shared" ref="W30" si="11">IF(C30&lt;0,"Error","")</f>
        <v/>
      </c>
      <c r="X30" s="44" t="str">
        <f t="shared" ref="X30" si="12">IF(D30&lt;0,"Error","")</f>
        <v/>
      </c>
      <c r="Y30" s="44" t="str">
        <f t="shared" ref="Y30" si="13">IF(E30&lt;0,"Error","")</f>
        <v/>
      </c>
      <c r="Z30" s="44" t="str">
        <f t="shared" ref="Z30" si="14">IF(F30&lt;0,"Error","")</f>
        <v/>
      </c>
      <c r="AA30" s="44" t="str">
        <f>IF(G30&lt;0,"Error","")</f>
        <v/>
      </c>
      <c r="AB30" s="44" t="str">
        <f>IF(H30&lt;0,"Error","")</f>
        <v/>
      </c>
    </row>
    <row r="31" spans="1:28" ht="25.15" customHeight="1" x14ac:dyDescent="0.3">
      <c r="A31" s="73" t="s">
        <v>86</v>
      </c>
      <c r="B31" s="92"/>
      <c r="C31" s="92"/>
      <c r="D31" s="92"/>
      <c r="E31" s="92"/>
      <c r="F31" s="92"/>
      <c r="G31" s="92"/>
      <c r="H31" s="94"/>
      <c r="I31" s="100">
        <f t="shared" si="9"/>
        <v>0</v>
      </c>
      <c r="J31" s="4"/>
      <c r="K31" s="4"/>
      <c r="L31" s="4"/>
      <c r="M31" s="22"/>
    </row>
    <row r="32" spans="1:28" ht="25.4" customHeight="1" x14ac:dyDescent="0.3">
      <c r="A32" s="14"/>
      <c r="B32" s="14"/>
      <c r="C32" s="14"/>
      <c r="D32" s="14"/>
      <c r="E32" s="14"/>
      <c r="F32" s="14"/>
      <c r="G32" s="14"/>
      <c r="H32" s="4"/>
      <c r="I32" s="4"/>
      <c r="J32" s="4"/>
      <c r="K32" s="4"/>
      <c r="L32" s="4"/>
      <c r="M32" s="22"/>
    </row>
    <row r="33" spans="1:29" ht="25.15" customHeight="1" x14ac:dyDescent="0.3">
      <c r="A33" s="85" t="s">
        <v>15</v>
      </c>
      <c r="B33" s="257" t="s">
        <v>60</v>
      </c>
      <c r="C33" s="257"/>
      <c r="D33" s="257"/>
      <c r="E33" s="257"/>
      <c r="F33" s="257"/>
      <c r="G33" s="257"/>
      <c r="H33" s="257"/>
      <c r="I33" s="257"/>
      <c r="J33" s="27"/>
      <c r="K33" s="27"/>
      <c r="L33" s="27"/>
      <c r="M33" s="27"/>
    </row>
    <row r="34" spans="1:29" ht="72.75" customHeight="1" x14ac:dyDescent="0.3">
      <c r="A34" s="86" t="s">
        <v>97</v>
      </c>
      <c r="B34" s="72" t="s">
        <v>16</v>
      </c>
      <c r="C34" s="72" t="s">
        <v>17</v>
      </c>
      <c r="D34" s="72" t="s">
        <v>18</v>
      </c>
      <c r="E34" s="72" t="s">
        <v>19</v>
      </c>
      <c r="F34" s="72" t="s">
        <v>20</v>
      </c>
      <c r="G34" s="72" t="s">
        <v>21</v>
      </c>
      <c r="H34" s="72" t="s">
        <v>22</v>
      </c>
      <c r="I34" s="74" t="s">
        <v>120</v>
      </c>
      <c r="J34" s="75" t="s">
        <v>157</v>
      </c>
      <c r="K34" s="165"/>
      <c r="L34" s="28"/>
      <c r="M34" s="28"/>
    </row>
    <row r="35" spans="1:29" ht="25.15" customHeight="1" x14ac:dyDescent="0.3">
      <c r="A35" s="73" t="s">
        <v>84</v>
      </c>
      <c r="B35" s="92"/>
      <c r="C35" s="92"/>
      <c r="D35" s="92"/>
      <c r="E35" s="92"/>
      <c r="F35" s="92"/>
      <c r="G35" s="92"/>
      <c r="H35" s="92"/>
      <c r="I35" s="93"/>
      <c r="J35" s="100">
        <f>SUM(B35:I35)</f>
        <v>0</v>
      </c>
      <c r="K35" s="33"/>
      <c r="L35" s="38"/>
      <c r="M35" s="22"/>
    </row>
    <row r="36" spans="1:29" ht="25.15" customHeight="1" x14ac:dyDescent="0.3">
      <c r="A36" s="73" t="s">
        <v>85</v>
      </c>
      <c r="B36" s="69"/>
      <c r="C36" s="69"/>
      <c r="D36" s="69"/>
      <c r="E36" s="69"/>
      <c r="F36" s="69"/>
      <c r="G36" s="69"/>
      <c r="H36" s="96"/>
      <c r="I36" s="96"/>
      <c r="J36" s="100">
        <f t="shared" ref="J36:J37" si="15">SUM(B36:I36)</f>
        <v>0</v>
      </c>
      <c r="K36" s="33"/>
      <c r="L36" s="38"/>
      <c r="M36" s="26" t="str">
        <f>IF(Q36="Error","Mandatory cells cannot be blank",IF(V36="Error","Cell value cannot be negative",IF(W36="Error","Cell value cannot be negative",IF(X36="Error","Cell value cannot be negative",IF(Y36="Error","Cell value cannot be negative",IF(Z36="Error","Cell value cannot be negative",IF(AA36="Error","Cell value cannot be negative",IF(AB36="Error","Cell value cannot be negative",IF(AC36="Error","Cell value cannot be negative","")))))))))</f>
        <v>Mandatory cells cannot be blank</v>
      </c>
      <c r="N36" s="65" t="str">
        <f>IF(R36="Error","Row total expected to be greater than 0", "")</f>
        <v>Row total expected to be greater than 0</v>
      </c>
      <c r="O36" s="255" t="str">
        <f>IF(S36="Error","SG1d total should be greater than or equal to SG1a total", "")</f>
        <v/>
      </c>
      <c r="P36" s="153"/>
      <c r="Q36" s="1" t="str">
        <f>IF(AND(B36&lt;&gt;"",C36&lt;&gt;"",D36&lt;&gt;"",E36&lt;&gt;"",F36&lt;&gt;"",G36&lt;&gt;"",H36&lt;&gt;"",I36&lt;&gt;""),"","Error")</f>
        <v>Error</v>
      </c>
      <c r="R36" s="44" t="str">
        <f>IF(SUM(B36:I36)&gt;0,"","Error")</f>
        <v>Error</v>
      </c>
      <c r="S36" s="43" t="str">
        <f>IF(SUM(B36:I36)&lt;SUM($B$18:$G$18),"Error","")</f>
        <v/>
      </c>
      <c r="V36" s="44" t="str">
        <f t="shared" ref="V36" si="16">IF(B36&lt;0,"Error","")</f>
        <v/>
      </c>
      <c r="W36" s="44" t="str">
        <f t="shared" ref="W36" si="17">IF(C36&lt;0,"Error","")</f>
        <v/>
      </c>
      <c r="X36" s="44" t="str">
        <f t="shared" ref="X36" si="18">IF(D36&lt;0,"Error","")</f>
        <v/>
      </c>
      <c r="Y36" s="44" t="str">
        <f t="shared" ref="Y36" si="19">IF(E36&lt;0,"Error","")</f>
        <v/>
      </c>
      <c r="Z36" s="44" t="str">
        <f t="shared" ref="Z36" si="20">IF(F36&lt;0,"Error","")</f>
        <v/>
      </c>
      <c r="AA36" s="44" t="str">
        <f t="shared" ref="AA36" si="21">IF(G36&lt;0,"Error","")</f>
        <v/>
      </c>
      <c r="AB36" s="44" t="str">
        <f t="shared" ref="AB36" si="22">IF(H36&lt;0,"Error","")</f>
        <v/>
      </c>
      <c r="AC36" s="44" t="str">
        <f t="shared" ref="AC36" si="23">IF(I36&lt;0,"Error","")</f>
        <v/>
      </c>
    </row>
    <row r="37" spans="1:29" ht="25.15" customHeight="1" x14ac:dyDescent="0.3">
      <c r="A37" s="73" t="s">
        <v>86</v>
      </c>
      <c r="B37" s="92"/>
      <c r="C37" s="92"/>
      <c r="D37" s="92"/>
      <c r="E37" s="92"/>
      <c r="F37" s="92"/>
      <c r="G37" s="92"/>
      <c r="H37" s="92"/>
      <c r="I37" s="94"/>
      <c r="J37" s="100">
        <f t="shared" si="15"/>
        <v>0</v>
      </c>
      <c r="K37" s="33"/>
      <c r="L37" s="38"/>
      <c r="M37" s="29"/>
      <c r="O37" s="255"/>
      <c r="P37" s="153"/>
    </row>
    <row r="38" spans="1:29" ht="25.4" customHeight="1" x14ac:dyDescent="0.3">
      <c r="A38" s="14"/>
      <c r="B38" s="14"/>
      <c r="C38" s="14"/>
      <c r="D38" s="14"/>
      <c r="E38" s="4"/>
      <c r="F38" s="4"/>
      <c r="G38" s="4"/>
      <c r="H38" s="4"/>
      <c r="I38" s="4"/>
      <c r="J38" s="4"/>
      <c r="K38" s="4"/>
      <c r="L38" s="4"/>
      <c r="M38" s="22"/>
    </row>
    <row r="39" spans="1:29" ht="25.15" customHeight="1" x14ac:dyDescent="0.3">
      <c r="A39" s="87" t="s">
        <v>23</v>
      </c>
      <c r="B39" s="82"/>
      <c r="C39" s="83"/>
      <c r="D39" s="81"/>
      <c r="E39" s="84"/>
      <c r="F39" s="76"/>
      <c r="G39" s="4"/>
      <c r="H39" s="4"/>
      <c r="I39" s="4"/>
      <c r="J39" s="4"/>
      <c r="K39" s="4"/>
      <c r="L39" s="4"/>
      <c r="M39" s="22"/>
    </row>
    <row r="40" spans="1:29" ht="93" customHeight="1" x14ac:dyDescent="0.3">
      <c r="A40" s="88" t="s">
        <v>98</v>
      </c>
      <c r="B40" s="71" t="s">
        <v>87</v>
      </c>
      <c r="C40" s="77" t="s">
        <v>84</v>
      </c>
      <c r="D40" s="77" t="s">
        <v>85</v>
      </c>
      <c r="E40" s="79" t="s">
        <v>86</v>
      </c>
      <c r="F40" s="80" t="s">
        <v>1001</v>
      </c>
    </row>
    <row r="41" spans="1:29" ht="56" x14ac:dyDescent="0.3">
      <c r="A41" s="73" t="s">
        <v>24</v>
      </c>
      <c r="B41" s="78" t="s">
        <v>25</v>
      </c>
      <c r="C41" s="92"/>
      <c r="D41" s="92"/>
      <c r="E41" s="93"/>
      <c r="F41" s="99">
        <f>SUM(D41:E41)</f>
        <v>0</v>
      </c>
    </row>
    <row r="42" spans="1:29" ht="25.15" customHeight="1" x14ac:dyDescent="0.3">
      <c r="A42" s="73" t="s">
        <v>24</v>
      </c>
      <c r="B42" s="78" t="s">
        <v>26</v>
      </c>
      <c r="C42" s="92"/>
      <c r="D42" s="92"/>
      <c r="E42" s="93"/>
      <c r="F42" s="99">
        <f t="shared" ref="F42:F59" si="24">SUM(D42:E42)</f>
        <v>0</v>
      </c>
    </row>
    <row r="43" spans="1:29" ht="32.9" customHeight="1" x14ac:dyDescent="0.3">
      <c r="A43" s="73" t="s">
        <v>24</v>
      </c>
      <c r="B43" s="78" t="s">
        <v>27</v>
      </c>
      <c r="C43" s="92"/>
      <c r="D43" s="92"/>
      <c r="E43" s="94"/>
      <c r="F43" s="99">
        <f t="shared" si="24"/>
        <v>0</v>
      </c>
    </row>
    <row r="44" spans="1:29" ht="25.15" customHeight="1" x14ac:dyDescent="0.3">
      <c r="A44" s="73" t="s">
        <v>24</v>
      </c>
      <c r="B44" s="78" t="s">
        <v>28</v>
      </c>
      <c r="C44" s="92"/>
      <c r="D44" s="92"/>
      <c r="E44" s="94"/>
      <c r="F44" s="99">
        <f t="shared" si="24"/>
        <v>0</v>
      </c>
    </row>
    <row r="45" spans="1:29" ht="25.15" customHeight="1" x14ac:dyDescent="0.3">
      <c r="A45" s="73" t="s">
        <v>24</v>
      </c>
      <c r="B45" s="78" t="s">
        <v>29</v>
      </c>
      <c r="C45" s="92"/>
      <c r="D45" s="92"/>
      <c r="E45" s="94"/>
      <c r="F45" s="99">
        <f t="shared" si="24"/>
        <v>0</v>
      </c>
    </row>
    <row r="46" spans="1:29" ht="25.15" customHeight="1" x14ac:dyDescent="0.3">
      <c r="A46" s="73" t="s">
        <v>30</v>
      </c>
      <c r="B46" s="78" t="s">
        <v>31</v>
      </c>
      <c r="C46" s="92"/>
      <c r="D46" s="92"/>
      <c r="E46" s="94"/>
      <c r="F46" s="99">
        <f t="shared" si="24"/>
        <v>0</v>
      </c>
    </row>
    <row r="47" spans="1:29" ht="25.15" customHeight="1" x14ac:dyDescent="0.3">
      <c r="A47" s="73" t="s">
        <v>30</v>
      </c>
      <c r="B47" s="78" t="s">
        <v>32</v>
      </c>
      <c r="C47" s="92"/>
      <c r="D47" s="92"/>
      <c r="E47" s="94"/>
      <c r="F47" s="99">
        <f t="shared" si="24"/>
        <v>0</v>
      </c>
    </row>
    <row r="48" spans="1:29" ht="32.9" customHeight="1" x14ac:dyDescent="0.3">
      <c r="A48" s="73" t="s">
        <v>30</v>
      </c>
      <c r="B48" s="78" t="s">
        <v>33</v>
      </c>
      <c r="C48" s="92"/>
      <c r="D48" s="92"/>
      <c r="E48" s="94"/>
      <c r="F48" s="99">
        <f t="shared" si="24"/>
        <v>0</v>
      </c>
    </row>
    <row r="49" spans="1:22" ht="32.9" customHeight="1" x14ac:dyDescent="0.3">
      <c r="A49" s="73" t="s">
        <v>30</v>
      </c>
      <c r="B49" s="78" t="s">
        <v>34</v>
      </c>
      <c r="C49" s="92"/>
      <c r="D49" s="92"/>
      <c r="E49" s="94"/>
      <c r="F49" s="99">
        <f t="shared" si="24"/>
        <v>0</v>
      </c>
    </row>
    <row r="50" spans="1:22" ht="25.15" customHeight="1" x14ac:dyDescent="0.3">
      <c r="A50" s="73" t="s">
        <v>30</v>
      </c>
      <c r="B50" s="78" t="s">
        <v>29</v>
      </c>
      <c r="C50" s="92"/>
      <c r="D50" s="92"/>
      <c r="E50" s="94"/>
      <c r="F50" s="99">
        <f t="shared" si="24"/>
        <v>0</v>
      </c>
    </row>
    <row r="51" spans="1:22" ht="32.9" customHeight="1" x14ac:dyDescent="0.3">
      <c r="A51" s="73" t="s">
        <v>35</v>
      </c>
      <c r="B51" s="78" t="s">
        <v>36</v>
      </c>
      <c r="C51" s="92"/>
      <c r="D51" s="92"/>
      <c r="E51" s="94"/>
      <c r="F51" s="99">
        <f t="shared" si="24"/>
        <v>0</v>
      </c>
    </row>
    <row r="52" spans="1:22" ht="32.9" customHeight="1" x14ac:dyDescent="0.3">
      <c r="A52" s="73" t="s">
        <v>35</v>
      </c>
      <c r="B52" s="78" t="s">
        <v>37</v>
      </c>
      <c r="C52" s="92"/>
      <c r="D52" s="92"/>
      <c r="E52" s="94"/>
      <c r="F52" s="99">
        <f t="shared" si="24"/>
        <v>0</v>
      </c>
    </row>
    <row r="53" spans="1:22" ht="25.15" customHeight="1" x14ac:dyDescent="0.3">
      <c r="A53" s="73" t="s">
        <v>35</v>
      </c>
      <c r="B53" s="78" t="s">
        <v>29</v>
      </c>
      <c r="C53" s="92"/>
      <c r="D53" s="92"/>
      <c r="E53" s="94"/>
      <c r="F53" s="99">
        <f t="shared" si="24"/>
        <v>0</v>
      </c>
    </row>
    <row r="54" spans="1:22" ht="32.9" customHeight="1" x14ac:dyDescent="0.3">
      <c r="A54" s="73" t="s">
        <v>38</v>
      </c>
      <c r="B54" s="78" t="s">
        <v>39</v>
      </c>
      <c r="C54" s="92"/>
      <c r="D54" s="92"/>
      <c r="E54" s="94"/>
      <c r="F54" s="99">
        <f t="shared" si="24"/>
        <v>0</v>
      </c>
    </row>
    <row r="55" spans="1:22" ht="25.15" customHeight="1" x14ac:dyDescent="0.3">
      <c r="A55" s="73" t="s">
        <v>38</v>
      </c>
      <c r="B55" s="78" t="s">
        <v>29</v>
      </c>
      <c r="C55" s="92"/>
      <c r="D55" s="92"/>
      <c r="E55" s="94"/>
      <c r="F55" s="99">
        <f t="shared" si="24"/>
        <v>0</v>
      </c>
    </row>
    <row r="56" spans="1:22" ht="45" customHeight="1" x14ac:dyDescent="0.3">
      <c r="A56" s="73" t="s">
        <v>1227</v>
      </c>
      <c r="B56" s="78" t="s">
        <v>1227</v>
      </c>
      <c r="C56" s="92"/>
      <c r="D56" s="95"/>
      <c r="E56" s="94"/>
      <c r="F56" s="99">
        <f t="shared" si="24"/>
        <v>0</v>
      </c>
      <c r="M56" s="65" t="str">
        <f>IF(Q56="Error","Mandatory cell cannot be blank",IF(V56="Error","Cell value cannot be negative",""))</f>
        <v>Mandatory cell cannot be blank</v>
      </c>
      <c r="N56" t="str">
        <f>IF(V56="Error","Value should be an integer greater than or equal to 0", "")</f>
        <v/>
      </c>
      <c r="Q56" s="1" t="str">
        <f>IF(D56&lt;&gt;"","","Error")</f>
        <v>Error</v>
      </c>
      <c r="V56" s="1" t="str">
        <f>IF(D56&lt;0,"Error","")</f>
        <v/>
      </c>
    </row>
    <row r="57" spans="1:22" ht="25.15" customHeight="1" x14ac:dyDescent="0.3">
      <c r="A57" s="73" t="s">
        <v>40</v>
      </c>
      <c r="B57" s="78" t="s">
        <v>41</v>
      </c>
      <c r="C57" s="92"/>
      <c r="D57" s="92"/>
      <c r="E57" s="94"/>
      <c r="F57" s="99">
        <f t="shared" si="24"/>
        <v>0</v>
      </c>
    </row>
    <row r="58" spans="1:22" ht="25.15" customHeight="1" x14ac:dyDescent="0.3">
      <c r="A58" s="73" t="s">
        <v>40</v>
      </c>
      <c r="B58" s="78" t="s">
        <v>29</v>
      </c>
      <c r="C58" s="92"/>
      <c r="D58" s="92"/>
      <c r="E58" s="94"/>
      <c r="F58" s="99">
        <f t="shared" si="24"/>
        <v>0</v>
      </c>
    </row>
    <row r="59" spans="1:22" ht="25.15" customHeight="1" x14ac:dyDescent="0.3">
      <c r="A59" s="73" t="s">
        <v>73</v>
      </c>
      <c r="B59" s="78" t="s">
        <v>42</v>
      </c>
      <c r="C59" s="92"/>
      <c r="D59" s="92"/>
      <c r="E59" s="94"/>
      <c r="F59" s="99">
        <f t="shared" si="24"/>
        <v>0</v>
      </c>
    </row>
    <row r="60" spans="1:22" ht="25.15" customHeight="1" x14ac:dyDescent="0.3">
      <c r="A60" s="168"/>
      <c r="B60" s="169"/>
      <c r="C60" s="99">
        <f>SUM(C41:C59)</f>
        <v>0</v>
      </c>
      <c r="D60" s="99">
        <f>SUM(D41:D59)</f>
        <v>0</v>
      </c>
      <c r="E60" s="99">
        <f>SUM(E41:E59)</f>
        <v>0</v>
      </c>
      <c r="F60" s="170"/>
    </row>
    <row r="61" spans="1:22" ht="25.4" customHeight="1" x14ac:dyDescent="0.4">
      <c r="B61" s="7"/>
      <c r="C61" s="7"/>
      <c r="D61" s="7"/>
      <c r="E61" s="7"/>
      <c r="F61" s="7"/>
      <c r="G61" s="7"/>
      <c r="H61" s="7"/>
      <c r="I61" s="7"/>
      <c r="J61" s="7"/>
      <c r="K61" s="7"/>
      <c r="L61" s="7"/>
      <c r="M61" s="31"/>
    </row>
    <row r="62" spans="1:22" ht="36" customHeight="1" x14ac:dyDescent="0.4">
      <c r="A62" s="250" t="s">
        <v>985</v>
      </c>
      <c r="B62" s="250"/>
      <c r="C62" s="7"/>
      <c r="D62" s="7"/>
      <c r="E62" s="7"/>
      <c r="F62" s="7"/>
      <c r="G62" s="7"/>
      <c r="H62" s="7"/>
      <c r="I62" s="7"/>
      <c r="J62" s="7"/>
      <c r="K62" s="7"/>
      <c r="L62" s="7"/>
      <c r="M62" s="31"/>
    </row>
    <row r="63" spans="1:22" ht="25.15" customHeight="1" x14ac:dyDescent="0.4">
      <c r="A63" s="87" t="s">
        <v>82</v>
      </c>
      <c r="B63" s="91"/>
      <c r="C63" s="7"/>
      <c r="D63" s="7"/>
      <c r="E63" s="7"/>
      <c r="F63" s="7"/>
      <c r="G63" s="7"/>
      <c r="H63" s="7"/>
      <c r="I63" s="7"/>
      <c r="J63" s="7"/>
      <c r="K63" s="7"/>
      <c r="L63" s="7"/>
      <c r="M63" s="31"/>
    </row>
    <row r="64" spans="1:22" ht="25.15" customHeight="1" x14ac:dyDescent="0.4">
      <c r="A64" s="86" t="s">
        <v>116</v>
      </c>
      <c r="B64" s="72" t="s">
        <v>102</v>
      </c>
      <c r="C64" s="7"/>
      <c r="D64" s="7"/>
      <c r="E64" s="7"/>
      <c r="F64" s="7"/>
      <c r="G64" s="7"/>
      <c r="H64" s="7"/>
      <c r="I64" s="7"/>
      <c r="J64" s="7"/>
      <c r="K64" s="7"/>
      <c r="L64" s="7"/>
      <c r="M64" s="31"/>
    </row>
    <row r="65" spans="1:24" ht="25.15" customHeight="1" x14ac:dyDescent="0.4">
      <c r="A65" s="73" t="s">
        <v>109</v>
      </c>
      <c r="B65" s="143"/>
      <c r="C65" s="7"/>
      <c r="D65" s="7"/>
      <c r="E65" s="7"/>
      <c r="F65" s="7"/>
      <c r="G65" s="7"/>
      <c r="H65" s="7"/>
      <c r="I65" s="7"/>
      <c r="J65" s="7"/>
      <c r="K65" s="7"/>
      <c r="L65" s="7"/>
      <c r="M65" s="65" t="str">
        <f>IF(Q65="Error","Mandatory cells cannot be blank",IF(V65="Error","Cell value cannot be negative",  ""))</f>
        <v>Mandatory cells cannot be blank</v>
      </c>
      <c r="N65" s="151" t="str">
        <f>IF(U65="Error","Concerns are expected to be greater than 0","")</f>
        <v>Concerns are expected to be greater than 0</v>
      </c>
      <c r="O65" s="254" t="str">
        <f>IF(W66="Error","The total for all Safeguarding Enquiries should be less than or equal to the total of Safeguarding Concerns", "")</f>
        <v/>
      </c>
      <c r="P65" s="153"/>
      <c r="Q65" s="1" t="str">
        <f>IF(B65&lt;&gt;"","","Error")</f>
        <v>Error</v>
      </c>
      <c r="U65" s="1" t="str">
        <f>IF(B65&lt;1,"Error","")</f>
        <v>Error</v>
      </c>
      <c r="V65" s="44" t="str">
        <f>IF(B65&lt;0,"Error","")</f>
        <v/>
      </c>
    </row>
    <row r="66" spans="1:24" ht="25.15" customHeight="1" x14ac:dyDescent="0.4">
      <c r="A66" s="73" t="s">
        <v>108</v>
      </c>
      <c r="B66" s="143"/>
      <c r="C66" s="7"/>
      <c r="D66" s="7"/>
      <c r="E66" s="7"/>
      <c r="F66" s="7"/>
      <c r="G66" s="7"/>
      <c r="H66" s="7"/>
      <c r="I66" s="7"/>
      <c r="J66" s="7"/>
      <c r="K66" s="7"/>
      <c r="L66" s="7"/>
      <c r="M66" s="65" t="str">
        <f>IF(Q66="Error","Mandatory cells cannot be blank",IF(V66="Error","Cell value cannot be negative", ""))</f>
        <v>Mandatory cells cannot be blank</v>
      </c>
      <c r="N66" s="151" t="str">
        <f>IF(U66="Error","S42 Enquiries are expected to be greater than 0","")</f>
        <v>S42 Enquiries are expected to be greater than 0</v>
      </c>
      <c r="O66" s="254"/>
      <c r="P66" s="153"/>
      <c r="Q66" s="1" t="str">
        <f>IF(B66&lt;&gt;"","","Error")</f>
        <v>Error</v>
      </c>
      <c r="U66" s="1" t="str">
        <f t="shared" ref="U66:U67" si="25">IF(B66&lt;1,"Error","")</f>
        <v>Error</v>
      </c>
      <c r="V66" s="44" t="str">
        <f>IF(B66&lt;0,"Error","")</f>
        <v/>
      </c>
      <c r="W66" t="str">
        <f>IF(SUM(B66:B67)&gt;B65,"Error","")</f>
        <v/>
      </c>
    </row>
    <row r="67" spans="1:24" ht="25.15" customHeight="1" x14ac:dyDescent="0.4">
      <c r="A67" s="73" t="s">
        <v>107</v>
      </c>
      <c r="B67" s="143"/>
      <c r="C67" s="7"/>
      <c r="D67" s="7"/>
      <c r="E67" s="7"/>
      <c r="F67" s="7"/>
      <c r="G67" s="7"/>
      <c r="H67" s="7"/>
      <c r="I67" s="7"/>
      <c r="J67" s="7"/>
      <c r="K67" s="7"/>
      <c r="L67" s="7"/>
      <c r="M67" s="65" t="str">
        <f>IF(Q67="Error","Mandatory cells cannot be blank",IF(V67="Error","Cell value cannot be negative", ""))</f>
        <v>Mandatory cells cannot be blank</v>
      </c>
      <c r="N67" s="19"/>
      <c r="O67" s="254"/>
      <c r="P67" s="153"/>
      <c r="Q67" s="1" t="str">
        <f>IF(B67&lt;&gt;"","","Error")</f>
        <v>Error</v>
      </c>
      <c r="U67" s="1" t="str">
        <f t="shared" si="25"/>
        <v>Error</v>
      </c>
      <c r="V67" s="44" t="str">
        <f>IF(B67&lt;0,"Error","")</f>
        <v/>
      </c>
    </row>
    <row r="68" spans="1:24" ht="25.4" customHeight="1" x14ac:dyDescent="0.4">
      <c r="A68" s="11"/>
      <c r="B68" s="7"/>
      <c r="C68" s="7"/>
      <c r="D68" s="7"/>
      <c r="E68" s="7"/>
      <c r="F68" s="7"/>
      <c r="G68" s="7"/>
      <c r="H68" s="7"/>
      <c r="I68" s="7"/>
      <c r="J68" s="7"/>
      <c r="K68" s="7"/>
      <c r="L68" s="7"/>
      <c r="M68" s="31"/>
    </row>
    <row r="69" spans="1:24" ht="25.4" customHeight="1" x14ac:dyDescent="0.4">
      <c r="A69" s="141" t="s">
        <v>77</v>
      </c>
      <c r="B69" s="7"/>
      <c r="C69" s="7"/>
      <c r="D69" s="7"/>
      <c r="E69" s="7"/>
      <c r="F69" s="7"/>
      <c r="G69" s="7"/>
      <c r="H69" s="7"/>
      <c r="I69" s="7"/>
      <c r="J69" s="7"/>
      <c r="K69" s="7"/>
      <c r="L69" s="7"/>
      <c r="M69" s="31"/>
    </row>
    <row r="70" spans="1:24" ht="25.4" customHeight="1" x14ac:dyDescent="0.4">
      <c r="A70" s="142" t="s">
        <v>991</v>
      </c>
      <c r="B70" s="7"/>
      <c r="C70" s="7"/>
      <c r="D70" s="7"/>
      <c r="E70" s="7"/>
      <c r="F70" s="7"/>
      <c r="G70" s="7"/>
      <c r="H70" s="7"/>
      <c r="I70" s="7"/>
      <c r="J70" s="7"/>
      <c r="K70" s="7"/>
      <c r="L70" s="7"/>
      <c r="M70" s="31"/>
    </row>
    <row r="71" spans="1:24" ht="25.4" customHeight="1" x14ac:dyDescent="0.4">
      <c r="A71" s="142" t="s">
        <v>75</v>
      </c>
      <c r="B71" s="7"/>
      <c r="C71" s="7"/>
      <c r="D71" s="7"/>
      <c r="E71" s="7"/>
      <c r="F71" s="7"/>
      <c r="G71" s="7"/>
      <c r="H71" s="7"/>
      <c r="I71" s="7"/>
      <c r="J71" s="7"/>
      <c r="K71" s="7"/>
      <c r="L71" s="7"/>
      <c r="M71" s="31"/>
    </row>
    <row r="72" spans="1:24" ht="25.4" customHeight="1" x14ac:dyDescent="0.4">
      <c r="A72" s="142" t="s">
        <v>80</v>
      </c>
      <c r="B72" s="7"/>
      <c r="C72" s="7"/>
      <c r="D72" s="7"/>
      <c r="E72" s="7"/>
      <c r="F72" s="7"/>
      <c r="G72" s="7"/>
      <c r="H72" s="7"/>
      <c r="I72" s="7"/>
      <c r="J72" s="7"/>
      <c r="K72" s="7"/>
      <c r="L72" s="7"/>
      <c r="M72" s="31"/>
    </row>
    <row r="73" spans="1:24" ht="25.4" customHeight="1" x14ac:dyDescent="0.4">
      <c r="A73" s="15"/>
      <c r="B73" s="7"/>
      <c r="C73" s="7"/>
      <c r="D73" s="7"/>
      <c r="E73" s="7"/>
      <c r="F73" s="7"/>
      <c r="G73" s="7"/>
      <c r="H73" s="7"/>
      <c r="I73" s="7"/>
      <c r="J73" s="7"/>
      <c r="K73" s="7"/>
      <c r="L73" s="7"/>
      <c r="M73" s="31"/>
    </row>
    <row r="74" spans="1:24" ht="25.15" customHeight="1" x14ac:dyDescent="0.3">
      <c r="A74" s="112" t="s">
        <v>52</v>
      </c>
      <c r="B74" s="268" t="s">
        <v>88</v>
      </c>
      <c r="C74" s="268"/>
      <c r="D74" s="268"/>
      <c r="E74" s="267" t="s">
        <v>89</v>
      </c>
      <c r="F74" s="267"/>
      <c r="G74" s="267"/>
      <c r="H74" s="108"/>
      <c r="I74" s="108"/>
    </row>
    <row r="75" spans="1:24" ht="25.15" customHeight="1" x14ac:dyDescent="0.3">
      <c r="A75" s="113" t="s">
        <v>123</v>
      </c>
      <c r="B75" s="262" t="s">
        <v>773</v>
      </c>
      <c r="C75" s="262"/>
      <c r="D75" s="262"/>
      <c r="E75" s="262" t="s">
        <v>773</v>
      </c>
      <c r="F75" s="262"/>
      <c r="G75" s="262"/>
      <c r="H75" s="108"/>
      <c r="I75" s="108"/>
    </row>
    <row r="76" spans="1:24" ht="77.25" customHeight="1" x14ac:dyDescent="0.3">
      <c r="A76" s="109"/>
      <c r="B76" s="115" t="s">
        <v>146</v>
      </c>
      <c r="C76" s="115" t="s">
        <v>43</v>
      </c>
      <c r="D76" s="115" t="s">
        <v>44</v>
      </c>
      <c r="E76" s="115" t="s">
        <v>146</v>
      </c>
      <c r="F76" s="115" t="s">
        <v>43</v>
      </c>
      <c r="G76" s="116" t="s">
        <v>44</v>
      </c>
      <c r="H76" s="117" t="s">
        <v>183</v>
      </c>
      <c r="I76" s="117" t="s">
        <v>184</v>
      </c>
    </row>
    <row r="77" spans="1:24" ht="25.15" customHeight="1" x14ac:dyDescent="0.3">
      <c r="A77" s="114" t="s">
        <v>61</v>
      </c>
      <c r="B77" s="143"/>
      <c r="C77" s="143"/>
      <c r="D77" s="143"/>
      <c r="E77" s="140"/>
      <c r="F77" s="140"/>
      <c r="G77" s="140"/>
      <c r="H77" s="99">
        <f>SUM(B77:D77)</f>
        <v>0</v>
      </c>
      <c r="I77" s="99">
        <f>SUM(E77:G77)</f>
        <v>0</v>
      </c>
      <c r="M77" s="26" t="str">
        <f t="shared" ref="M77:M83" si="26">IF(Q77="Error","Mandatory cells cannot be blank",IF(V77="Error","Cell value cannot be negative",IF(W77="Error","Cell value cannot be negative",IF(X77="Error","Cell value cannot be negative",""))))</f>
        <v>Mandatory cells cannot be blank</v>
      </c>
      <c r="N77" s="261" t="str">
        <f>IF(R80="Error","Total of mandatory cells should be greater than 0", "")</f>
        <v>Total of mandatory cells should be greater than 0</v>
      </c>
      <c r="O77" s="19"/>
      <c r="P77" s="153"/>
      <c r="Q77" s="1" t="str">
        <f t="shared" ref="Q77:Q86" si="27">IF(AND(B77&lt;&gt;"",C77&lt;&gt;"",D77&lt;&gt;""),"","Error")</f>
        <v>Error</v>
      </c>
      <c r="S77" s="44"/>
      <c r="V77" s="44" t="str">
        <f t="shared" ref="V77" si="28">IF(B77&lt;0,"Error","")</f>
        <v/>
      </c>
      <c r="W77" s="44" t="str">
        <f t="shared" ref="W77" si="29">IF(C77&lt;0,"Error","")</f>
        <v/>
      </c>
      <c r="X77" s="44" t="str">
        <f t="shared" ref="X77" si="30">IF(D77&lt;0,"Error","")</f>
        <v/>
      </c>
    </row>
    <row r="78" spans="1:24" ht="25.15" customHeight="1" x14ac:dyDescent="0.3">
      <c r="A78" s="114" t="s">
        <v>62</v>
      </c>
      <c r="B78" s="143"/>
      <c r="C78" s="143"/>
      <c r="D78" s="143"/>
      <c r="E78" s="140"/>
      <c r="F78" s="140"/>
      <c r="G78" s="140"/>
      <c r="H78" s="99">
        <f t="shared" ref="H78:H86" si="31">SUM(B78:D78)</f>
        <v>0</v>
      </c>
      <c r="I78" s="99">
        <f t="shared" ref="I78:I83" si="32">SUM(E78:G78)</f>
        <v>0</v>
      </c>
      <c r="M78" s="26" t="str">
        <f t="shared" si="26"/>
        <v>Mandatory cells cannot be blank</v>
      </c>
      <c r="N78" s="261"/>
      <c r="O78" s="19"/>
      <c r="P78" s="153"/>
      <c r="Q78" s="1" t="str">
        <f t="shared" si="27"/>
        <v>Error</v>
      </c>
      <c r="V78" s="44" t="str">
        <f t="shared" ref="V78:V86" si="33">IF(B78&lt;0,"Error","")</f>
        <v/>
      </c>
      <c r="W78" s="44" t="str">
        <f t="shared" ref="W78:W87" si="34">IF(C78&lt;0,"Error","")</f>
        <v/>
      </c>
      <c r="X78" s="44" t="str">
        <f t="shared" ref="X78:X86" si="35">IF(D78&lt;0,"Error","")</f>
        <v/>
      </c>
    </row>
    <row r="79" spans="1:24" ht="25.15" customHeight="1" x14ac:dyDescent="0.3">
      <c r="A79" s="114" t="s">
        <v>63</v>
      </c>
      <c r="B79" s="143"/>
      <c r="C79" s="143"/>
      <c r="D79" s="143"/>
      <c r="E79" s="140"/>
      <c r="F79" s="140"/>
      <c r="G79" s="140"/>
      <c r="H79" s="99">
        <f t="shared" si="31"/>
        <v>0</v>
      </c>
      <c r="I79" s="99">
        <f t="shared" si="32"/>
        <v>0</v>
      </c>
      <c r="M79" s="26" t="str">
        <f t="shared" si="26"/>
        <v>Mandatory cells cannot be blank</v>
      </c>
      <c r="N79" s="261"/>
      <c r="O79" s="19"/>
      <c r="P79" s="153"/>
      <c r="Q79" s="1" t="str">
        <f t="shared" si="27"/>
        <v>Error</v>
      </c>
      <c r="V79" s="44" t="str">
        <f t="shared" si="33"/>
        <v/>
      </c>
      <c r="W79" s="44" t="str">
        <f t="shared" si="34"/>
        <v/>
      </c>
      <c r="X79" s="44" t="str">
        <f t="shared" si="35"/>
        <v/>
      </c>
    </row>
    <row r="80" spans="1:24" ht="25.15" customHeight="1" x14ac:dyDescent="0.3">
      <c r="A80" s="114" t="s">
        <v>64</v>
      </c>
      <c r="B80" s="143"/>
      <c r="C80" s="143"/>
      <c r="D80" s="143"/>
      <c r="E80" s="140"/>
      <c r="F80" s="140"/>
      <c r="G80" s="140"/>
      <c r="H80" s="99">
        <f t="shared" si="31"/>
        <v>0</v>
      </c>
      <c r="I80" s="99">
        <f t="shared" si="32"/>
        <v>0</v>
      </c>
      <c r="M80" s="26" t="str">
        <f t="shared" si="26"/>
        <v>Mandatory cells cannot be blank</v>
      </c>
      <c r="N80" s="261"/>
      <c r="O80" s="19"/>
      <c r="P80" s="153"/>
      <c r="Q80" s="1" t="str">
        <f t="shared" si="27"/>
        <v>Error</v>
      </c>
      <c r="R80" s="43" t="str">
        <f>IF(SUM(B77:D87)&gt;0,"","Error")</f>
        <v>Error</v>
      </c>
      <c r="V80" s="44" t="str">
        <f t="shared" si="33"/>
        <v/>
      </c>
      <c r="W80" s="44" t="str">
        <f t="shared" si="34"/>
        <v/>
      </c>
      <c r="X80" s="44" t="str">
        <f t="shared" si="35"/>
        <v/>
      </c>
    </row>
    <row r="81" spans="1:24" ht="25.15" customHeight="1" x14ac:dyDescent="0.3">
      <c r="A81" s="114" t="s">
        <v>66</v>
      </c>
      <c r="B81" s="143"/>
      <c r="C81" s="143"/>
      <c r="D81" s="143"/>
      <c r="E81" s="140"/>
      <c r="F81" s="140"/>
      <c r="G81" s="140"/>
      <c r="H81" s="99">
        <f t="shared" si="31"/>
        <v>0</v>
      </c>
      <c r="I81" s="99">
        <f t="shared" si="32"/>
        <v>0</v>
      </c>
      <c r="M81" s="26" t="str">
        <f t="shared" si="26"/>
        <v>Mandatory cells cannot be blank</v>
      </c>
      <c r="N81" s="261"/>
      <c r="O81" s="19"/>
      <c r="P81" s="153"/>
      <c r="Q81" s="1" t="str">
        <f t="shared" si="27"/>
        <v>Error</v>
      </c>
      <c r="V81" s="44" t="str">
        <f t="shared" si="33"/>
        <v/>
      </c>
      <c r="W81" s="44" t="str">
        <f t="shared" si="34"/>
        <v/>
      </c>
      <c r="X81" s="44" t="str">
        <f t="shared" si="35"/>
        <v/>
      </c>
    </row>
    <row r="82" spans="1:24" ht="25.15" customHeight="1" x14ac:dyDescent="0.3">
      <c r="A82" s="114" t="s">
        <v>67</v>
      </c>
      <c r="B82" s="143"/>
      <c r="C82" s="143"/>
      <c r="D82" s="143"/>
      <c r="E82" s="140"/>
      <c r="F82" s="140"/>
      <c r="G82" s="140"/>
      <c r="H82" s="99">
        <f t="shared" si="31"/>
        <v>0</v>
      </c>
      <c r="I82" s="99">
        <f t="shared" si="32"/>
        <v>0</v>
      </c>
      <c r="M82" s="26" t="str">
        <f t="shared" si="26"/>
        <v>Mandatory cells cannot be blank</v>
      </c>
      <c r="N82" s="261"/>
      <c r="O82" s="19"/>
      <c r="P82" s="153"/>
      <c r="Q82" s="1" t="str">
        <f t="shared" si="27"/>
        <v>Error</v>
      </c>
      <c r="V82" s="44" t="str">
        <f t="shared" si="33"/>
        <v/>
      </c>
      <c r="W82" s="44" t="str">
        <f t="shared" si="34"/>
        <v/>
      </c>
      <c r="X82" s="44" t="str">
        <f t="shared" si="35"/>
        <v/>
      </c>
    </row>
    <row r="83" spans="1:24" ht="25.15" customHeight="1" x14ac:dyDescent="0.3">
      <c r="A83" s="114" t="s">
        <v>68</v>
      </c>
      <c r="B83" s="139"/>
      <c r="C83" s="139"/>
      <c r="D83" s="139"/>
      <c r="E83" s="140"/>
      <c r="F83" s="140"/>
      <c r="G83" s="140"/>
      <c r="H83" s="99">
        <f t="shared" si="31"/>
        <v>0</v>
      </c>
      <c r="I83" s="99">
        <f t="shared" si="32"/>
        <v>0</v>
      </c>
      <c r="M83" s="26" t="str">
        <f t="shared" si="26"/>
        <v>Mandatory cells cannot be blank</v>
      </c>
      <c r="N83" s="261"/>
      <c r="O83" s="19"/>
      <c r="P83" s="153"/>
      <c r="Q83" s="1" t="str">
        <f t="shared" si="27"/>
        <v>Error</v>
      </c>
      <c r="V83" s="44" t="str">
        <f t="shared" si="33"/>
        <v/>
      </c>
      <c r="W83" s="44" t="str">
        <f t="shared" si="34"/>
        <v/>
      </c>
      <c r="X83" s="44" t="str">
        <f t="shared" si="35"/>
        <v/>
      </c>
    </row>
    <row r="84" spans="1:24" ht="25.15" customHeight="1" x14ac:dyDescent="0.3">
      <c r="A84" s="114" t="s">
        <v>74</v>
      </c>
      <c r="B84" s="171"/>
      <c r="C84" s="139"/>
      <c r="D84" s="171"/>
      <c r="E84" s="171"/>
      <c r="F84" s="140"/>
      <c r="G84" s="171"/>
      <c r="H84" s="99">
        <f>C84</f>
        <v>0</v>
      </c>
      <c r="I84" s="99">
        <f>F84</f>
        <v>0</v>
      </c>
      <c r="M84" s="26" t="str">
        <f t="shared" ref="M84:M87" si="36">IF(Q84="Error","Mandatory cell cannot be blank",IF(V84="Error","Cell value cannot be negative",IF(W84="Error","Cell value cannot be negative",IF(X84="Error","Cell value cannot be negative",""))))</f>
        <v>Mandatory cell cannot be blank</v>
      </c>
      <c r="N84" s="261"/>
      <c r="Q84" s="1" t="str">
        <f>IF(C84&lt;&gt;"","","Error")</f>
        <v>Error</v>
      </c>
      <c r="V84" s="1" t="str">
        <f t="shared" si="33"/>
        <v/>
      </c>
      <c r="W84" t="str">
        <f t="shared" si="34"/>
        <v/>
      </c>
      <c r="X84" t="str">
        <f t="shared" si="35"/>
        <v/>
      </c>
    </row>
    <row r="85" spans="1:24" ht="25.15" customHeight="1" x14ac:dyDescent="0.3">
      <c r="A85" s="114" t="s">
        <v>76</v>
      </c>
      <c r="B85" s="143"/>
      <c r="C85" s="143"/>
      <c r="D85" s="143"/>
      <c r="E85" s="140"/>
      <c r="F85" s="140"/>
      <c r="G85" s="140"/>
      <c r="H85" s="99">
        <f t="shared" si="31"/>
        <v>0</v>
      </c>
      <c r="I85" s="99">
        <f>SUM(E85:G85)</f>
        <v>0</v>
      </c>
      <c r="M85" s="26" t="str">
        <f>IF(Q85="Error","Mandatory cells cannot be blank",IF(V85="Error","Cell value cannot be negative",IF(W85="Error","Cell value cannot be negative",IF(X85="Error","Cell value cannot be negative",""))))</f>
        <v>Mandatory cells cannot be blank</v>
      </c>
      <c r="N85" s="261"/>
      <c r="Q85" s="1" t="str">
        <f t="shared" si="27"/>
        <v>Error</v>
      </c>
      <c r="V85" s="1" t="str">
        <f t="shared" si="33"/>
        <v/>
      </c>
      <c r="W85" t="str">
        <f t="shared" si="34"/>
        <v/>
      </c>
      <c r="X85" t="str">
        <f t="shared" si="35"/>
        <v/>
      </c>
    </row>
    <row r="86" spans="1:24" ht="25.15" customHeight="1" x14ac:dyDescent="0.3">
      <c r="A86" s="114" t="s">
        <v>65</v>
      </c>
      <c r="B86" s="139"/>
      <c r="C86" s="139"/>
      <c r="D86" s="139"/>
      <c r="E86" s="140"/>
      <c r="F86" s="140"/>
      <c r="G86" s="140"/>
      <c r="H86" s="99">
        <f t="shared" si="31"/>
        <v>0</v>
      </c>
      <c r="I86" s="99">
        <f>SUM(E86:G86)</f>
        <v>0</v>
      </c>
      <c r="M86" s="26" t="str">
        <f>IF(Q86="Error","Mandatory cells cannot be blank",IF(V86="Error","Cell value cannot be negative",IF(W86="Error","Cell value cannot be negative",IF(X86="Error","Cell value cannot be negative",""))))</f>
        <v>Mandatory cells cannot be blank</v>
      </c>
      <c r="N86" s="261"/>
      <c r="Q86" s="1" t="str">
        <f t="shared" si="27"/>
        <v>Error</v>
      </c>
      <c r="V86" s="1" t="str">
        <f t="shared" si="33"/>
        <v/>
      </c>
      <c r="W86" t="str">
        <f t="shared" si="34"/>
        <v/>
      </c>
      <c r="X86" t="str">
        <f t="shared" si="35"/>
        <v/>
      </c>
    </row>
    <row r="87" spans="1:24" ht="25.15" customHeight="1" x14ac:dyDescent="0.3">
      <c r="A87" s="114" t="s">
        <v>128</v>
      </c>
      <c r="B87" s="118"/>
      <c r="C87" s="139"/>
      <c r="D87" s="118"/>
      <c r="E87" s="118"/>
      <c r="F87" s="140"/>
      <c r="G87" s="118"/>
      <c r="H87" s="99">
        <f>C87</f>
        <v>0</v>
      </c>
      <c r="I87" s="99">
        <f>F87</f>
        <v>0</v>
      </c>
      <c r="M87" s="26" t="str">
        <f t="shared" si="36"/>
        <v>Mandatory cell cannot be blank</v>
      </c>
      <c r="N87" s="261"/>
      <c r="Q87" s="1" t="str">
        <f>IF(C87&lt;&gt;"","","Error")</f>
        <v>Error</v>
      </c>
      <c r="W87" t="str">
        <f t="shared" si="34"/>
        <v/>
      </c>
    </row>
    <row r="88" spans="1:24" ht="25.4" customHeight="1" x14ac:dyDescent="0.3">
      <c r="A88" s="14"/>
      <c r="B88" s="14"/>
      <c r="C88" s="14"/>
      <c r="D88" s="14"/>
      <c r="E88" s="4"/>
    </row>
    <row r="89" spans="1:24" ht="25.15" customHeight="1" x14ac:dyDescent="0.3">
      <c r="A89" s="112" t="s">
        <v>53</v>
      </c>
      <c r="B89" s="268" t="s">
        <v>88</v>
      </c>
      <c r="C89" s="268"/>
      <c r="D89" s="268"/>
      <c r="E89" s="267" t="s">
        <v>89</v>
      </c>
      <c r="F89" s="267"/>
      <c r="G89" s="267"/>
      <c r="H89" s="108"/>
      <c r="I89" s="108"/>
    </row>
    <row r="90" spans="1:24" ht="43.5" customHeight="1" x14ac:dyDescent="0.3">
      <c r="A90" s="113" t="s">
        <v>124</v>
      </c>
      <c r="B90" s="262" t="s">
        <v>773</v>
      </c>
      <c r="C90" s="262"/>
      <c r="D90" s="262"/>
      <c r="E90" s="262" t="s">
        <v>773</v>
      </c>
      <c r="F90" s="262"/>
      <c r="G90" s="262"/>
      <c r="H90" s="108"/>
      <c r="I90" s="108"/>
    </row>
    <row r="91" spans="1:24" ht="72.75" customHeight="1" x14ac:dyDescent="0.3">
      <c r="A91" s="119"/>
      <c r="B91" s="115" t="s">
        <v>146</v>
      </c>
      <c r="C91" s="115" t="s">
        <v>43</v>
      </c>
      <c r="D91" s="115" t="s">
        <v>44</v>
      </c>
      <c r="E91" s="115" t="s">
        <v>146</v>
      </c>
      <c r="F91" s="115" t="s">
        <v>43</v>
      </c>
      <c r="G91" s="116" t="s">
        <v>44</v>
      </c>
      <c r="H91" s="117" t="s">
        <v>183</v>
      </c>
      <c r="I91" s="117" t="s">
        <v>184</v>
      </c>
    </row>
    <row r="92" spans="1:24" ht="25.15" customHeight="1" x14ac:dyDescent="0.3">
      <c r="A92" s="120" t="s">
        <v>45</v>
      </c>
      <c r="B92" s="143"/>
      <c r="C92" s="143"/>
      <c r="D92" s="143"/>
      <c r="E92" s="138"/>
      <c r="F92" s="138"/>
      <c r="G92" s="138"/>
      <c r="H92" s="121">
        <f>SUM(B92:D92)</f>
        <v>0</v>
      </c>
      <c r="I92" s="121">
        <f>SUM(E92:G92)</f>
        <v>0</v>
      </c>
      <c r="M92" s="26" t="str">
        <f t="shared" ref="M92:M100" si="37">IF(Q92="Error","Mandatory cells cannot be blank",IF(V92="Error","Cell value cannot be negative",IF(W92="Error","Cell value cannot be negative",IF(X92="Error","Cell value cannot be negative", ""))))</f>
        <v>Mandatory cells cannot be blank</v>
      </c>
      <c r="N92" s="261" t="str">
        <f>IF(R96="Error","Total of mandatory cells should be greater than 0", "")</f>
        <v>Total of mandatory cells should be greater than 0</v>
      </c>
      <c r="O92" s="254" t="str">
        <f>IF(T96="Error","SG2b total should be greater than or equal to SG3a total","")</f>
        <v/>
      </c>
      <c r="P92" s="153"/>
      <c r="Q92" s="1" t="str">
        <f t="shared" ref="Q92:Q100" si="38">IF(AND(B92&lt;&gt;"",C92&lt;&gt;"",D92&lt;&gt;""),"","Error")</f>
        <v>Error</v>
      </c>
      <c r="V92" s="44" t="str">
        <f t="shared" ref="V92:V98" si="39">IF(B92&lt;0,"Error","")</f>
        <v/>
      </c>
      <c r="W92" s="44" t="str">
        <f t="shared" ref="W92:W98" si="40">IF(C92&lt;0,"Error","")</f>
        <v/>
      </c>
      <c r="X92" s="44" t="str">
        <f t="shared" ref="X92:X98" si="41">IF(D92&lt;0,"Error","")</f>
        <v/>
      </c>
    </row>
    <row r="93" spans="1:24" ht="25.15" customHeight="1" x14ac:dyDescent="0.3">
      <c r="A93" s="120" t="s">
        <v>129</v>
      </c>
      <c r="B93" s="139"/>
      <c r="C93" s="139"/>
      <c r="D93" s="139"/>
      <c r="E93" s="138"/>
      <c r="F93" s="138"/>
      <c r="G93" s="138"/>
      <c r="H93" s="121">
        <f t="shared" ref="H93:H100" si="42">SUM(B93:D93)</f>
        <v>0</v>
      </c>
      <c r="I93" s="121">
        <f t="shared" ref="I93:I100" si="43">SUM(E93:G93)</f>
        <v>0</v>
      </c>
      <c r="M93" s="26" t="str">
        <f t="shared" si="37"/>
        <v>Mandatory cells cannot be blank</v>
      </c>
      <c r="N93" s="261"/>
      <c r="O93" s="254"/>
      <c r="P93" s="153"/>
      <c r="Q93" s="1" t="str">
        <f t="shared" si="38"/>
        <v>Error</v>
      </c>
      <c r="V93" s="44" t="str">
        <f t="shared" si="39"/>
        <v/>
      </c>
      <c r="W93" s="44" t="str">
        <f t="shared" si="40"/>
        <v/>
      </c>
      <c r="X93" s="44" t="str">
        <f t="shared" si="41"/>
        <v/>
      </c>
    </row>
    <row r="94" spans="1:24" ht="25.15" customHeight="1" x14ac:dyDescent="0.3">
      <c r="A94" s="120" t="s">
        <v>130</v>
      </c>
      <c r="B94" s="143"/>
      <c r="C94" s="143"/>
      <c r="D94" s="143"/>
      <c r="E94" s="138"/>
      <c r="F94" s="138"/>
      <c r="G94" s="138"/>
      <c r="H94" s="121">
        <f t="shared" si="42"/>
        <v>0</v>
      </c>
      <c r="I94" s="121">
        <f t="shared" si="43"/>
        <v>0</v>
      </c>
      <c r="M94" s="26" t="str">
        <f t="shared" si="37"/>
        <v>Mandatory cells cannot be blank</v>
      </c>
      <c r="N94" s="261"/>
      <c r="O94" s="254"/>
      <c r="P94" s="153"/>
      <c r="Q94" s="1" t="str">
        <f t="shared" si="38"/>
        <v>Error</v>
      </c>
      <c r="V94" s="44" t="str">
        <f t="shared" si="39"/>
        <v/>
      </c>
      <c r="W94" s="44" t="str">
        <f t="shared" si="40"/>
        <v/>
      </c>
      <c r="X94" s="44" t="str">
        <f t="shared" si="41"/>
        <v/>
      </c>
    </row>
    <row r="95" spans="1:24" ht="25.15" customHeight="1" x14ac:dyDescent="0.3">
      <c r="A95" s="120" t="s">
        <v>141</v>
      </c>
      <c r="B95" s="139"/>
      <c r="C95" s="139"/>
      <c r="D95" s="139"/>
      <c r="E95" s="138"/>
      <c r="F95" s="138"/>
      <c r="G95" s="138"/>
      <c r="H95" s="121">
        <f t="shared" si="42"/>
        <v>0</v>
      </c>
      <c r="I95" s="121">
        <f t="shared" si="43"/>
        <v>0</v>
      </c>
      <c r="M95" s="26" t="str">
        <f t="shared" si="37"/>
        <v>Mandatory cells cannot be blank</v>
      </c>
      <c r="N95" s="261"/>
      <c r="O95" s="254"/>
      <c r="P95" s="153"/>
      <c r="Q95" s="1" t="str">
        <f t="shared" si="38"/>
        <v>Error</v>
      </c>
      <c r="V95" s="44" t="str">
        <f t="shared" si="39"/>
        <v/>
      </c>
      <c r="W95" s="44" t="str">
        <f t="shared" si="40"/>
        <v/>
      </c>
      <c r="X95" s="44" t="str">
        <f t="shared" si="41"/>
        <v/>
      </c>
    </row>
    <row r="96" spans="1:24" ht="25.15" customHeight="1" x14ac:dyDescent="0.3">
      <c r="A96" s="120" t="s">
        <v>142</v>
      </c>
      <c r="B96" s="143"/>
      <c r="C96" s="143"/>
      <c r="D96" s="143"/>
      <c r="E96" s="138"/>
      <c r="F96" s="138"/>
      <c r="G96" s="138"/>
      <c r="H96" s="121">
        <f t="shared" si="42"/>
        <v>0</v>
      </c>
      <c r="I96" s="121">
        <f t="shared" si="43"/>
        <v>0</v>
      </c>
      <c r="M96" s="26" t="str">
        <f t="shared" si="37"/>
        <v>Mandatory cells cannot be blank</v>
      </c>
      <c r="N96" s="261"/>
      <c r="O96" s="254"/>
      <c r="P96" s="153"/>
      <c r="Q96" s="1" t="str">
        <f t="shared" si="38"/>
        <v>Error</v>
      </c>
      <c r="R96" s="43" t="str">
        <f>IF(SUM(B92:D100)&gt;0,"","Error")</f>
        <v>Error</v>
      </c>
      <c r="T96" s="43" t="str">
        <f>IF(SUM(B158:G161)&gt;SUM(B92:D100),"Error","")</f>
        <v/>
      </c>
      <c r="V96" s="44" t="str">
        <f t="shared" si="39"/>
        <v/>
      </c>
      <c r="W96" s="44" t="str">
        <f t="shared" si="40"/>
        <v/>
      </c>
      <c r="X96" s="44" t="str">
        <f t="shared" si="41"/>
        <v/>
      </c>
    </row>
    <row r="97" spans="1:30" ht="25.15" customHeight="1" x14ac:dyDescent="0.3">
      <c r="A97" s="120" t="s">
        <v>143</v>
      </c>
      <c r="B97" s="139"/>
      <c r="C97" s="139"/>
      <c r="D97" s="139"/>
      <c r="E97" s="138"/>
      <c r="F97" s="138"/>
      <c r="G97" s="138"/>
      <c r="H97" s="121">
        <f t="shared" si="42"/>
        <v>0</v>
      </c>
      <c r="I97" s="121">
        <f t="shared" si="43"/>
        <v>0</v>
      </c>
      <c r="M97" s="26" t="str">
        <f t="shared" si="37"/>
        <v>Mandatory cells cannot be blank</v>
      </c>
      <c r="N97" s="261"/>
      <c r="O97" s="254"/>
      <c r="P97" s="153"/>
      <c r="Q97" s="1" t="str">
        <f t="shared" si="38"/>
        <v>Error</v>
      </c>
      <c r="V97" s="44" t="str">
        <f t="shared" si="39"/>
        <v/>
      </c>
      <c r="W97" s="44" t="str">
        <f t="shared" si="40"/>
        <v/>
      </c>
      <c r="X97" s="44" t="str">
        <f t="shared" si="41"/>
        <v/>
      </c>
    </row>
    <row r="98" spans="1:30" ht="25.15" customHeight="1" x14ac:dyDescent="0.3">
      <c r="A98" s="120" t="s">
        <v>144</v>
      </c>
      <c r="B98" s="143"/>
      <c r="C98" s="143"/>
      <c r="D98" s="143"/>
      <c r="E98" s="138"/>
      <c r="F98" s="138"/>
      <c r="G98" s="138"/>
      <c r="H98" s="121">
        <f t="shared" si="42"/>
        <v>0</v>
      </c>
      <c r="I98" s="121">
        <f t="shared" si="43"/>
        <v>0</v>
      </c>
      <c r="M98" s="26" t="str">
        <f t="shared" si="37"/>
        <v>Mandatory cells cannot be blank</v>
      </c>
      <c r="N98" s="261"/>
      <c r="O98" s="254"/>
      <c r="P98" s="153"/>
      <c r="Q98" s="1" t="str">
        <f t="shared" si="38"/>
        <v>Error</v>
      </c>
      <c r="V98" s="44" t="str">
        <f t="shared" si="39"/>
        <v/>
      </c>
      <c r="W98" s="44" t="str">
        <f t="shared" si="40"/>
        <v/>
      </c>
      <c r="X98" s="44" t="str">
        <f t="shared" si="41"/>
        <v/>
      </c>
    </row>
    <row r="99" spans="1:30" ht="25.15" customHeight="1" x14ac:dyDescent="0.3">
      <c r="A99" s="120" t="s">
        <v>145</v>
      </c>
      <c r="B99" s="139"/>
      <c r="C99" s="139"/>
      <c r="D99" s="139"/>
      <c r="E99" s="138"/>
      <c r="F99" s="138"/>
      <c r="G99" s="138"/>
      <c r="H99" s="121">
        <f t="shared" si="42"/>
        <v>0</v>
      </c>
      <c r="I99" s="121">
        <f t="shared" si="43"/>
        <v>0</v>
      </c>
      <c r="M99" s="26" t="str">
        <f t="shared" si="37"/>
        <v>Mandatory cells cannot be blank</v>
      </c>
      <c r="N99" s="261"/>
      <c r="O99" s="254"/>
      <c r="P99" s="153"/>
      <c r="Q99" s="1" t="str">
        <f t="shared" si="38"/>
        <v>Error</v>
      </c>
      <c r="V99" s="44" t="str">
        <f t="shared" ref="V99:V100" si="44">IF(B99&lt;0,"Error","")</f>
        <v/>
      </c>
      <c r="W99" s="44" t="str">
        <f t="shared" ref="W99:W100" si="45">IF(C99&lt;0,"Error","")</f>
        <v/>
      </c>
      <c r="X99" s="44" t="str">
        <f t="shared" ref="X99:X100" si="46">IF(D99&lt;0,"Error","")</f>
        <v/>
      </c>
    </row>
    <row r="100" spans="1:30" ht="25.15" customHeight="1" x14ac:dyDescent="0.3">
      <c r="A100" s="120" t="s">
        <v>29</v>
      </c>
      <c r="B100" s="137"/>
      <c r="C100" s="137"/>
      <c r="D100" s="137"/>
      <c r="E100" s="138"/>
      <c r="F100" s="138"/>
      <c r="G100" s="138"/>
      <c r="H100" s="121">
        <f t="shared" si="42"/>
        <v>0</v>
      </c>
      <c r="I100" s="121">
        <f t="shared" si="43"/>
        <v>0</v>
      </c>
      <c r="M100" s="26" t="str">
        <f t="shared" si="37"/>
        <v>Mandatory cells cannot be blank</v>
      </c>
      <c r="N100" s="261"/>
      <c r="O100" s="254"/>
      <c r="P100" s="153"/>
      <c r="Q100" s="1" t="str">
        <f t="shared" si="38"/>
        <v>Error</v>
      </c>
      <c r="V100" s="44" t="str">
        <f t="shared" si="44"/>
        <v/>
      </c>
      <c r="W100" s="44" t="str">
        <f t="shared" si="45"/>
        <v/>
      </c>
      <c r="X100" s="44" t="str">
        <f t="shared" si="46"/>
        <v/>
      </c>
    </row>
    <row r="101" spans="1:30" ht="24.75" customHeight="1" x14ac:dyDescent="0.3">
      <c r="E101" s="4"/>
    </row>
    <row r="102" spans="1:30" ht="24.75" customHeight="1" x14ac:dyDescent="0.3">
      <c r="A102" s="112" t="s">
        <v>1005</v>
      </c>
      <c r="B102" s="274" t="s">
        <v>88</v>
      </c>
      <c r="C102" s="275"/>
      <c r="D102" s="275"/>
      <c r="E102" s="275"/>
      <c r="F102" s="275"/>
      <c r="G102" s="275"/>
      <c r="H102" s="275"/>
      <c r="I102" s="275"/>
      <c r="J102" s="275"/>
      <c r="K102" s="166"/>
    </row>
    <row r="103" spans="1:30" ht="24.75" customHeight="1" x14ac:dyDescent="0.3">
      <c r="A103" s="113" t="s">
        <v>1003</v>
      </c>
      <c r="B103" s="272" t="s">
        <v>775</v>
      </c>
      <c r="C103" s="273"/>
      <c r="D103" s="273"/>
      <c r="E103" s="273"/>
      <c r="F103" s="273"/>
      <c r="G103" s="273"/>
      <c r="H103" s="273"/>
      <c r="I103" s="273"/>
      <c r="J103" s="273"/>
      <c r="K103" s="167"/>
    </row>
    <row r="104" spans="1:30" ht="85.5" customHeight="1" x14ac:dyDescent="0.3">
      <c r="A104" s="109"/>
      <c r="B104" s="115" t="s">
        <v>45</v>
      </c>
      <c r="C104" s="115" t="s">
        <v>129</v>
      </c>
      <c r="D104" s="115" t="s">
        <v>130</v>
      </c>
      <c r="E104" s="115" t="s">
        <v>141</v>
      </c>
      <c r="F104" s="115" t="s">
        <v>142</v>
      </c>
      <c r="G104" s="115" t="s">
        <v>143</v>
      </c>
      <c r="H104" s="115" t="s">
        <v>144</v>
      </c>
      <c r="I104" s="115" t="s">
        <v>145</v>
      </c>
      <c r="J104" s="115" t="s">
        <v>29</v>
      </c>
      <c r="K104" s="117" t="s">
        <v>183</v>
      </c>
    </row>
    <row r="105" spans="1:30" ht="24.75" customHeight="1" x14ac:dyDescent="0.3">
      <c r="A105" s="114" t="s">
        <v>61</v>
      </c>
      <c r="B105" s="139"/>
      <c r="C105" s="139"/>
      <c r="D105" s="139"/>
      <c r="E105" s="139"/>
      <c r="F105" s="139"/>
      <c r="G105" s="139"/>
      <c r="H105" s="139"/>
      <c r="I105" s="139"/>
      <c r="J105" s="139"/>
      <c r="K105" s="121">
        <f>SUM(B105:J105)</f>
        <v>0</v>
      </c>
      <c r="M105" s="26" t="str">
        <f>IF(Q105="Error","Mandatory cells cannot be blank",IF(V105="Error","Cell value cannot be negative",IF(W105="Error","Cell value cannot be negative",IF(X105="Error","Cell value cannot be negative",IF(Y105="Error","Cell value cannot be negative",IF(Z105="Error","Cell value cannot be negative",IF(AA105="Error","Cell value cannot be negative",IF(AB105="Error","Cell value cannot be negative",IF(AC105="Error","Cell value cannot be negative",IF(AD105="Error","Cell value cannot be negative", ""))))))))))</f>
        <v>Mandatory cells cannot be blank</v>
      </c>
      <c r="N105" s="261" t="str">
        <f>IF(R110="Error","Total of mandatory cells should be greater than 0", "")</f>
        <v>Total of mandatory cells should be greater than 0</v>
      </c>
      <c r="Q105" s="1" t="str">
        <f>IF(AND(B105&lt;&gt;"",C105&lt;&gt;"",D105&lt;&gt;"",E105&lt;&gt;"",F105&lt;&gt;"",G105&lt;&gt;"",H105&lt;&gt;"",I105&lt;&gt;"",J105&lt;&gt;""),"","Error")</f>
        <v>Error</v>
      </c>
      <c r="V105" s="1" t="str">
        <f>IF(B105&lt;0,"Error","")</f>
        <v/>
      </c>
      <c r="W105" s="1" t="str">
        <f t="shared" ref="W105:AD105" si="47">IF(C105&lt;0,"Error","")</f>
        <v/>
      </c>
      <c r="X105" s="1" t="str">
        <f t="shared" si="47"/>
        <v/>
      </c>
      <c r="Y105" s="1" t="str">
        <f t="shared" si="47"/>
        <v/>
      </c>
      <c r="Z105" s="1" t="str">
        <f t="shared" si="47"/>
        <v/>
      </c>
      <c r="AA105" s="1" t="str">
        <f t="shared" si="47"/>
        <v/>
      </c>
      <c r="AB105" s="1" t="str">
        <f t="shared" si="47"/>
        <v/>
      </c>
      <c r="AC105" s="1" t="str">
        <f t="shared" si="47"/>
        <v/>
      </c>
      <c r="AD105" s="1" t="str">
        <f t="shared" si="47"/>
        <v/>
      </c>
    </row>
    <row r="106" spans="1:30" ht="24.75" customHeight="1" x14ac:dyDescent="0.3">
      <c r="A106" s="114" t="s">
        <v>62</v>
      </c>
      <c r="B106" s="143"/>
      <c r="C106" s="143"/>
      <c r="D106" s="143"/>
      <c r="E106" s="143"/>
      <c r="F106" s="143"/>
      <c r="G106" s="143"/>
      <c r="H106" s="143"/>
      <c r="I106" s="143"/>
      <c r="J106" s="143"/>
      <c r="K106" s="121">
        <f t="shared" ref="K106:K115" si="48">SUM(B106:J106)</f>
        <v>0</v>
      </c>
      <c r="M106" s="26" t="str">
        <f t="shared" ref="M106:M115" si="49">IF(Q106="Error","Mandatory cells cannot be blank",IF(V106="Error","Cell value cannot be negative",IF(W106="Error","Cell value cannot be negative",IF(X106="Error","Cell value cannot be negative",IF(Y106="Error","Cell value cannot be negative",IF(Z106="Error","Cell value cannot be negative",IF(AA106="Error","Cell value cannot be negative",IF(AB106="Error","Cell value cannot be negative",IF(AC106="Error","Cell value cannot be negative",IF(AD106="Error","Cell value cannot be negative", ""))))))))))</f>
        <v>Mandatory cells cannot be blank</v>
      </c>
      <c r="N106" s="261"/>
      <c r="Q106" s="1" t="str">
        <f t="shared" ref="Q106:Q115" si="50">IF(AND(B106&lt;&gt;"",C106&lt;&gt;"",D106&lt;&gt;"",E106&lt;&gt;"",F106&lt;&gt;"",G106&lt;&gt;"",H106&lt;&gt;"",I106&lt;&gt;"",J106&lt;&gt;""),"","Error")</f>
        <v>Error</v>
      </c>
      <c r="V106" s="1" t="str">
        <f t="shared" ref="V106:V115" si="51">IF(B106&lt;0,"Error","")</f>
        <v/>
      </c>
      <c r="W106" s="1" t="str">
        <f t="shared" ref="W106:W115" si="52">IF(C106&lt;0,"Error","")</f>
        <v/>
      </c>
      <c r="X106" s="1" t="str">
        <f t="shared" ref="X106:X115" si="53">IF(D106&lt;0,"Error","")</f>
        <v/>
      </c>
      <c r="Y106" s="1" t="str">
        <f t="shared" ref="Y106:Y114" si="54">IF(E106&lt;0,"Error","")</f>
        <v/>
      </c>
      <c r="Z106" s="1" t="str">
        <f t="shared" ref="Z106:Z115" si="55">IF(F106&lt;0,"Error","")</f>
        <v/>
      </c>
      <c r="AA106" s="1" t="str">
        <f t="shared" ref="AA106:AA115" si="56">IF(G106&lt;0,"Error","")</f>
        <v/>
      </c>
      <c r="AB106" s="1" t="str">
        <f t="shared" ref="AB106:AB115" si="57">IF(H106&lt;0,"Error","")</f>
        <v/>
      </c>
      <c r="AC106" s="1" t="str">
        <f t="shared" ref="AC106:AC115" si="58">IF(I106&lt;0,"Error","")</f>
        <v/>
      </c>
      <c r="AD106" s="1" t="str">
        <f t="shared" ref="AD106:AD115" si="59">IF(J106&lt;0,"Error","")</f>
        <v/>
      </c>
    </row>
    <row r="107" spans="1:30" ht="24.75" customHeight="1" x14ac:dyDescent="0.3">
      <c r="A107" s="114" t="s">
        <v>63</v>
      </c>
      <c r="B107" s="139"/>
      <c r="C107" s="139"/>
      <c r="D107" s="139"/>
      <c r="E107" s="139"/>
      <c r="F107" s="139"/>
      <c r="G107" s="139"/>
      <c r="H107" s="139"/>
      <c r="I107" s="139"/>
      <c r="J107" s="139"/>
      <c r="K107" s="121">
        <f t="shared" si="48"/>
        <v>0</v>
      </c>
      <c r="M107" s="26" t="str">
        <f t="shared" si="49"/>
        <v>Mandatory cells cannot be blank</v>
      </c>
      <c r="N107" s="261"/>
      <c r="Q107" s="1" t="str">
        <f t="shared" si="50"/>
        <v>Error</v>
      </c>
      <c r="V107" s="1" t="str">
        <f t="shared" si="51"/>
        <v/>
      </c>
      <c r="W107" s="1" t="str">
        <f t="shared" si="52"/>
        <v/>
      </c>
      <c r="X107" s="1" t="str">
        <f t="shared" si="53"/>
        <v/>
      </c>
      <c r="Y107" s="1" t="str">
        <f t="shared" si="54"/>
        <v/>
      </c>
      <c r="Z107" s="1" t="str">
        <f t="shared" si="55"/>
        <v/>
      </c>
      <c r="AA107" s="1" t="str">
        <f t="shared" si="56"/>
        <v/>
      </c>
      <c r="AB107" s="1" t="str">
        <f t="shared" si="57"/>
        <v/>
      </c>
      <c r="AC107" s="1" t="str">
        <f t="shared" si="58"/>
        <v/>
      </c>
      <c r="AD107" s="1" t="str">
        <f t="shared" si="59"/>
        <v/>
      </c>
    </row>
    <row r="108" spans="1:30" ht="24.75" customHeight="1" x14ac:dyDescent="0.3">
      <c r="A108" s="114" t="s">
        <v>64</v>
      </c>
      <c r="B108" s="137"/>
      <c r="C108" s="137"/>
      <c r="D108" s="137"/>
      <c r="E108" s="137"/>
      <c r="F108" s="137"/>
      <c r="G108" s="137"/>
      <c r="H108" s="137"/>
      <c r="I108" s="137"/>
      <c r="J108" s="137"/>
      <c r="K108" s="121">
        <f t="shared" si="48"/>
        <v>0</v>
      </c>
      <c r="M108" s="26" t="str">
        <f t="shared" si="49"/>
        <v>Mandatory cells cannot be blank</v>
      </c>
      <c r="N108" s="261"/>
      <c r="Q108" s="1" t="str">
        <f t="shared" si="50"/>
        <v>Error</v>
      </c>
      <c r="V108" s="1" t="str">
        <f t="shared" si="51"/>
        <v/>
      </c>
      <c r="W108" s="1" t="str">
        <f t="shared" si="52"/>
        <v/>
      </c>
      <c r="X108" s="1" t="str">
        <f t="shared" si="53"/>
        <v/>
      </c>
      <c r="Y108" s="1" t="str">
        <f t="shared" si="54"/>
        <v/>
      </c>
      <c r="Z108" s="1" t="str">
        <f t="shared" si="55"/>
        <v/>
      </c>
      <c r="AA108" s="1" t="str">
        <f t="shared" si="56"/>
        <v/>
      </c>
      <c r="AB108" s="1" t="str">
        <f t="shared" si="57"/>
        <v/>
      </c>
      <c r="AC108" s="1" t="str">
        <f t="shared" si="58"/>
        <v/>
      </c>
      <c r="AD108" s="1" t="str">
        <f t="shared" si="59"/>
        <v/>
      </c>
    </row>
    <row r="109" spans="1:30" ht="24.75" customHeight="1" x14ac:dyDescent="0.3">
      <c r="A109" s="114" t="s">
        <v>66</v>
      </c>
      <c r="B109" s="143"/>
      <c r="C109" s="143"/>
      <c r="D109" s="143"/>
      <c r="E109" s="143"/>
      <c r="F109" s="143"/>
      <c r="G109" s="143"/>
      <c r="H109" s="143"/>
      <c r="I109" s="143"/>
      <c r="J109" s="143"/>
      <c r="K109" s="121">
        <f t="shared" si="48"/>
        <v>0</v>
      </c>
      <c r="M109" s="26" t="str">
        <f t="shared" si="49"/>
        <v>Mandatory cells cannot be blank</v>
      </c>
      <c r="N109" s="261"/>
      <c r="Q109" s="1" t="str">
        <f t="shared" si="50"/>
        <v>Error</v>
      </c>
      <c r="V109" s="1" t="str">
        <f t="shared" si="51"/>
        <v/>
      </c>
      <c r="W109" s="1" t="str">
        <f t="shared" si="52"/>
        <v/>
      </c>
      <c r="X109" s="1" t="str">
        <f t="shared" si="53"/>
        <v/>
      </c>
      <c r="Y109" s="1" t="str">
        <f t="shared" si="54"/>
        <v/>
      </c>
      <c r="Z109" s="1" t="str">
        <f t="shared" si="55"/>
        <v/>
      </c>
      <c r="AA109" s="1" t="str">
        <f t="shared" si="56"/>
        <v/>
      </c>
      <c r="AB109" s="1" t="str">
        <f t="shared" si="57"/>
        <v/>
      </c>
      <c r="AC109" s="1" t="str">
        <f t="shared" si="58"/>
        <v/>
      </c>
      <c r="AD109" s="1" t="str">
        <f t="shared" si="59"/>
        <v/>
      </c>
    </row>
    <row r="110" spans="1:30" ht="24.75" customHeight="1" x14ac:dyDescent="0.3">
      <c r="A110" s="114" t="s">
        <v>67</v>
      </c>
      <c r="B110" s="139"/>
      <c r="C110" s="139"/>
      <c r="D110" s="139"/>
      <c r="E110" s="139"/>
      <c r="F110" s="139"/>
      <c r="G110" s="139"/>
      <c r="H110" s="139"/>
      <c r="I110" s="139"/>
      <c r="J110" s="139"/>
      <c r="K110" s="121">
        <f t="shared" si="48"/>
        <v>0</v>
      </c>
      <c r="M110" s="26" t="str">
        <f t="shared" si="49"/>
        <v>Mandatory cells cannot be blank</v>
      </c>
      <c r="N110" s="261"/>
      <c r="Q110" s="1" t="str">
        <f t="shared" si="50"/>
        <v>Error</v>
      </c>
      <c r="R110" s="43" t="str">
        <f>IF(SUM(B105:J115)&gt;0,"","Error")</f>
        <v>Error</v>
      </c>
      <c r="V110" s="1" t="str">
        <f t="shared" si="51"/>
        <v/>
      </c>
      <c r="W110" s="1" t="str">
        <f t="shared" si="52"/>
        <v/>
      </c>
      <c r="X110" s="1" t="str">
        <f t="shared" si="53"/>
        <v/>
      </c>
      <c r="Y110" s="1" t="str">
        <f t="shared" si="54"/>
        <v/>
      </c>
      <c r="Z110" s="1" t="str">
        <f t="shared" si="55"/>
        <v/>
      </c>
      <c r="AA110" s="1" t="str">
        <f t="shared" si="56"/>
        <v/>
      </c>
      <c r="AB110" s="1" t="str">
        <f t="shared" si="57"/>
        <v/>
      </c>
      <c r="AC110" s="1" t="str">
        <f t="shared" si="58"/>
        <v/>
      </c>
      <c r="AD110" s="1" t="str">
        <f t="shared" si="59"/>
        <v/>
      </c>
    </row>
    <row r="111" spans="1:30" ht="24.75" customHeight="1" x14ac:dyDescent="0.3">
      <c r="A111" s="114" t="s">
        <v>68</v>
      </c>
      <c r="B111" s="137"/>
      <c r="C111" s="137"/>
      <c r="D111" s="137"/>
      <c r="E111" s="137"/>
      <c r="F111" s="137"/>
      <c r="G111" s="137"/>
      <c r="H111" s="137"/>
      <c r="I111" s="137"/>
      <c r="J111" s="137"/>
      <c r="K111" s="121">
        <f t="shared" si="48"/>
        <v>0</v>
      </c>
      <c r="M111" s="26" t="str">
        <f t="shared" si="49"/>
        <v>Mandatory cells cannot be blank</v>
      </c>
      <c r="N111" s="261"/>
      <c r="Q111" s="1" t="str">
        <f t="shared" si="50"/>
        <v>Error</v>
      </c>
      <c r="V111" s="1" t="str">
        <f t="shared" si="51"/>
        <v/>
      </c>
      <c r="W111" s="1" t="str">
        <f t="shared" si="52"/>
        <v/>
      </c>
      <c r="X111" s="1" t="str">
        <f t="shared" si="53"/>
        <v/>
      </c>
      <c r="Y111" s="1" t="str">
        <f t="shared" si="54"/>
        <v/>
      </c>
      <c r="Z111" s="1" t="str">
        <f t="shared" si="55"/>
        <v/>
      </c>
      <c r="AA111" s="1" t="str">
        <f t="shared" si="56"/>
        <v/>
      </c>
      <c r="AB111" s="1" t="str">
        <f t="shared" si="57"/>
        <v/>
      </c>
      <c r="AC111" s="1" t="str">
        <f t="shared" si="58"/>
        <v/>
      </c>
      <c r="AD111" s="1" t="str">
        <f t="shared" si="59"/>
        <v/>
      </c>
    </row>
    <row r="112" spans="1:30" ht="24.75" customHeight="1" x14ac:dyDescent="0.3">
      <c r="A112" s="114" t="s">
        <v>74</v>
      </c>
      <c r="B112" s="143"/>
      <c r="C112" s="143"/>
      <c r="D112" s="143"/>
      <c r="E112" s="143"/>
      <c r="F112" s="143"/>
      <c r="G112" s="143"/>
      <c r="H112" s="143"/>
      <c r="I112" s="143"/>
      <c r="J112" s="143"/>
      <c r="K112" s="121">
        <f t="shared" si="48"/>
        <v>0</v>
      </c>
      <c r="M112" s="26" t="str">
        <f t="shared" si="49"/>
        <v>Mandatory cells cannot be blank</v>
      </c>
      <c r="N112" s="261"/>
      <c r="Q112" s="1" t="str">
        <f t="shared" si="50"/>
        <v>Error</v>
      </c>
      <c r="V112" s="1" t="str">
        <f t="shared" si="51"/>
        <v/>
      </c>
      <c r="W112" s="1" t="str">
        <f t="shared" si="52"/>
        <v/>
      </c>
      <c r="X112" s="1" t="str">
        <f t="shared" si="53"/>
        <v/>
      </c>
      <c r="Y112" s="1" t="str">
        <f t="shared" si="54"/>
        <v/>
      </c>
      <c r="Z112" s="1" t="str">
        <f t="shared" si="55"/>
        <v/>
      </c>
      <c r="AA112" s="1" t="str">
        <f t="shared" si="56"/>
        <v/>
      </c>
      <c r="AB112" s="1" t="str">
        <f t="shared" si="57"/>
        <v/>
      </c>
      <c r="AC112" s="1" t="str">
        <f t="shared" si="58"/>
        <v/>
      </c>
      <c r="AD112" s="1" t="str">
        <f t="shared" si="59"/>
        <v/>
      </c>
    </row>
    <row r="113" spans="1:30" ht="24.75" customHeight="1" x14ac:dyDescent="0.3">
      <c r="A113" s="114" t="s">
        <v>76</v>
      </c>
      <c r="B113" s="139"/>
      <c r="C113" s="139"/>
      <c r="D113" s="139"/>
      <c r="E113" s="139"/>
      <c r="F113" s="139"/>
      <c r="G113" s="139"/>
      <c r="H113" s="139"/>
      <c r="I113" s="139"/>
      <c r="J113" s="139"/>
      <c r="K113" s="121">
        <f t="shared" si="48"/>
        <v>0</v>
      </c>
      <c r="M113" s="26" t="str">
        <f t="shared" si="49"/>
        <v>Mandatory cells cannot be blank</v>
      </c>
      <c r="N113" s="261"/>
      <c r="Q113" s="1" t="str">
        <f t="shared" si="50"/>
        <v>Error</v>
      </c>
      <c r="V113" s="1" t="str">
        <f t="shared" si="51"/>
        <v/>
      </c>
      <c r="W113" s="1" t="str">
        <f t="shared" si="52"/>
        <v/>
      </c>
      <c r="X113" s="1" t="str">
        <f t="shared" si="53"/>
        <v/>
      </c>
      <c r="Y113" s="1" t="str">
        <f t="shared" si="54"/>
        <v/>
      </c>
      <c r="Z113" s="1" t="str">
        <f t="shared" si="55"/>
        <v/>
      </c>
      <c r="AA113" s="1" t="str">
        <f t="shared" si="56"/>
        <v/>
      </c>
      <c r="AB113" s="1" t="str">
        <f t="shared" si="57"/>
        <v/>
      </c>
      <c r="AC113" s="1" t="str">
        <f t="shared" si="58"/>
        <v/>
      </c>
      <c r="AD113" s="1" t="str">
        <f t="shared" si="59"/>
        <v/>
      </c>
    </row>
    <row r="114" spans="1:30" ht="24.75" customHeight="1" x14ac:dyDescent="0.3">
      <c r="A114" s="114" t="s">
        <v>65</v>
      </c>
      <c r="B114" s="137"/>
      <c r="C114" s="137"/>
      <c r="D114" s="137"/>
      <c r="E114" s="137"/>
      <c r="F114" s="137"/>
      <c r="G114" s="137"/>
      <c r="H114" s="137"/>
      <c r="I114" s="137"/>
      <c r="J114" s="137"/>
      <c r="K114" s="121">
        <f t="shared" si="48"/>
        <v>0</v>
      </c>
      <c r="M114" s="26" t="str">
        <f t="shared" si="49"/>
        <v>Mandatory cells cannot be blank</v>
      </c>
      <c r="N114" s="261"/>
      <c r="Q114" s="1" t="str">
        <f t="shared" si="50"/>
        <v>Error</v>
      </c>
      <c r="V114" s="1" t="str">
        <f t="shared" si="51"/>
        <v/>
      </c>
      <c r="W114" s="1" t="str">
        <f t="shared" si="52"/>
        <v/>
      </c>
      <c r="X114" s="1" t="str">
        <f t="shared" si="53"/>
        <v/>
      </c>
      <c r="Y114" s="1" t="str">
        <f t="shared" si="54"/>
        <v/>
      </c>
      <c r="Z114" s="1" t="str">
        <f t="shared" si="55"/>
        <v/>
      </c>
      <c r="AA114" s="1" t="str">
        <f t="shared" si="56"/>
        <v/>
      </c>
      <c r="AB114" s="1" t="str">
        <f t="shared" si="57"/>
        <v/>
      </c>
      <c r="AC114" s="1" t="str">
        <f t="shared" si="58"/>
        <v/>
      </c>
      <c r="AD114" s="1" t="str">
        <f t="shared" si="59"/>
        <v/>
      </c>
    </row>
    <row r="115" spans="1:30" ht="24.75" customHeight="1" x14ac:dyDescent="0.3">
      <c r="A115" s="114" t="s">
        <v>128</v>
      </c>
      <c r="B115" s="137"/>
      <c r="C115" s="137"/>
      <c r="D115" s="137"/>
      <c r="E115" s="137"/>
      <c r="F115" s="137"/>
      <c r="G115" s="137"/>
      <c r="H115" s="137"/>
      <c r="I115" s="137"/>
      <c r="J115" s="137"/>
      <c r="K115" s="121">
        <f t="shared" si="48"/>
        <v>0</v>
      </c>
      <c r="M115" s="26" t="str">
        <f t="shared" si="49"/>
        <v>Mandatory cells cannot be blank</v>
      </c>
      <c r="N115" s="261"/>
      <c r="Q115" s="1" t="str">
        <f t="shared" si="50"/>
        <v>Error</v>
      </c>
      <c r="V115" s="1" t="str">
        <f t="shared" si="51"/>
        <v/>
      </c>
      <c r="W115" s="1" t="str">
        <f t="shared" si="52"/>
        <v/>
      </c>
      <c r="X115" s="1" t="str">
        <f t="shared" si="53"/>
        <v/>
      </c>
      <c r="Y115" s="1"/>
      <c r="Z115" s="1" t="str">
        <f t="shared" si="55"/>
        <v/>
      </c>
      <c r="AA115" s="1" t="str">
        <f t="shared" si="56"/>
        <v/>
      </c>
      <c r="AB115" s="1" t="str">
        <f t="shared" si="57"/>
        <v/>
      </c>
      <c r="AC115" s="1" t="str">
        <f t="shared" si="58"/>
        <v/>
      </c>
      <c r="AD115" s="1" t="str">
        <f t="shared" si="59"/>
        <v/>
      </c>
    </row>
    <row r="116" spans="1:30" ht="24.75" customHeight="1" x14ac:dyDescent="0.3">
      <c r="E116" s="4"/>
    </row>
    <row r="117" spans="1:30" ht="24.75" customHeight="1" x14ac:dyDescent="0.3">
      <c r="A117" s="112" t="s">
        <v>1006</v>
      </c>
      <c r="B117" s="274" t="s">
        <v>1004</v>
      </c>
      <c r="C117" s="275"/>
      <c r="D117" s="275"/>
      <c r="E117" s="275"/>
      <c r="F117" s="275"/>
      <c r="G117" s="275"/>
      <c r="H117" s="275"/>
      <c r="I117" s="275"/>
      <c r="J117" s="275"/>
      <c r="K117" s="166"/>
    </row>
    <row r="118" spans="1:30" ht="24.75" customHeight="1" x14ac:dyDescent="0.3">
      <c r="A118" s="113" t="s">
        <v>1003</v>
      </c>
      <c r="B118" s="272" t="s">
        <v>775</v>
      </c>
      <c r="C118" s="273"/>
      <c r="D118" s="273"/>
      <c r="E118" s="273"/>
      <c r="F118" s="273"/>
      <c r="G118" s="273"/>
      <c r="H118" s="273"/>
      <c r="I118" s="273"/>
      <c r="J118" s="273"/>
      <c r="K118" s="167"/>
    </row>
    <row r="119" spans="1:30" ht="88.5" customHeight="1" x14ac:dyDescent="0.3">
      <c r="A119" s="109"/>
      <c r="B119" s="115" t="s">
        <v>45</v>
      </c>
      <c r="C119" s="115" t="s">
        <v>129</v>
      </c>
      <c r="D119" s="115" t="s">
        <v>130</v>
      </c>
      <c r="E119" s="115" t="s">
        <v>141</v>
      </c>
      <c r="F119" s="115" t="s">
        <v>142</v>
      </c>
      <c r="G119" s="115" t="s">
        <v>143</v>
      </c>
      <c r="H119" s="115" t="s">
        <v>144</v>
      </c>
      <c r="I119" s="115" t="s">
        <v>145</v>
      </c>
      <c r="J119" s="115" t="s">
        <v>29</v>
      </c>
      <c r="K119" s="117" t="s">
        <v>184</v>
      </c>
    </row>
    <row r="120" spans="1:30" ht="24.75" customHeight="1" x14ac:dyDescent="0.3">
      <c r="A120" s="114" t="s">
        <v>61</v>
      </c>
      <c r="B120" s="138"/>
      <c r="C120" s="138"/>
      <c r="D120" s="138"/>
      <c r="E120" s="138"/>
      <c r="F120" s="138"/>
      <c r="G120" s="138"/>
      <c r="H120" s="138"/>
      <c r="I120" s="138"/>
      <c r="J120" s="138"/>
      <c r="K120" s="121">
        <f>SUM(B120:J120)</f>
        <v>0</v>
      </c>
    </row>
    <row r="121" spans="1:30" ht="24.75" customHeight="1" x14ac:dyDescent="0.3">
      <c r="A121" s="114" t="s">
        <v>62</v>
      </c>
      <c r="B121" s="138"/>
      <c r="C121" s="138"/>
      <c r="D121" s="138"/>
      <c r="E121" s="138"/>
      <c r="F121" s="138"/>
      <c r="G121" s="138"/>
      <c r="H121" s="138"/>
      <c r="I121" s="138"/>
      <c r="J121" s="138"/>
      <c r="K121" s="121">
        <f t="shared" ref="K121:K130" si="60">SUM(B121:J121)</f>
        <v>0</v>
      </c>
    </row>
    <row r="122" spans="1:30" ht="24.75" customHeight="1" x14ac:dyDescent="0.3">
      <c r="A122" s="114" t="s">
        <v>63</v>
      </c>
      <c r="B122" s="138"/>
      <c r="C122" s="138"/>
      <c r="D122" s="138"/>
      <c r="E122" s="138"/>
      <c r="F122" s="138"/>
      <c r="G122" s="138"/>
      <c r="H122" s="138"/>
      <c r="I122" s="138"/>
      <c r="J122" s="138"/>
      <c r="K122" s="121">
        <f t="shared" si="60"/>
        <v>0</v>
      </c>
    </row>
    <row r="123" spans="1:30" ht="24.75" customHeight="1" x14ac:dyDescent="0.3">
      <c r="A123" s="114" t="s">
        <v>64</v>
      </c>
      <c r="B123" s="138"/>
      <c r="C123" s="138"/>
      <c r="D123" s="138"/>
      <c r="E123" s="138"/>
      <c r="F123" s="138"/>
      <c r="G123" s="138"/>
      <c r="H123" s="138"/>
      <c r="I123" s="138"/>
      <c r="J123" s="138"/>
      <c r="K123" s="121">
        <f t="shared" si="60"/>
        <v>0</v>
      </c>
    </row>
    <row r="124" spans="1:30" ht="24.75" customHeight="1" x14ac:dyDescent="0.3">
      <c r="A124" s="114" t="s">
        <v>66</v>
      </c>
      <c r="B124" s="138"/>
      <c r="C124" s="138"/>
      <c r="D124" s="138"/>
      <c r="E124" s="138"/>
      <c r="F124" s="138"/>
      <c r="G124" s="138"/>
      <c r="H124" s="138"/>
      <c r="I124" s="138"/>
      <c r="J124" s="138"/>
      <c r="K124" s="121">
        <f t="shared" si="60"/>
        <v>0</v>
      </c>
    </row>
    <row r="125" spans="1:30" ht="24.75" customHeight="1" x14ac:dyDescent="0.3">
      <c r="A125" s="114" t="s">
        <v>67</v>
      </c>
      <c r="B125" s="138"/>
      <c r="C125" s="138"/>
      <c r="D125" s="138"/>
      <c r="E125" s="138"/>
      <c r="F125" s="138"/>
      <c r="G125" s="138"/>
      <c r="H125" s="138"/>
      <c r="I125" s="138"/>
      <c r="J125" s="138"/>
      <c r="K125" s="121">
        <f t="shared" si="60"/>
        <v>0</v>
      </c>
    </row>
    <row r="126" spans="1:30" ht="24.75" customHeight="1" x14ac:dyDescent="0.3">
      <c r="A126" s="114" t="s">
        <v>68</v>
      </c>
      <c r="B126" s="138"/>
      <c r="C126" s="138"/>
      <c r="D126" s="138"/>
      <c r="E126" s="138"/>
      <c r="F126" s="138"/>
      <c r="G126" s="138"/>
      <c r="H126" s="138"/>
      <c r="I126" s="138"/>
      <c r="J126" s="138"/>
      <c r="K126" s="121">
        <f t="shared" si="60"/>
        <v>0</v>
      </c>
    </row>
    <row r="127" spans="1:30" ht="24.75" customHeight="1" x14ac:dyDescent="0.3">
      <c r="A127" s="114" t="s">
        <v>74</v>
      </c>
      <c r="B127" s="138"/>
      <c r="C127" s="138"/>
      <c r="D127" s="138"/>
      <c r="E127" s="138"/>
      <c r="F127" s="138"/>
      <c r="G127" s="138"/>
      <c r="H127" s="138"/>
      <c r="I127" s="138"/>
      <c r="J127" s="138"/>
      <c r="K127" s="121">
        <f t="shared" si="60"/>
        <v>0</v>
      </c>
    </row>
    <row r="128" spans="1:30" ht="24.75" customHeight="1" x14ac:dyDescent="0.3">
      <c r="A128" s="114" t="s">
        <v>76</v>
      </c>
      <c r="B128" s="138"/>
      <c r="C128" s="138"/>
      <c r="D128" s="138"/>
      <c r="E128" s="138"/>
      <c r="F128" s="138"/>
      <c r="G128" s="138"/>
      <c r="H128" s="138"/>
      <c r="I128" s="138"/>
      <c r="J128" s="138"/>
      <c r="K128" s="121">
        <f t="shared" si="60"/>
        <v>0</v>
      </c>
    </row>
    <row r="129" spans="1:24" ht="24.75" customHeight="1" x14ac:dyDescent="0.3">
      <c r="A129" s="114" t="s">
        <v>65</v>
      </c>
      <c r="B129" s="138"/>
      <c r="C129" s="138"/>
      <c r="D129" s="138"/>
      <c r="E129" s="138"/>
      <c r="F129" s="138"/>
      <c r="G129" s="138"/>
      <c r="H129" s="138"/>
      <c r="I129" s="138"/>
      <c r="J129" s="138"/>
      <c r="K129" s="121">
        <f t="shared" si="60"/>
        <v>0</v>
      </c>
    </row>
    <row r="130" spans="1:24" ht="24.75" customHeight="1" x14ac:dyDescent="0.3">
      <c r="A130" s="114" t="s">
        <v>128</v>
      </c>
      <c r="B130" s="138"/>
      <c r="C130" s="138"/>
      <c r="D130" s="138"/>
      <c r="E130" s="138"/>
      <c r="F130" s="138"/>
      <c r="G130" s="138"/>
      <c r="H130" s="138"/>
      <c r="I130" s="138"/>
      <c r="J130" s="138"/>
      <c r="K130" s="121">
        <f t="shared" si="60"/>
        <v>0</v>
      </c>
    </row>
    <row r="131" spans="1:24" ht="24.75" customHeight="1" x14ac:dyDescent="0.3">
      <c r="E131" s="4"/>
    </row>
    <row r="132" spans="1:24" ht="25.15" customHeight="1" x14ac:dyDescent="0.3">
      <c r="A132" s="112" t="s">
        <v>95</v>
      </c>
      <c r="B132" s="268" t="s">
        <v>88</v>
      </c>
      <c r="C132" s="268"/>
      <c r="D132" s="268"/>
      <c r="E132" s="267" t="s">
        <v>89</v>
      </c>
      <c r="F132" s="267"/>
      <c r="G132" s="267"/>
      <c r="H132" s="108"/>
      <c r="I132" s="108"/>
    </row>
    <row r="133" spans="1:24" ht="25.15" customHeight="1" x14ac:dyDescent="0.3">
      <c r="A133" s="276" t="s">
        <v>131</v>
      </c>
      <c r="B133" s="262" t="s">
        <v>773</v>
      </c>
      <c r="C133" s="262"/>
      <c r="D133" s="262"/>
      <c r="E133" s="262" t="s">
        <v>773</v>
      </c>
      <c r="F133" s="262"/>
      <c r="G133" s="262"/>
      <c r="H133" s="108"/>
      <c r="I133" s="108"/>
    </row>
    <row r="134" spans="1:24" ht="77.25" customHeight="1" x14ac:dyDescent="0.3">
      <c r="A134" s="277"/>
      <c r="B134" s="115" t="s">
        <v>146</v>
      </c>
      <c r="C134" s="115" t="s">
        <v>43</v>
      </c>
      <c r="D134" s="115" t="s">
        <v>44</v>
      </c>
      <c r="E134" s="115" t="s">
        <v>146</v>
      </c>
      <c r="F134" s="115" t="s">
        <v>43</v>
      </c>
      <c r="G134" s="116" t="s">
        <v>44</v>
      </c>
      <c r="H134" s="117" t="s">
        <v>183</v>
      </c>
      <c r="I134" s="117" t="s">
        <v>184</v>
      </c>
    </row>
    <row r="135" spans="1:24" ht="25.15" customHeight="1" x14ac:dyDescent="0.3">
      <c r="A135" s="120" t="s">
        <v>132</v>
      </c>
      <c r="B135" s="139"/>
      <c r="C135" s="139"/>
      <c r="D135" s="139"/>
      <c r="E135" s="138"/>
      <c r="F135" s="138"/>
      <c r="G135" s="138"/>
      <c r="H135" s="121">
        <f>SUM(B135:D135)</f>
        <v>0</v>
      </c>
      <c r="I135" s="121">
        <f>SUM(E135:G135)</f>
        <v>0</v>
      </c>
      <c r="M135" s="26" t="str">
        <f t="shared" ref="M135:M141" si="61">IF(Q135="Error","Mandatory cells cannot be blank",IF(V135="Error","Cell value cannot be negative",IF(W135="Error","Cell value cannot be negative",IF(X135="Error","Cell value cannot be negative", ""))))</f>
        <v>Mandatory cells cannot be blank</v>
      </c>
      <c r="N135" s="261" t="str">
        <f>IF(R138="Error","Total of mandatory cells should be greater than 0", "")</f>
        <v>Total of mandatory cells should be greater than 0</v>
      </c>
      <c r="O135" s="254" t="str">
        <f>IF(T138="Error","SG2c total should be greater than or equal to SG3a total","")</f>
        <v/>
      </c>
      <c r="P135" s="153"/>
      <c r="Q135" s="1" t="str">
        <f t="shared" ref="Q135:Q141" si="62">IF(AND(B135&lt;&gt;"",C135&lt;&gt;"",D135&lt;&gt;""),"","Error")</f>
        <v>Error</v>
      </c>
      <c r="V135" s="44" t="str">
        <f t="shared" ref="V135:V141" si="63">IF(B135&lt;0,"Error","")</f>
        <v/>
      </c>
      <c r="W135" s="44" t="str">
        <f t="shared" ref="W135:W141" si="64">IF(C135&lt;0,"Error","")</f>
        <v/>
      </c>
      <c r="X135" s="44" t="str">
        <f t="shared" ref="X135:X141" si="65">IF(D135&lt;0,"Error","")</f>
        <v/>
      </c>
    </row>
    <row r="136" spans="1:24" ht="25.15" customHeight="1" x14ac:dyDescent="0.3">
      <c r="A136" s="120" t="s">
        <v>133</v>
      </c>
      <c r="B136" s="137"/>
      <c r="C136" s="137"/>
      <c r="D136" s="137"/>
      <c r="E136" s="138"/>
      <c r="F136" s="138"/>
      <c r="G136" s="138"/>
      <c r="H136" s="121">
        <f t="shared" ref="H136:H141" si="66">SUM(B136:D136)</f>
        <v>0</v>
      </c>
      <c r="I136" s="121">
        <f t="shared" ref="I136:I141" si="67">SUM(E136:G136)</f>
        <v>0</v>
      </c>
      <c r="M136" s="26" t="str">
        <f t="shared" si="61"/>
        <v>Mandatory cells cannot be blank</v>
      </c>
      <c r="N136" s="261"/>
      <c r="O136" s="254"/>
      <c r="P136" s="153"/>
      <c r="Q136" s="1" t="str">
        <f t="shared" si="62"/>
        <v>Error</v>
      </c>
      <c r="V136" s="44" t="str">
        <f t="shared" si="63"/>
        <v/>
      </c>
      <c r="W136" s="44" t="str">
        <f t="shared" si="64"/>
        <v/>
      </c>
      <c r="X136" s="44" t="str">
        <f t="shared" si="65"/>
        <v/>
      </c>
    </row>
    <row r="137" spans="1:24" ht="25.15" customHeight="1" x14ac:dyDescent="0.3">
      <c r="A137" s="120" t="s">
        <v>151</v>
      </c>
      <c r="B137" s="143"/>
      <c r="C137" s="143"/>
      <c r="D137" s="143"/>
      <c r="E137" s="138"/>
      <c r="F137" s="138"/>
      <c r="G137" s="138"/>
      <c r="H137" s="121">
        <f t="shared" si="66"/>
        <v>0</v>
      </c>
      <c r="I137" s="121">
        <f t="shared" si="67"/>
        <v>0</v>
      </c>
      <c r="M137" s="26" t="str">
        <f t="shared" si="61"/>
        <v>Mandatory cells cannot be blank</v>
      </c>
      <c r="N137" s="261"/>
      <c r="O137" s="254"/>
      <c r="P137" s="153"/>
      <c r="Q137" s="1" t="str">
        <f t="shared" si="62"/>
        <v>Error</v>
      </c>
      <c r="V137" s="44" t="str">
        <f t="shared" si="63"/>
        <v/>
      </c>
      <c r="W137" s="44" t="str">
        <f t="shared" si="64"/>
        <v/>
      </c>
      <c r="X137" s="44" t="str">
        <f t="shared" si="65"/>
        <v/>
      </c>
    </row>
    <row r="138" spans="1:24" ht="25.15" customHeight="1" x14ac:dyDescent="0.3">
      <c r="A138" s="120" t="s">
        <v>152</v>
      </c>
      <c r="B138" s="139"/>
      <c r="C138" s="139"/>
      <c r="D138" s="139"/>
      <c r="E138" s="138"/>
      <c r="F138" s="138"/>
      <c r="G138" s="138"/>
      <c r="H138" s="121">
        <f t="shared" si="66"/>
        <v>0</v>
      </c>
      <c r="I138" s="121">
        <f t="shared" si="67"/>
        <v>0</v>
      </c>
      <c r="M138" s="26" t="str">
        <f t="shared" si="61"/>
        <v>Mandatory cells cannot be blank</v>
      </c>
      <c r="N138" s="261"/>
      <c r="O138" s="254"/>
      <c r="P138" s="153"/>
      <c r="Q138" s="1" t="str">
        <f t="shared" si="62"/>
        <v>Error</v>
      </c>
      <c r="R138" s="43" t="str">
        <f>IF(SUM(B135:D141)&gt;0,"","Error")</f>
        <v>Error</v>
      </c>
      <c r="T138" s="43" t="str">
        <f>IF(SUM(B158:G161)&gt;SUM(B135:D141),"Error","")</f>
        <v/>
      </c>
      <c r="V138" s="44" t="str">
        <f t="shared" si="63"/>
        <v/>
      </c>
      <c r="W138" s="44" t="str">
        <f t="shared" si="64"/>
        <v/>
      </c>
      <c r="X138" s="44" t="str">
        <f t="shared" si="65"/>
        <v/>
      </c>
    </row>
    <row r="139" spans="1:24" ht="25.15" customHeight="1" x14ac:dyDescent="0.3">
      <c r="A139" s="120" t="s">
        <v>134</v>
      </c>
      <c r="B139" s="137"/>
      <c r="C139" s="137"/>
      <c r="D139" s="137"/>
      <c r="E139" s="138"/>
      <c r="F139" s="138"/>
      <c r="G139" s="138"/>
      <c r="H139" s="121">
        <f t="shared" si="66"/>
        <v>0</v>
      </c>
      <c r="I139" s="121">
        <f t="shared" si="67"/>
        <v>0</v>
      </c>
      <c r="M139" s="26" t="str">
        <f t="shared" si="61"/>
        <v>Mandatory cells cannot be blank</v>
      </c>
      <c r="N139" s="261"/>
      <c r="O139" s="254"/>
      <c r="P139" s="153"/>
      <c r="Q139" s="1" t="str">
        <f t="shared" si="62"/>
        <v>Error</v>
      </c>
      <c r="V139" s="44" t="str">
        <f t="shared" si="63"/>
        <v/>
      </c>
      <c r="W139" s="44" t="str">
        <f t="shared" si="64"/>
        <v/>
      </c>
      <c r="X139" s="44" t="str">
        <f t="shared" si="65"/>
        <v/>
      </c>
    </row>
    <row r="140" spans="1:24" ht="25.15" customHeight="1" x14ac:dyDescent="0.3">
      <c r="A140" s="120" t="s">
        <v>135</v>
      </c>
      <c r="B140" s="143"/>
      <c r="C140" s="143"/>
      <c r="D140" s="143"/>
      <c r="E140" s="138"/>
      <c r="F140" s="138"/>
      <c r="G140" s="138"/>
      <c r="H140" s="121">
        <f t="shared" si="66"/>
        <v>0</v>
      </c>
      <c r="I140" s="121">
        <f t="shared" si="67"/>
        <v>0</v>
      </c>
      <c r="M140" s="26" t="str">
        <f t="shared" si="61"/>
        <v>Mandatory cells cannot be blank</v>
      </c>
      <c r="N140" s="261"/>
      <c r="O140" s="254"/>
      <c r="P140" s="153"/>
      <c r="Q140" s="1" t="str">
        <f t="shared" si="62"/>
        <v>Error</v>
      </c>
      <c r="V140" s="44" t="str">
        <f t="shared" si="63"/>
        <v/>
      </c>
      <c r="W140" s="44" t="str">
        <f t="shared" si="64"/>
        <v/>
      </c>
      <c r="X140" s="44" t="str">
        <f t="shared" si="65"/>
        <v/>
      </c>
    </row>
    <row r="141" spans="1:24" ht="25.15" customHeight="1" x14ac:dyDescent="0.3">
      <c r="A141" s="120" t="s">
        <v>150</v>
      </c>
      <c r="B141" s="139"/>
      <c r="C141" s="139"/>
      <c r="D141" s="139"/>
      <c r="E141" s="138"/>
      <c r="F141" s="138"/>
      <c r="G141" s="138"/>
      <c r="H141" s="121">
        <f t="shared" si="66"/>
        <v>0</v>
      </c>
      <c r="I141" s="121">
        <f t="shared" si="67"/>
        <v>0</v>
      </c>
      <c r="M141" s="26" t="str">
        <f t="shared" si="61"/>
        <v>Mandatory cells cannot be blank</v>
      </c>
      <c r="N141" s="261"/>
      <c r="O141" s="254"/>
      <c r="P141" s="153"/>
      <c r="Q141" s="1" t="str">
        <f t="shared" si="62"/>
        <v>Error</v>
      </c>
      <c r="V141" s="44" t="str">
        <f t="shared" si="63"/>
        <v/>
      </c>
      <c r="W141" s="44" t="str">
        <f t="shared" si="64"/>
        <v/>
      </c>
      <c r="X141" s="44" t="str">
        <f t="shared" si="65"/>
        <v/>
      </c>
    </row>
    <row r="142" spans="1:24" ht="24.75" customHeight="1" x14ac:dyDescent="0.3">
      <c r="A142" s="5"/>
      <c r="B142" s="5"/>
      <c r="C142" s="5"/>
      <c r="D142" s="5"/>
      <c r="E142" s="6"/>
    </row>
    <row r="143" spans="1:24" ht="25.15" customHeight="1" x14ac:dyDescent="0.3">
      <c r="A143" s="112" t="s">
        <v>136</v>
      </c>
      <c r="B143" s="268" t="s">
        <v>88</v>
      </c>
      <c r="C143" s="268"/>
      <c r="D143" s="268"/>
      <c r="E143" s="267" t="s">
        <v>89</v>
      </c>
      <c r="F143" s="267"/>
      <c r="G143" s="267"/>
      <c r="H143" s="108"/>
      <c r="I143" s="108"/>
    </row>
    <row r="144" spans="1:24" ht="25.15" customHeight="1" x14ac:dyDescent="0.3">
      <c r="A144" s="276" t="s">
        <v>137</v>
      </c>
      <c r="B144" s="262" t="s">
        <v>773</v>
      </c>
      <c r="C144" s="262"/>
      <c r="D144" s="262"/>
      <c r="E144" s="262" t="s">
        <v>773</v>
      </c>
      <c r="F144" s="262"/>
      <c r="G144" s="262"/>
      <c r="H144" s="108"/>
      <c r="I144" s="108"/>
    </row>
    <row r="145" spans="1:27" ht="72" customHeight="1" x14ac:dyDescent="0.3">
      <c r="A145" s="278"/>
      <c r="B145" s="115" t="s">
        <v>146</v>
      </c>
      <c r="C145" s="115" t="s">
        <v>43</v>
      </c>
      <c r="D145" s="115" t="s">
        <v>44</v>
      </c>
      <c r="E145" s="115" t="s">
        <v>146</v>
      </c>
      <c r="F145" s="115" t="s">
        <v>43</v>
      </c>
      <c r="G145" s="116" t="s">
        <v>44</v>
      </c>
      <c r="H145" s="117" t="s">
        <v>183</v>
      </c>
      <c r="I145" s="117" t="s">
        <v>184</v>
      </c>
    </row>
    <row r="146" spans="1:27" ht="25.15" customHeight="1" x14ac:dyDescent="0.3">
      <c r="A146" s="120" t="s">
        <v>138</v>
      </c>
      <c r="B146" s="137"/>
      <c r="C146" s="137"/>
      <c r="D146" s="137"/>
      <c r="E146" s="138"/>
      <c r="F146" s="138"/>
      <c r="G146" s="138"/>
      <c r="H146" s="121">
        <f>SUM(B146:D146)</f>
        <v>0</v>
      </c>
      <c r="I146" s="121">
        <f>SUM(E146:G146)</f>
        <v>0</v>
      </c>
      <c r="M146" s="26" t="str">
        <f>IF(Q146="Error","Mandatory cells cannot be blank",IF(V146="Error","Cell value cannot be negative",IF(W146="Error","Cell value cannot be negative",IF(X146="Error","Cell value cannot be negative", ""))))</f>
        <v>Mandatory cells cannot be blank</v>
      </c>
      <c r="N146" s="261" t="str">
        <f>IF(R147="Error","Total of mandatory cells should be greater than 0", "")</f>
        <v>Total of mandatory cells should be greater than 0</v>
      </c>
      <c r="O146" s="254" t="str">
        <f>IF(T147="Error","SG2e total should be equal to total of rows 136+137","")</f>
        <v/>
      </c>
      <c r="P146" s="151"/>
      <c r="Q146" s="1" t="str">
        <f>IF(AND(B146&lt;&gt;"",C146&lt;&gt;"",D146&lt;&gt;""),"","Error")</f>
        <v>Error</v>
      </c>
      <c r="V146" s="44" t="str">
        <f t="shared" ref="V146:V148" si="68">IF(B146&lt;0,"Error","")</f>
        <v/>
      </c>
      <c r="W146" s="44" t="str">
        <f t="shared" ref="W146:W148" si="69">IF(C146&lt;0,"Error","")</f>
        <v/>
      </c>
      <c r="X146" s="44" t="str">
        <f t="shared" ref="X146:X148" si="70">IF(D146&lt;0,"Error","")</f>
        <v/>
      </c>
    </row>
    <row r="147" spans="1:27" ht="25.15" customHeight="1" x14ac:dyDescent="0.3">
      <c r="A147" s="120" t="s">
        <v>139</v>
      </c>
      <c r="B147" s="143"/>
      <c r="C147" s="143"/>
      <c r="D147" s="143"/>
      <c r="E147" s="138"/>
      <c r="F147" s="138"/>
      <c r="G147" s="138"/>
      <c r="H147" s="121">
        <f t="shared" ref="H147:H148" si="71">SUM(B147:D147)</f>
        <v>0</v>
      </c>
      <c r="I147" s="121">
        <f t="shared" ref="I147:I148" si="72">SUM(E147:G147)</f>
        <v>0</v>
      </c>
      <c r="M147" s="26" t="str">
        <f>IF(Q147="Error","Mandatory cells cannot be blank",IF(V147="Error","Cell value cannot be negative",IF(W147="Error","Cell value cannot be negative",IF(X147="Error","Cell value cannot be negative", ""))))</f>
        <v>Mandatory cells cannot be blank</v>
      </c>
      <c r="N147" s="261"/>
      <c r="O147" s="254"/>
      <c r="P147" s="151"/>
      <c r="Q147" s="1" t="str">
        <f>IF(AND(B147&lt;&gt;"",C147&lt;&gt;"",D147&lt;&gt;""),"","Error")</f>
        <v>Error</v>
      </c>
      <c r="R147" s="43" t="str">
        <f>IF(SUM(B146:D148)&gt;0,"","Error")</f>
        <v>Error</v>
      </c>
      <c r="T147" s="43" t="str">
        <f>IF(SUM(B146:D148)&lt;&gt;SUM(B135:D136),"Error","")</f>
        <v/>
      </c>
      <c r="V147" s="44" t="str">
        <f t="shared" si="68"/>
        <v/>
      </c>
      <c r="W147" s="44" t="str">
        <f t="shared" si="69"/>
        <v/>
      </c>
      <c r="X147" s="44" t="str">
        <f t="shared" si="70"/>
        <v/>
      </c>
    </row>
    <row r="148" spans="1:27" ht="25.15" customHeight="1" x14ac:dyDescent="0.3">
      <c r="A148" s="120" t="s">
        <v>140</v>
      </c>
      <c r="B148" s="139"/>
      <c r="C148" s="139"/>
      <c r="D148" s="139"/>
      <c r="E148" s="138"/>
      <c r="F148" s="138"/>
      <c r="G148" s="138"/>
      <c r="H148" s="121">
        <f t="shared" si="71"/>
        <v>0</v>
      </c>
      <c r="I148" s="121">
        <f t="shared" si="72"/>
        <v>0</v>
      </c>
      <c r="M148" s="26" t="str">
        <f>IF(Q148="Error","Mandatory cells cannot be blank",IF(V148="Error","Cell value cannot be negative",IF(W148="Error","Cell value cannot be negative",IF(X148="Error","Cell value cannot be negative", ""))))</f>
        <v>Mandatory cells cannot be blank</v>
      </c>
      <c r="N148" s="261"/>
      <c r="O148" s="254"/>
      <c r="P148" s="151"/>
      <c r="Q148" s="1" t="str">
        <f>IF(AND(B148&lt;&gt;"",C148&lt;&gt;"",D148&lt;&gt;""),"","Error")</f>
        <v>Error</v>
      </c>
      <c r="V148" s="44" t="str">
        <f t="shared" si="68"/>
        <v/>
      </c>
      <c r="W148" s="44" t="str">
        <f t="shared" si="69"/>
        <v/>
      </c>
      <c r="X148" s="44" t="str">
        <f t="shared" si="70"/>
        <v/>
      </c>
    </row>
    <row r="149" spans="1:27" ht="25.15" customHeight="1" x14ac:dyDescent="0.3">
      <c r="A149" s="5"/>
      <c r="B149" s="5"/>
      <c r="C149" s="5"/>
      <c r="D149" s="5"/>
      <c r="E149" s="6"/>
    </row>
    <row r="150" spans="1:27" ht="25.15" customHeight="1" x14ac:dyDescent="0.4">
      <c r="A150" s="141" t="s">
        <v>147</v>
      </c>
      <c r="B150" s="7"/>
      <c r="C150" s="7"/>
      <c r="D150" s="7"/>
      <c r="E150" s="7"/>
      <c r="F150" s="7"/>
      <c r="G150" s="7"/>
      <c r="H150" s="7"/>
      <c r="I150" s="7"/>
      <c r="J150" s="7"/>
      <c r="K150" s="7"/>
      <c r="L150" s="7"/>
      <c r="M150" s="31"/>
    </row>
    <row r="151" spans="1:27" ht="25.15" customHeight="1" x14ac:dyDescent="0.4">
      <c r="A151" s="142" t="s">
        <v>991</v>
      </c>
      <c r="B151" s="7"/>
      <c r="C151" s="7"/>
      <c r="D151" s="7"/>
      <c r="E151" s="7"/>
      <c r="F151" s="7"/>
      <c r="G151" s="7"/>
      <c r="H151" s="7"/>
      <c r="I151" s="7"/>
      <c r="J151" s="7"/>
      <c r="K151" s="7"/>
      <c r="L151" s="7"/>
      <c r="M151" s="31"/>
    </row>
    <row r="152" spans="1:27" ht="25.15" customHeight="1" x14ac:dyDescent="0.4">
      <c r="A152" s="142" t="s">
        <v>101</v>
      </c>
      <c r="B152" s="7"/>
      <c r="C152" s="7"/>
      <c r="D152" s="7"/>
      <c r="E152" s="7"/>
      <c r="F152" s="7"/>
      <c r="G152" s="7"/>
      <c r="H152" s="7"/>
      <c r="I152" s="7"/>
      <c r="J152" s="7"/>
      <c r="K152" s="7"/>
      <c r="L152" s="7"/>
      <c r="M152" s="31"/>
    </row>
    <row r="153" spans="1:27" ht="25.15" customHeight="1" x14ac:dyDescent="0.4">
      <c r="A153" s="142" t="s">
        <v>148</v>
      </c>
      <c r="B153" s="7"/>
      <c r="C153" s="7"/>
      <c r="D153" s="7"/>
      <c r="E153" s="7"/>
      <c r="F153" s="7"/>
      <c r="G153" s="7"/>
      <c r="H153" s="7"/>
      <c r="I153" s="7"/>
      <c r="J153" s="7"/>
      <c r="K153" s="7"/>
      <c r="L153" s="7"/>
      <c r="M153" s="31"/>
    </row>
    <row r="154" spans="1:27" ht="25.4" customHeight="1" x14ac:dyDescent="0.4">
      <c r="A154" s="15"/>
      <c r="B154" s="7"/>
      <c r="C154" s="7"/>
      <c r="D154" s="7"/>
      <c r="E154" s="7"/>
      <c r="F154" s="7"/>
      <c r="G154" s="7"/>
      <c r="H154" s="7"/>
      <c r="I154" s="7"/>
      <c r="J154" s="7"/>
      <c r="K154" s="7"/>
      <c r="L154" s="7"/>
      <c r="M154" s="31"/>
    </row>
    <row r="155" spans="1:27" ht="25.15" customHeight="1" x14ac:dyDescent="0.3">
      <c r="A155" s="112" t="s">
        <v>90</v>
      </c>
      <c r="B155" s="262"/>
      <c r="C155" s="263"/>
      <c r="D155" s="263"/>
      <c r="E155" s="263"/>
      <c r="F155" s="263"/>
      <c r="G155" s="263"/>
      <c r="H155" s="4"/>
      <c r="I155" s="4"/>
      <c r="J155" s="4"/>
      <c r="K155" s="4"/>
      <c r="L155" s="4"/>
      <c r="M155" s="22"/>
    </row>
    <row r="156" spans="1:27" ht="39" customHeight="1" x14ac:dyDescent="0.3">
      <c r="A156" s="122" t="s">
        <v>111</v>
      </c>
      <c r="B156" s="262" t="s">
        <v>57</v>
      </c>
      <c r="C156" s="262"/>
      <c r="D156" s="262"/>
      <c r="E156" s="262"/>
      <c r="F156" s="262"/>
      <c r="G156" s="262"/>
      <c r="H156" s="4"/>
      <c r="I156" s="4"/>
      <c r="J156" s="4"/>
      <c r="K156" s="4"/>
      <c r="L156" s="4"/>
      <c r="M156" s="22"/>
    </row>
    <row r="157" spans="1:27" ht="39" customHeight="1" x14ac:dyDescent="0.3">
      <c r="A157" s="123" t="s">
        <v>72</v>
      </c>
      <c r="B157" s="110" t="s">
        <v>1</v>
      </c>
      <c r="C157" s="110" t="s">
        <v>2</v>
      </c>
      <c r="D157" s="110" t="s">
        <v>3</v>
      </c>
      <c r="E157" s="110" t="s">
        <v>4</v>
      </c>
      <c r="F157" s="110" t="s">
        <v>5</v>
      </c>
      <c r="G157" s="111" t="s">
        <v>120</v>
      </c>
      <c r="H157" s="75" t="s">
        <v>157</v>
      </c>
      <c r="I157" s="4"/>
      <c r="J157" s="4"/>
      <c r="K157" s="4"/>
      <c r="L157" s="4"/>
      <c r="M157" s="22"/>
    </row>
    <row r="158" spans="1:27" ht="25.15" customHeight="1" x14ac:dyDescent="0.3">
      <c r="A158" s="120" t="s">
        <v>153</v>
      </c>
      <c r="B158" s="137"/>
      <c r="C158" s="137"/>
      <c r="D158" s="137"/>
      <c r="E158" s="137"/>
      <c r="F158" s="137"/>
      <c r="G158" s="137"/>
      <c r="H158" s="100">
        <f>SUM(B158:G158)</f>
        <v>0</v>
      </c>
      <c r="I158" s="4"/>
      <c r="J158" s="4"/>
      <c r="K158" s="4"/>
      <c r="L158" s="4"/>
      <c r="M158" s="26" t="str">
        <f>IF(Q158="Error","Mandatory cells cannot be blank",IF(V158="Error","Cell value cannot be negative",IF(W158="Error","Cell value cannot be negative",IF(X158="Error","Cell value cannot be negative",IF(Y158="Error","Cell value cannot be negative",IF(Z158="Error","Cell value cannot be negative",IF(AA158="Error","Cell value cannot be negative", "")))))))</f>
        <v>Mandatory cells cannot be blank</v>
      </c>
      <c r="N158" s="261" t="str">
        <f>IF(R159="Error","Total of mandatory cells should be greater than 0", "")</f>
        <v>Total of mandatory cells should be greater than 0</v>
      </c>
      <c r="O158" s="254" t="str">
        <f>IF(T159="Error","SG3a total should be less than or equal to SG2b total","")</f>
        <v/>
      </c>
      <c r="P158" s="153"/>
      <c r="Q158" s="1" t="str">
        <f>IF(AND(B158&lt;&gt;"",C158&lt;&gt;"",D158&lt;&gt;"",E158&lt;&gt;"",F158&lt;&gt;"",G158&lt;&gt;""),"","Error")</f>
        <v>Error</v>
      </c>
      <c r="V158" s="44" t="str">
        <f t="shared" ref="V158:V161" si="73">IF(B158&lt;0,"Error","")</f>
        <v/>
      </c>
      <c r="W158" s="44" t="str">
        <f t="shared" ref="W158:W161" si="74">IF(C158&lt;0,"Error","")</f>
        <v/>
      </c>
      <c r="X158" s="44" t="str">
        <f t="shared" ref="X158:X161" si="75">IF(D158&lt;0,"Error","")</f>
        <v/>
      </c>
      <c r="Y158" s="44" t="str">
        <f t="shared" ref="Y158:Y161" si="76">IF(E158&lt;0,"Error","")</f>
        <v/>
      </c>
      <c r="Z158" s="44" t="str">
        <f t="shared" ref="Z158:AA161" si="77">IF(F158&lt;0,"Error","")</f>
        <v/>
      </c>
      <c r="AA158" s="44" t="str">
        <f t="shared" si="77"/>
        <v/>
      </c>
    </row>
    <row r="159" spans="1:27" ht="25.15" customHeight="1" x14ac:dyDescent="0.3">
      <c r="A159" s="120" t="s">
        <v>154</v>
      </c>
      <c r="B159" s="143"/>
      <c r="C159" s="143"/>
      <c r="D159" s="143"/>
      <c r="E159" s="143"/>
      <c r="F159" s="143"/>
      <c r="G159" s="143"/>
      <c r="H159" s="100">
        <f t="shared" ref="H159:H163" si="78">SUM(B159:G159)</f>
        <v>0</v>
      </c>
      <c r="I159" s="4"/>
      <c r="J159" s="4"/>
      <c r="K159" s="4"/>
      <c r="L159" s="4"/>
      <c r="M159" s="26" t="str">
        <f>IF(Q159="Error","Mandatory cells cannot be blank",IF(V159="Error","Cell value cannot be negative",IF(W159="Error","Cell value cannot be negative",IF(X159="Error","Cell value cannot be negative",IF(Y159="Error","Cell value cannot be negative",IF(Z159="Error","Cell value cannot be negative",IF(AA159="Error","Cell value cannot be negative", "")))))))</f>
        <v>Mandatory cells cannot be blank</v>
      </c>
      <c r="N159" s="261"/>
      <c r="O159" s="254"/>
      <c r="P159" s="153"/>
      <c r="Q159" s="1" t="str">
        <f>IF(AND(B159&lt;&gt;"",C159&lt;&gt;"",D159&lt;&gt;"",E159&lt;&gt;"",F159&lt;&gt;"",G159&lt;&gt;""),"","Error")</f>
        <v>Error</v>
      </c>
      <c r="R159" s="43" t="str">
        <f>IF(SUM(B158:G161)&gt;0,"","Error")</f>
        <v>Error</v>
      </c>
      <c r="T159" s="1" t="str">
        <f>IF(SUM(B158:G161)&gt;SUM(B92:D100),"Error","")</f>
        <v/>
      </c>
      <c r="V159" s="44" t="str">
        <f t="shared" si="73"/>
        <v/>
      </c>
      <c r="W159" s="44" t="str">
        <f t="shared" si="74"/>
        <v/>
      </c>
      <c r="X159" s="44" t="str">
        <f t="shared" si="75"/>
        <v/>
      </c>
      <c r="Y159" s="44" t="str">
        <f t="shared" si="76"/>
        <v/>
      </c>
      <c r="Z159" s="44" t="str">
        <f t="shared" si="77"/>
        <v/>
      </c>
      <c r="AA159" s="44" t="str">
        <f t="shared" si="77"/>
        <v/>
      </c>
    </row>
    <row r="160" spans="1:27" ht="25.15" customHeight="1" x14ac:dyDescent="0.3">
      <c r="A160" s="120" t="s">
        <v>48</v>
      </c>
      <c r="B160" s="139"/>
      <c r="C160" s="139"/>
      <c r="D160" s="139"/>
      <c r="E160" s="139"/>
      <c r="F160" s="139"/>
      <c r="G160" s="139"/>
      <c r="H160" s="100">
        <f t="shared" si="78"/>
        <v>0</v>
      </c>
      <c r="I160" s="4"/>
      <c r="J160" s="4"/>
      <c r="K160" s="4"/>
      <c r="L160" s="4"/>
      <c r="M160" s="26" t="str">
        <f>IF(Q160="Error","Mandatory cells cannot be blank",IF(V160="Error","Cell value cannot be negative",IF(W160="Error","Cell value cannot be negative",IF(X160="Error","Cell value cannot be negative",IF(Y160="Error","Cell value cannot be negative",IF(Z160="Error","Cell value cannot be negative",IF(AA160="Error","Cell value cannot be negative", "")))))))</f>
        <v>Mandatory cells cannot be blank</v>
      </c>
      <c r="N160" s="261"/>
      <c r="O160" s="254" t="str">
        <f>IF(T160="Error","SG3a total should be less than or equal to SG2c total","")</f>
        <v/>
      </c>
      <c r="P160" s="153"/>
      <c r="Q160" s="1" t="str">
        <f>IF(AND(B160&lt;&gt;"",C160&lt;&gt;"",D160&lt;&gt;"",E160&lt;&gt;"",F160&lt;&gt;"",G160&lt;&gt;""),"","Error")</f>
        <v>Error</v>
      </c>
      <c r="T160" s="43" t="str">
        <f>IF(SUM(B158:G161)&gt;SUM(B135:D141),"Error","")</f>
        <v/>
      </c>
      <c r="V160" s="44" t="str">
        <f t="shared" si="73"/>
        <v/>
      </c>
      <c r="W160" s="44" t="str">
        <f t="shared" si="74"/>
        <v/>
      </c>
      <c r="X160" s="44" t="str">
        <f t="shared" si="75"/>
        <v/>
      </c>
      <c r="Y160" s="44" t="str">
        <f t="shared" si="76"/>
        <v/>
      </c>
      <c r="Z160" s="44" t="str">
        <f t="shared" si="77"/>
        <v/>
      </c>
      <c r="AA160" s="44" t="str">
        <f t="shared" si="77"/>
        <v/>
      </c>
    </row>
    <row r="161" spans="1:27" ht="25.15" customHeight="1" x14ac:dyDescent="0.3">
      <c r="A161" s="124" t="s">
        <v>49</v>
      </c>
      <c r="B161" s="139"/>
      <c r="C161" s="139"/>
      <c r="D161" s="139"/>
      <c r="E161" s="139"/>
      <c r="F161" s="139"/>
      <c r="G161" s="139"/>
      <c r="H161" s="100">
        <f t="shared" si="78"/>
        <v>0</v>
      </c>
      <c r="I161" s="4"/>
      <c r="J161" s="4"/>
      <c r="K161" s="4"/>
      <c r="L161" s="4"/>
      <c r="M161" s="26" t="str">
        <f>IF(Q161="Error","Mandatory cells cannot be blank",IF(V161="Error","Cell value cannot be negative",IF(W161="Error","Cell value cannot be negative",IF(X161="Error","Cell value cannot be negative",IF(Y161="Error","Cell value cannot be negative",IF(Z161="Error","Cell value cannot be negative",IF(AA161="Error","Cell value cannot be negative", "")))))))</f>
        <v>Mandatory cells cannot be blank</v>
      </c>
      <c r="N161" s="261"/>
      <c r="O161" s="254"/>
      <c r="P161" s="153"/>
      <c r="Q161" s="1" t="str">
        <f>IF(AND(B161&lt;&gt;"",C161&lt;&gt;"",D161&lt;&gt;"",E161&lt;&gt;"",F161&lt;&gt;"",G161&lt;&gt;""),"","Error")</f>
        <v>Error</v>
      </c>
      <c r="V161" s="44" t="str">
        <f t="shared" si="73"/>
        <v/>
      </c>
      <c r="W161" s="44" t="str">
        <f t="shared" si="74"/>
        <v/>
      </c>
      <c r="X161" s="44" t="str">
        <f t="shared" si="75"/>
        <v/>
      </c>
      <c r="Y161" s="44" t="str">
        <f t="shared" si="76"/>
        <v/>
      </c>
      <c r="Z161" s="44" t="str">
        <f t="shared" si="77"/>
        <v/>
      </c>
      <c r="AA161" s="44" t="str">
        <f t="shared" si="77"/>
        <v/>
      </c>
    </row>
    <row r="162" spans="1:27" ht="15" customHeight="1" x14ac:dyDescent="0.3">
      <c r="A162" s="126"/>
      <c r="B162" s="264"/>
      <c r="C162" s="265"/>
      <c r="D162" s="265"/>
      <c r="E162" s="265"/>
      <c r="F162" s="265"/>
      <c r="G162" s="265"/>
      <c r="H162" s="266"/>
      <c r="I162" s="4"/>
      <c r="J162" s="4"/>
      <c r="K162" s="4"/>
      <c r="L162" s="4"/>
      <c r="M162" s="65"/>
      <c r="O162" s="26"/>
    </row>
    <row r="163" spans="1:27" ht="48.75" customHeight="1" x14ac:dyDescent="0.3">
      <c r="A163" s="123" t="s">
        <v>70</v>
      </c>
      <c r="B163" s="139"/>
      <c r="C163" s="139"/>
      <c r="D163" s="139"/>
      <c r="E163" s="139"/>
      <c r="F163" s="139"/>
      <c r="G163" s="139"/>
      <c r="H163" s="125">
        <f t="shared" si="78"/>
        <v>0</v>
      </c>
      <c r="I163" s="4"/>
      <c r="J163" s="4"/>
      <c r="K163" s="4"/>
      <c r="L163" s="4"/>
      <c r="M163" s="26" t="str">
        <f>IF(Q163="Error","Mandatory cells cannot be blank",IF(V163="Error","Cell value cannot be negative",IF(W163="Error","Cell value cannot be negative",IF(X163="Error","Cell value cannot be negative",IF(Y163="Error","Cell value cannot be negative",IF(Z163="Error","Cell value cannot be negative",IF(AA163="Error","Cell value cannot be negative", "")))))))</f>
        <v>Mandatory cells cannot be blank</v>
      </c>
      <c r="N163" s="152" t="str">
        <f>IF(R163="Error","Total of mandatory cells should be greater than 0", "")</f>
        <v>Total of mandatory cells should be greater than 0</v>
      </c>
      <c r="O163" s="151" t="str">
        <f>IF(T163="Error","Row 164 total should be less than or equal to row 159 total","")</f>
        <v/>
      </c>
      <c r="P163" s="19"/>
      <c r="Q163" s="1" t="str">
        <f>IF(AND(B163&lt;&gt;"",C163&lt;&gt;"",D163&lt;&gt;"",E163&lt;&gt;"",F163&lt;&gt;"",G163&lt;&gt;""),"","Error")</f>
        <v>Error</v>
      </c>
      <c r="R163" s="43" t="str">
        <f>IF(SUM(B163:G163)&gt;0,"","Error")</f>
        <v>Error</v>
      </c>
      <c r="T163" s="43" t="str">
        <f>IF(SUM(B163:G163)&gt;SUM(B158:G158),"Error","")</f>
        <v/>
      </c>
      <c r="V163" s="44" t="str">
        <f t="shared" ref="V163" si="79">IF(B163&lt;0,"Error","")</f>
        <v/>
      </c>
      <c r="W163" s="44" t="str">
        <f t="shared" ref="W163" si="80">IF(C163&lt;0,"Error","")</f>
        <v/>
      </c>
      <c r="X163" s="44" t="str">
        <f t="shared" ref="X163" si="81">IF(D163&lt;0,"Error","")</f>
        <v/>
      </c>
      <c r="Y163" s="44" t="str">
        <f t="shared" ref="Y163" si="82">IF(E163&lt;0,"Error","")</f>
        <v/>
      </c>
      <c r="Z163" s="44" t="str">
        <f t="shared" ref="Z163" si="83">IF(F163&lt;0,"Error","")</f>
        <v/>
      </c>
      <c r="AA163" s="44" t="str">
        <f t="shared" ref="AA163" si="84">IF(G163&lt;0,"Error","")</f>
        <v/>
      </c>
    </row>
    <row r="164" spans="1:27" ht="50.65" customHeight="1" x14ac:dyDescent="0.3">
      <c r="B164" s="6"/>
      <c r="C164" s="6"/>
      <c r="D164" s="6"/>
      <c r="E164" s="6"/>
      <c r="F164" s="6"/>
      <c r="G164" s="34"/>
      <c r="H164" s="6"/>
      <c r="I164" s="6"/>
      <c r="J164" s="6"/>
      <c r="K164" s="6"/>
      <c r="L164" s="6"/>
      <c r="M164" s="22"/>
      <c r="N164" s="30"/>
      <c r="O164" s="151"/>
      <c r="P164" s="19"/>
      <c r="T164" s="45"/>
      <c r="U164" s="1" t="str">
        <f t="shared" ref="U164:Z164" si="85">IF(B163&gt;B158,"Error","")</f>
        <v/>
      </c>
      <c r="V164" s="1" t="str">
        <f t="shared" si="85"/>
        <v/>
      </c>
      <c r="W164" s="1" t="str">
        <f t="shared" si="85"/>
        <v/>
      </c>
      <c r="X164" s="1" t="str">
        <f>IF(E163&gt;E158,"Error","")</f>
        <v/>
      </c>
      <c r="Y164" s="1" t="str">
        <f t="shared" si="85"/>
        <v/>
      </c>
      <c r="Z164" s="1" t="str">
        <f t="shared" si="85"/>
        <v/>
      </c>
    </row>
    <row r="165" spans="1:27" ht="25.15" customHeight="1" x14ac:dyDescent="0.3">
      <c r="A165" s="112" t="s">
        <v>91</v>
      </c>
      <c r="B165" s="262"/>
      <c r="C165" s="263"/>
      <c r="D165" s="263"/>
      <c r="E165" s="263"/>
      <c r="F165" s="263"/>
      <c r="G165" s="263"/>
      <c r="H165" s="4"/>
      <c r="I165" s="4"/>
      <c r="J165" s="4"/>
      <c r="K165" s="4"/>
      <c r="L165" s="4"/>
      <c r="M165" s="22"/>
    </row>
    <row r="166" spans="1:27" ht="39" customHeight="1" x14ac:dyDescent="0.3">
      <c r="A166" s="122" t="s">
        <v>110</v>
      </c>
      <c r="B166" s="262" t="s">
        <v>57</v>
      </c>
      <c r="C166" s="262"/>
      <c r="D166" s="262"/>
      <c r="E166" s="262"/>
      <c r="F166" s="262"/>
      <c r="G166" s="262"/>
      <c r="H166" s="4"/>
      <c r="I166" s="4"/>
      <c r="J166" s="4"/>
      <c r="K166" s="4"/>
      <c r="L166" s="4"/>
      <c r="M166" s="22"/>
    </row>
    <row r="167" spans="1:27" ht="39" customHeight="1" x14ac:dyDescent="0.3">
      <c r="A167" s="123" t="s">
        <v>72</v>
      </c>
      <c r="B167" s="110" t="s">
        <v>1</v>
      </c>
      <c r="C167" s="110" t="s">
        <v>2</v>
      </c>
      <c r="D167" s="110" t="s">
        <v>3</v>
      </c>
      <c r="E167" s="110" t="s">
        <v>4</v>
      </c>
      <c r="F167" s="110" t="s">
        <v>5</v>
      </c>
      <c r="G167" s="111" t="s">
        <v>120</v>
      </c>
      <c r="H167" s="75" t="s">
        <v>157</v>
      </c>
      <c r="I167" s="4"/>
      <c r="J167" s="4"/>
      <c r="K167" s="4"/>
      <c r="L167" s="4"/>
      <c r="M167" s="22"/>
    </row>
    <row r="168" spans="1:27" ht="25.15" customHeight="1" x14ac:dyDescent="0.3">
      <c r="A168" s="120" t="s">
        <v>153</v>
      </c>
      <c r="B168" s="147"/>
      <c r="C168" s="147"/>
      <c r="D168" s="147"/>
      <c r="E168" s="147"/>
      <c r="F168" s="147"/>
      <c r="G168" s="148"/>
      <c r="H168" s="100">
        <f>SUM(B168:G168)</f>
        <v>0</v>
      </c>
      <c r="I168" s="4"/>
      <c r="J168" s="4"/>
      <c r="K168" s="4"/>
      <c r="L168" s="4"/>
      <c r="M168" s="22"/>
    </row>
    <row r="169" spans="1:27" ht="25.15" customHeight="1" x14ac:dyDescent="0.3">
      <c r="A169" s="120" t="s">
        <v>154</v>
      </c>
      <c r="B169" s="147"/>
      <c r="C169" s="147"/>
      <c r="D169" s="147"/>
      <c r="E169" s="147"/>
      <c r="F169" s="147"/>
      <c r="G169" s="148"/>
      <c r="H169" s="100">
        <f t="shared" ref="H169:H173" si="86">SUM(B169:G169)</f>
        <v>0</v>
      </c>
      <c r="I169" s="4"/>
      <c r="J169" s="4"/>
      <c r="K169" s="4"/>
      <c r="L169" s="4"/>
      <c r="M169" s="22"/>
    </row>
    <row r="170" spans="1:27" ht="25.15" customHeight="1" x14ac:dyDescent="0.3">
      <c r="A170" s="120" t="s">
        <v>48</v>
      </c>
      <c r="B170" s="147"/>
      <c r="C170" s="147"/>
      <c r="D170" s="147"/>
      <c r="E170" s="147"/>
      <c r="F170" s="147"/>
      <c r="G170" s="148"/>
      <c r="H170" s="100">
        <f t="shared" si="86"/>
        <v>0</v>
      </c>
      <c r="I170" s="4"/>
      <c r="J170" s="4"/>
      <c r="K170" s="4"/>
      <c r="L170" s="4"/>
      <c r="M170" s="22"/>
    </row>
    <row r="171" spans="1:27" ht="25.15" customHeight="1" x14ac:dyDescent="0.3">
      <c r="A171" s="124" t="s">
        <v>49</v>
      </c>
      <c r="B171" s="149"/>
      <c r="C171" s="149"/>
      <c r="D171" s="149"/>
      <c r="E171" s="149"/>
      <c r="F171" s="149"/>
      <c r="G171" s="150"/>
      <c r="H171" s="100">
        <f t="shared" si="86"/>
        <v>0</v>
      </c>
      <c r="I171" s="4"/>
      <c r="J171" s="4"/>
      <c r="K171" s="4"/>
      <c r="L171" s="4"/>
      <c r="M171" s="22"/>
    </row>
    <row r="172" spans="1:27" ht="15" customHeight="1" x14ac:dyDescent="0.3">
      <c r="A172" s="126"/>
      <c r="B172" s="264"/>
      <c r="C172" s="265"/>
      <c r="D172" s="265"/>
      <c r="E172" s="265"/>
      <c r="F172" s="265"/>
      <c r="G172" s="265"/>
      <c r="H172" s="266"/>
      <c r="I172" s="4"/>
      <c r="J172" s="4"/>
      <c r="K172" s="4"/>
      <c r="L172" s="4"/>
      <c r="M172" s="22"/>
    </row>
    <row r="173" spans="1:27" ht="48.75" customHeight="1" x14ac:dyDescent="0.3">
      <c r="A173" s="123" t="s">
        <v>70</v>
      </c>
      <c r="B173" s="147"/>
      <c r="C173" s="147"/>
      <c r="D173" s="147"/>
      <c r="E173" s="147"/>
      <c r="F173" s="147"/>
      <c r="G173" s="147"/>
      <c r="H173" s="125">
        <f t="shared" si="86"/>
        <v>0</v>
      </c>
      <c r="I173" s="4"/>
      <c r="J173" s="4"/>
      <c r="K173" s="4"/>
      <c r="L173" s="4"/>
      <c r="M173" s="22"/>
    </row>
    <row r="174" spans="1:27" ht="25.4" customHeight="1" x14ac:dyDescent="0.4">
      <c r="A174" s="16"/>
      <c r="B174" s="7"/>
      <c r="C174" s="7"/>
      <c r="D174" s="7"/>
      <c r="E174" s="7"/>
      <c r="F174" s="7"/>
      <c r="G174" s="7"/>
      <c r="H174" s="7"/>
      <c r="I174" s="7"/>
      <c r="J174" s="7"/>
      <c r="K174" s="7"/>
      <c r="L174" s="7"/>
      <c r="M174" s="31"/>
    </row>
    <row r="175" spans="1:27" ht="25.4" customHeight="1" x14ac:dyDescent="0.4">
      <c r="A175" s="141" t="s">
        <v>92</v>
      </c>
      <c r="B175" s="7"/>
      <c r="C175" s="7"/>
      <c r="D175" s="7"/>
      <c r="E175" s="7"/>
      <c r="F175" s="7"/>
      <c r="G175" s="7"/>
      <c r="H175" s="7"/>
      <c r="I175" s="7"/>
      <c r="J175" s="7"/>
      <c r="K175" s="7"/>
      <c r="L175" s="7"/>
      <c r="M175" s="31"/>
    </row>
    <row r="176" spans="1:27" ht="25.4" customHeight="1" x14ac:dyDescent="0.4">
      <c r="A176" s="142" t="s">
        <v>991</v>
      </c>
      <c r="B176" s="7"/>
      <c r="C176" s="7"/>
      <c r="D176" s="7"/>
      <c r="E176" s="7"/>
      <c r="F176" s="7"/>
      <c r="G176" s="7"/>
      <c r="H176" s="7"/>
      <c r="I176" s="7"/>
      <c r="J176" s="7"/>
      <c r="K176" s="7"/>
      <c r="L176" s="7"/>
      <c r="M176" s="31"/>
    </row>
    <row r="177" spans="1:13" ht="25.4" customHeight="1" x14ac:dyDescent="0.4">
      <c r="A177" s="142" t="s">
        <v>992</v>
      </c>
      <c r="B177" s="7"/>
      <c r="C177" s="7"/>
      <c r="D177" s="7"/>
      <c r="E177" s="7"/>
      <c r="F177" s="7"/>
      <c r="G177" s="7"/>
      <c r="H177" s="7"/>
      <c r="I177" s="7"/>
      <c r="J177" s="7"/>
      <c r="K177" s="7"/>
      <c r="L177" s="7"/>
      <c r="M177" s="31"/>
    </row>
    <row r="178" spans="1:13" ht="25.4" customHeight="1" x14ac:dyDescent="0.3">
      <c r="A178" s="142" t="s">
        <v>127</v>
      </c>
      <c r="B178" s="4"/>
      <c r="C178" s="4"/>
      <c r="D178" s="4"/>
      <c r="E178" s="4"/>
      <c r="F178" s="4"/>
      <c r="G178" s="4"/>
      <c r="H178" s="4"/>
      <c r="I178" s="4"/>
      <c r="J178" s="4"/>
      <c r="K178" s="4"/>
      <c r="L178" s="4"/>
      <c r="M178" s="22"/>
    </row>
    <row r="179" spans="1:13" ht="24.75" customHeight="1" x14ac:dyDescent="0.3">
      <c r="B179" s="6"/>
      <c r="C179" s="6"/>
      <c r="D179" s="6"/>
      <c r="E179" s="6"/>
      <c r="F179" s="6"/>
      <c r="G179" s="6"/>
      <c r="H179" s="6"/>
      <c r="I179" s="6"/>
      <c r="J179" s="6"/>
      <c r="K179" s="6"/>
      <c r="L179" s="6"/>
      <c r="M179" s="22"/>
    </row>
    <row r="180" spans="1:13" ht="25.15" customHeight="1" x14ac:dyDescent="0.3">
      <c r="A180" s="112" t="s">
        <v>93</v>
      </c>
      <c r="B180" s="262"/>
      <c r="C180" s="263"/>
      <c r="D180" s="263"/>
      <c r="E180" s="263"/>
      <c r="F180" s="263"/>
      <c r="G180" s="263"/>
      <c r="H180" s="4"/>
    </row>
    <row r="181" spans="1:13" ht="47.25" customHeight="1" x14ac:dyDescent="0.3">
      <c r="A181" s="122" t="s">
        <v>112</v>
      </c>
      <c r="B181" s="262" t="s">
        <v>57</v>
      </c>
      <c r="C181" s="262"/>
      <c r="D181" s="262"/>
      <c r="E181" s="262"/>
      <c r="F181" s="262"/>
      <c r="G181" s="262"/>
      <c r="H181" s="4"/>
    </row>
    <row r="182" spans="1:13" ht="65.25" customHeight="1" x14ac:dyDescent="0.3">
      <c r="A182" s="109" t="s">
        <v>79</v>
      </c>
      <c r="B182" s="110" t="s">
        <v>1</v>
      </c>
      <c r="C182" s="110" t="s">
        <v>2</v>
      </c>
      <c r="D182" s="110" t="s">
        <v>3</v>
      </c>
      <c r="E182" s="110" t="s">
        <v>4</v>
      </c>
      <c r="F182" s="110" t="s">
        <v>5</v>
      </c>
      <c r="G182" s="111" t="s">
        <v>120</v>
      </c>
      <c r="H182" s="75" t="s">
        <v>157</v>
      </c>
    </row>
    <row r="183" spans="1:13" ht="25.15" customHeight="1" x14ac:dyDescent="0.3">
      <c r="A183" s="120" t="s">
        <v>117</v>
      </c>
      <c r="B183" s="145"/>
      <c r="C183" s="145"/>
      <c r="D183" s="145"/>
      <c r="E183" s="145"/>
      <c r="F183" s="145"/>
      <c r="G183" s="146"/>
      <c r="H183" s="100">
        <f>SUM(B183:G183)</f>
        <v>0</v>
      </c>
    </row>
    <row r="184" spans="1:13" ht="25.15" customHeight="1" x14ac:dyDescent="0.3">
      <c r="A184" s="120" t="s">
        <v>118</v>
      </c>
      <c r="B184" s="145"/>
      <c r="C184" s="145"/>
      <c r="D184" s="145"/>
      <c r="E184" s="145"/>
      <c r="F184" s="145"/>
      <c r="G184" s="146"/>
      <c r="H184" s="100">
        <f t="shared" ref="H184:H191" si="87">SUM(B184:G184)</f>
        <v>0</v>
      </c>
    </row>
    <row r="185" spans="1:13" ht="25.15" customHeight="1" x14ac:dyDescent="0.3">
      <c r="A185" s="120" t="s">
        <v>47</v>
      </c>
      <c r="B185" s="145"/>
      <c r="C185" s="145"/>
      <c r="D185" s="145"/>
      <c r="E185" s="145"/>
      <c r="F185" s="145"/>
      <c r="G185" s="146"/>
      <c r="H185" s="100">
        <f t="shared" si="87"/>
        <v>0</v>
      </c>
    </row>
    <row r="186" spans="1:13" ht="25.15" customHeight="1" x14ac:dyDescent="0.3">
      <c r="A186" s="120" t="s">
        <v>48</v>
      </c>
      <c r="B186" s="145"/>
      <c r="C186" s="145"/>
      <c r="D186" s="145"/>
      <c r="E186" s="145"/>
      <c r="F186" s="145"/>
      <c r="G186" s="146"/>
      <c r="H186" s="100">
        <f t="shared" si="87"/>
        <v>0</v>
      </c>
    </row>
    <row r="187" spans="1:13" ht="25.15" customHeight="1" x14ac:dyDescent="0.3">
      <c r="A187" s="120" t="s">
        <v>49</v>
      </c>
      <c r="B187" s="145"/>
      <c r="C187" s="145"/>
      <c r="D187" s="145"/>
      <c r="E187" s="145"/>
      <c r="F187" s="145"/>
      <c r="G187" s="146"/>
      <c r="H187" s="100">
        <f t="shared" si="87"/>
        <v>0</v>
      </c>
    </row>
    <row r="188" spans="1:13" ht="51" customHeight="1" x14ac:dyDescent="0.3">
      <c r="A188" s="109" t="s">
        <v>71</v>
      </c>
      <c r="B188" s="110" t="s">
        <v>1</v>
      </c>
      <c r="C188" s="110" t="s">
        <v>2</v>
      </c>
      <c r="D188" s="110" t="s">
        <v>3</v>
      </c>
      <c r="E188" s="110" t="s">
        <v>4</v>
      </c>
      <c r="F188" s="110" t="s">
        <v>5</v>
      </c>
      <c r="G188" s="111" t="s">
        <v>120</v>
      </c>
      <c r="H188" s="75" t="s">
        <v>157</v>
      </c>
    </row>
    <row r="189" spans="1:13" ht="25.15" customHeight="1" x14ac:dyDescent="0.3">
      <c r="A189" s="120" t="s">
        <v>104</v>
      </c>
      <c r="B189" s="145"/>
      <c r="C189" s="145"/>
      <c r="D189" s="145"/>
      <c r="E189" s="145"/>
      <c r="F189" s="145"/>
      <c r="G189" s="146"/>
      <c r="H189" s="100">
        <f t="shared" si="87"/>
        <v>0</v>
      </c>
    </row>
    <row r="190" spans="1:13" ht="25.15" customHeight="1" x14ac:dyDescent="0.3">
      <c r="A190" s="120" t="s">
        <v>105</v>
      </c>
      <c r="B190" s="145"/>
      <c r="C190" s="145"/>
      <c r="D190" s="145"/>
      <c r="E190" s="145"/>
      <c r="F190" s="145"/>
      <c r="G190" s="146"/>
      <c r="H190" s="100">
        <f t="shared" si="87"/>
        <v>0</v>
      </c>
    </row>
    <row r="191" spans="1:13" ht="25.15" customHeight="1" x14ac:dyDescent="0.3">
      <c r="A191" s="120" t="s">
        <v>106</v>
      </c>
      <c r="B191" s="145"/>
      <c r="C191" s="145"/>
      <c r="D191" s="145"/>
      <c r="E191" s="145"/>
      <c r="F191" s="145"/>
      <c r="G191" s="146"/>
      <c r="H191" s="100">
        <f t="shared" si="87"/>
        <v>0</v>
      </c>
    </row>
    <row r="192" spans="1:13" ht="24.75" customHeight="1" x14ac:dyDescent="0.3">
      <c r="B192" s="6"/>
      <c r="C192" s="6"/>
      <c r="D192" s="6"/>
      <c r="E192" s="6"/>
      <c r="F192" s="6"/>
      <c r="G192" s="6"/>
      <c r="H192" s="6"/>
      <c r="I192" s="6"/>
      <c r="J192" s="6"/>
      <c r="K192" s="6"/>
      <c r="L192" s="6"/>
      <c r="M192" s="22"/>
    </row>
    <row r="193" spans="1:13" ht="25.15" customHeight="1" x14ac:dyDescent="0.3">
      <c r="A193" s="112" t="s">
        <v>94</v>
      </c>
      <c r="B193" s="262"/>
      <c r="C193" s="263"/>
      <c r="D193" s="263"/>
      <c r="E193" s="263"/>
      <c r="F193" s="263"/>
      <c r="G193" s="263"/>
      <c r="H193" s="4"/>
    </row>
    <row r="194" spans="1:13" ht="45" customHeight="1" x14ac:dyDescent="0.3">
      <c r="A194" s="122" t="s">
        <v>113</v>
      </c>
      <c r="B194" s="262" t="s">
        <v>57</v>
      </c>
      <c r="C194" s="262"/>
      <c r="D194" s="262"/>
      <c r="E194" s="262"/>
      <c r="F194" s="262"/>
      <c r="G194" s="262"/>
      <c r="H194" s="4"/>
    </row>
    <row r="195" spans="1:13" ht="54" customHeight="1" x14ac:dyDescent="0.3">
      <c r="A195" s="109" t="s">
        <v>79</v>
      </c>
      <c r="B195" s="110" t="s">
        <v>1</v>
      </c>
      <c r="C195" s="110" t="s">
        <v>2</v>
      </c>
      <c r="D195" s="110" t="s">
        <v>3</v>
      </c>
      <c r="E195" s="110" t="s">
        <v>4</v>
      </c>
      <c r="F195" s="110" t="s">
        <v>5</v>
      </c>
      <c r="G195" s="111" t="s">
        <v>120</v>
      </c>
      <c r="H195" s="75" t="s">
        <v>157</v>
      </c>
    </row>
    <row r="196" spans="1:13" ht="25.15" customHeight="1" x14ac:dyDescent="0.3">
      <c r="A196" s="120" t="s">
        <v>117</v>
      </c>
      <c r="B196" s="145"/>
      <c r="C196" s="145"/>
      <c r="D196" s="145"/>
      <c r="E196" s="145"/>
      <c r="F196" s="145"/>
      <c r="G196" s="146"/>
      <c r="H196" s="100">
        <f>SUM(B196:G196)</f>
        <v>0</v>
      </c>
    </row>
    <row r="197" spans="1:13" ht="25.15" customHeight="1" x14ac:dyDescent="0.3">
      <c r="A197" s="120" t="s">
        <v>118</v>
      </c>
      <c r="B197" s="145"/>
      <c r="C197" s="145"/>
      <c r="D197" s="145"/>
      <c r="E197" s="145"/>
      <c r="F197" s="145"/>
      <c r="G197" s="146"/>
      <c r="H197" s="100">
        <f t="shared" ref="H197:H204" si="88">SUM(B197:G197)</f>
        <v>0</v>
      </c>
    </row>
    <row r="198" spans="1:13" ht="25.15" customHeight="1" x14ac:dyDescent="0.3">
      <c r="A198" s="120" t="s">
        <v>47</v>
      </c>
      <c r="B198" s="145"/>
      <c r="C198" s="145"/>
      <c r="D198" s="145"/>
      <c r="E198" s="145"/>
      <c r="F198" s="145"/>
      <c r="G198" s="146"/>
      <c r="H198" s="100">
        <f t="shared" si="88"/>
        <v>0</v>
      </c>
    </row>
    <row r="199" spans="1:13" ht="25.15" customHeight="1" x14ac:dyDescent="0.3">
      <c r="A199" s="120" t="s">
        <v>48</v>
      </c>
      <c r="B199" s="145"/>
      <c r="C199" s="145"/>
      <c r="D199" s="145"/>
      <c r="E199" s="145"/>
      <c r="F199" s="145"/>
      <c r="G199" s="146"/>
      <c r="H199" s="100">
        <f t="shared" si="88"/>
        <v>0</v>
      </c>
    </row>
    <row r="200" spans="1:13" ht="25.15" customHeight="1" x14ac:dyDescent="0.3">
      <c r="A200" s="120" t="s">
        <v>49</v>
      </c>
      <c r="B200" s="145"/>
      <c r="C200" s="145"/>
      <c r="D200" s="145"/>
      <c r="E200" s="145"/>
      <c r="F200" s="145"/>
      <c r="G200" s="146"/>
      <c r="H200" s="100">
        <f t="shared" si="88"/>
        <v>0</v>
      </c>
    </row>
    <row r="201" spans="1:13" ht="54" customHeight="1" x14ac:dyDescent="0.3">
      <c r="A201" s="109" t="s">
        <v>71</v>
      </c>
      <c r="B201" s="110" t="s">
        <v>1</v>
      </c>
      <c r="C201" s="110" t="s">
        <v>2</v>
      </c>
      <c r="D201" s="110" t="s">
        <v>3</v>
      </c>
      <c r="E201" s="110" t="s">
        <v>4</v>
      </c>
      <c r="F201" s="110" t="s">
        <v>5</v>
      </c>
      <c r="G201" s="111" t="s">
        <v>120</v>
      </c>
      <c r="H201" s="75" t="s">
        <v>157</v>
      </c>
    </row>
    <row r="202" spans="1:13" ht="25.15" customHeight="1" x14ac:dyDescent="0.3">
      <c r="A202" s="120" t="s">
        <v>104</v>
      </c>
      <c r="B202" s="145"/>
      <c r="C202" s="145"/>
      <c r="D202" s="145"/>
      <c r="E202" s="145"/>
      <c r="F202" s="145"/>
      <c r="G202" s="146"/>
      <c r="H202" s="100">
        <f t="shared" si="88"/>
        <v>0</v>
      </c>
    </row>
    <row r="203" spans="1:13" ht="25.15" customHeight="1" x14ac:dyDescent="0.3">
      <c r="A203" s="120" t="s">
        <v>105</v>
      </c>
      <c r="B203" s="145"/>
      <c r="C203" s="145"/>
      <c r="D203" s="145"/>
      <c r="E203" s="145"/>
      <c r="F203" s="145"/>
      <c r="G203" s="146"/>
      <c r="H203" s="100">
        <f t="shared" si="88"/>
        <v>0</v>
      </c>
    </row>
    <row r="204" spans="1:13" ht="25.15" customHeight="1" x14ac:dyDescent="0.3">
      <c r="A204" s="120" t="s">
        <v>106</v>
      </c>
      <c r="B204" s="145"/>
      <c r="C204" s="145"/>
      <c r="D204" s="145"/>
      <c r="E204" s="145"/>
      <c r="F204" s="145"/>
      <c r="G204" s="146"/>
      <c r="H204" s="100">
        <f t="shared" si="88"/>
        <v>0</v>
      </c>
    </row>
    <row r="205" spans="1:13" ht="24" customHeight="1" x14ac:dyDescent="0.3">
      <c r="I205" s="4"/>
      <c r="J205" s="4"/>
      <c r="K205" s="4"/>
      <c r="L205" s="4"/>
      <c r="M205" s="22"/>
    </row>
    <row r="206" spans="1:13" ht="24.75" customHeight="1" x14ac:dyDescent="0.4">
      <c r="A206" s="141" t="s">
        <v>115</v>
      </c>
      <c r="B206" s="7"/>
      <c r="C206" s="7"/>
      <c r="D206" s="7"/>
      <c r="E206" s="7"/>
      <c r="F206" s="7"/>
      <c r="G206" s="7"/>
      <c r="H206" s="7"/>
      <c r="I206" s="7"/>
      <c r="J206" s="7"/>
      <c r="K206" s="7"/>
      <c r="L206" s="7"/>
      <c r="M206" s="31"/>
    </row>
    <row r="207" spans="1:13" ht="25.4" customHeight="1" x14ac:dyDescent="0.3">
      <c r="A207" s="142" t="s">
        <v>114</v>
      </c>
      <c r="B207" s="32"/>
      <c r="C207" s="32"/>
      <c r="D207" s="32"/>
      <c r="E207" s="32"/>
      <c r="F207" s="32"/>
      <c r="G207" s="32"/>
      <c r="H207" s="32"/>
      <c r="I207" s="32"/>
      <c r="J207" s="32"/>
      <c r="K207" s="32"/>
      <c r="L207" s="32"/>
      <c r="M207" s="33"/>
    </row>
    <row r="208" spans="1:13" ht="25.4" customHeight="1" x14ac:dyDescent="0.35">
      <c r="A208" s="17"/>
      <c r="B208" s="32"/>
      <c r="C208" s="32"/>
      <c r="D208" s="32"/>
      <c r="E208" s="32"/>
      <c r="F208" s="32"/>
      <c r="G208" s="32"/>
      <c r="H208" s="32"/>
      <c r="I208" s="32"/>
      <c r="J208" s="32"/>
      <c r="K208" s="32"/>
      <c r="L208" s="32"/>
      <c r="M208" s="33"/>
    </row>
    <row r="209" spans="1:27" ht="25.15" customHeight="1" x14ac:dyDescent="0.3">
      <c r="A209" s="134" t="s">
        <v>50</v>
      </c>
      <c r="B209" s="135"/>
      <c r="C209" s="4"/>
      <c r="D209" s="4"/>
      <c r="E209" s="4"/>
      <c r="F209" s="4"/>
      <c r="G209" s="4"/>
      <c r="H209" s="4"/>
      <c r="I209" s="4"/>
      <c r="J209" s="4"/>
      <c r="K209" s="4"/>
      <c r="L209" s="4"/>
      <c r="M209" s="22"/>
    </row>
    <row r="210" spans="1:27" ht="25.15" customHeight="1" x14ac:dyDescent="0.3">
      <c r="A210" s="128" t="s">
        <v>100</v>
      </c>
      <c r="B210" s="129" t="s">
        <v>102</v>
      </c>
      <c r="C210" s="4"/>
      <c r="D210" s="4"/>
      <c r="E210" s="4"/>
      <c r="F210" s="4"/>
      <c r="G210" s="4"/>
      <c r="H210" s="4"/>
      <c r="I210" s="4"/>
      <c r="J210" s="4"/>
      <c r="K210" s="4"/>
      <c r="L210" s="4"/>
      <c r="M210" s="22"/>
    </row>
    <row r="211" spans="1:27" ht="25.15" customHeight="1" x14ac:dyDescent="0.3">
      <c r="A211" s="130" t="s">
        <v>69</v>
      </c>
      <c r="B211" s="143"/>
      <c r="C211" s="6"/>
      <c r="D211" s="4"/>
      <c r="E211" s="4"/>
      <c r="F211" s="4"/>
      <c r="G211" s="4"/>
      <c r="H211" s="4"/>
      <c r="I211" s="4"/>
      <c r="J211" s="4"/>
      <c r="K211" s="4"/>
      <c r="L211" s="4"/>
      <c r="M211" s="26" t="str">
        <f>IF(Q211="Error","Mandatory cell cannot be blank",IF(V211="Error","Cell value cannot be negative", ""))</f>
        <v>Mandatory cell cannot be blank</v>
      </c>
      <c r="N211" s="30"/>
      <c r="O211" s="254" t="str">
        <f>IF(T211="Error","SG5a total should be less than or equal to SG3a total","")</f>
        <v/>
      </c>
      <c r="P211" s="153"/>
      <c r="Q211" s="1" t="str">
        <f>IF(B211&lt;&gt;"","","Error")</f>
        <v>Error</v>
      </c>
      <c r="R211" s="43" t="str">
        <f>IF(ISBLANK(B211),"Error",IF(B211&lt;0,"Error",""))</f>
        <v>Error</v>
      </c>
      <c r="T211" s="43" t="str">
        <f>IF(SUM(B211:B212)&gt;SUM(B158:G161),"Error","")</f>
        <v/>
      </c>
      <c r="V211" s="44" t="str">
        <f t="shared" ref="V211:V212" si="89">IF(B211&lt;0,"Error","")</f>
        <v/>
      </c>
    </row>
    <row r="212" spans="1:27" ht="25.15" customHeight="1" x14ac:dyDescent="0.3">
      <c r="A212" s="130" t="s">
        <v>54</v>
      </c>
      <c r="B212" s="143"/>
      <c r="C212" s="6"/>
      <c r="D212" s="4"/>
      <c r="E212" s="4"/>
      <c r="F212" s="4"/>
      <c r="G212" s="4"/>
      <c r="H212" s="4"/>
      <c r="I212" s="4"/>
      <c r="J212" s="4"/>
      <c r="K212" s="4"/>
      <c r="L212" s="4"/>
      <c r="M212" s="26" t="str">
        <f>IF(Q212="Error","Mandatory cell cannot be blank",IF(V212="Error","Cell value cannot be negative", ""))</f>
        <v>Mandatory cell cannot be blank</v>
      </c>
      <c r="N212" s="30"/>
      <c r="O212" s="254"/>
      <c r="P212" s="153"/>
      <c r="Q212" s="1" t="str">
        <f>IF(B212&lt;&gt;"","","Error")</f>
        <v>Error</v>
      </c>
      <c r="R212" s="43" t="str">
        <f>IF(ISBLANK(B212),"Error",IF(B212&lt;0,"Error",""))</f>
        <v>Error</v>
      </c>
      <c r="V212" s="44" t="str">
        <f t="shared" si="89"/>
        <v/>
      </c>
    </row>
    <row r="213" spans="1:27" ht="25.4" customHeight="1" x14ac:dyDescent="0.35">
      <c r="A213" s="18"/>
      <c r="B213" s="4"/>
      <c r="C213" s="4"/>
      <c r="D213" s="4"/>
      <c r="E213" s="4"/>
      <c r="F213" s="4"/>
      <c r="G213" s="4"/>
      <c r="H213" s="4"/>
      <c r="I213" s="4"/>
      <c r="J213" s="4"/>
      <c r="K213" s="4"/>
      <c r="L213" s="4"/>
      <c r="M213" s="65"/>
    </row>
    <row r="214" spans="1:27" ht="25.15" customHeight="1" x14ac:dyDescent="0.3">
      <c r="A214" s="127" t="s">
        <v>51</v>
      </c>
      <c r="B214" s="269" t="s">
        <v>57</v>
      </c>
      <c r="C214" s="270"/>
      <c r="D214" s="270"/>
      <c r="E214" s="270"/>
      <c r="F214" s="270"/>
      <c r="G214" s="270"/>
      <c r="H214" s="4"/>
      <c r="I214" s="4"/>
      <c r="J214" s="4"/>
      <c r="K214" s="4"/>
      <c r="L214" s="4"/>
      <c r="M214" s="65"/>
    </row>
    <row r="215" spans="1:27" ht="39" customHeight="1" x14ac:dyDescent="0.3">
      <c r="A215" s="128" t="s">
        <v>125</v>
      </c>
      <c r="B215" s="129" t="s">
        <v>1</v>
      </c>
      <c r="C215" s="129" t="s">
        <v>2</v>
      </c>
      <c r="D215" s="129" t="s">
        <v>3</v>
      </c>
      <c r="E215" s="129" t="s">
        <v>4</v>
      </c>
      <c r="F215" s="129" t="s">
        <v>5</v>
      </c>
      <c r="G215" s="132" t="s">
        <v>120</v>
      </c>
      <c r="H215" s="133" t="s">
        <v>157</v>
      </c>
      <c r="I215" s="4"/>
      <c r="J215" s="4"/>
      <c r="K215" s="4"/>
      <c r="L215" s="4"/>
      <c r="M215" s="65"/>
    </row>
    <row r="216" spans="1:27" ht="39" customHeight="1" x14ac:dyDescent="0.3">
      <c r="A216" s="131" t="s">
        <v>55</v>
      </c>
      <c r="B216" s="143"/>
      <c r="C216" s="143"/>
      <c r="D216" s="143"/>
      <c r="E216" s="143"/>
      <c r="F216" s="143"/>
      <c r="G216" s="144"/>
      <c r="H216" s="136">
        <f>SUM(B216:G216)</f>
        <v>0</v>
      </c>
      <c r="I216" s="4"/>
      <c r="J216" s="4"/>
      <c r="K216" s="4"/>
      <c r="L216" s="4"/>
      <c r="M216" s="26" t="str">
        <f>IF(Q216="Error","Mandatory cells cannot be blank",IF(V216="Error","Cell value cannot be negative",IF(W216="Error","Cell value cannot be negative",IF(X216="Error","Cell value cannot be negative",IF(Y216="Error","Cell value cannot be negative",IF(Z216="Error","Cell value cannot be negative",IF(AA216="Error","Cell value cannot be negative", "")))))))</f>
        <v>Mandatory cells cannot be blank</v>
      </c>
      <c r="N216" s="260"/>
      <c r="O216" s="254" t="str">
        <f>IF(T216="Error","SG5b total should be greater than or equal to SG5a total",IF(U216="Error","Row 217 total should be greater than or equal to row 212 total",IF(U217="Error","Row 218 total should be greater than or equal to row 213 total","")))</f>
        <v/>
      </c>
      <c r="P216" s="153"/>
      <c r="Q216" s="1" t="str">
        <f t="shared" ref="Q216:Q217" si="90">IF(AND(B216&lt;&gt;"",C216&lt;&gt;"",D216&lt;&gt;"",E216&lt;&gt;"",F216&lt;&gt;"",G216&lt;&gt;""),"","Error")</f>
        <v>Error</v>
      </c>
      <c r="R216" s="43" t="str">
        <f>IF(OR(ISBLANK(B216),ISBLANK(C216),ISBLANK(D216),ISBLANK(E216),ISBLANK(F216),ISBLANK(G216)),"Error",IF(SUM(B216:G217)&lt;0,"Error",""))</f>
        <v>Error</v>
      </c>
      <c r="T216" s="43" t="str">
        <f>IF(SUM(B216:G217)&lt;SUM(B211:B212),"Error","")</f>
        <v/>
      </c>
      <c r="U216" s="1" t="str">
        <f>IF(SUM(B216:G216)&lt;B211,"Error","")</f>
        <v/>
      </c>
      <c r="V216" s="44" t="str">
        <f t="shared" ref="V216:V217" si="91">IF(B216&lt;0,"Error","")</f>
        <v/>
      </c>
      <c r="W216" s="44" t="str">
        <f t="shared" ref="W216:W217" si="92">IF(C216&lt;0,"Error","")</f>
        <v/>
      </c>
      <c r="X216" s="44" t="str">
        <f t="shared" ref="X216" si="93">IF(D216&lt;0,"Error","")</f>
        <v/>
      </c>
      <c r="Y216" s="44" t="str">
        <f t="shared" ref="Y216:Y217" si="94">IF(E216&lt;0,"Error","")</f>
        <v/>
      </c>
      <c r="Z216" s="44" t="str">
        <f t="shared" ref="Z216:Z217" si="95">IF(F216&lt;0,"Error","")</f>
        <v/>
      </c>
      <c r="AA216" s="44" t="str">
        <f t="shared" ref="AA216:AA217" si="96">IF(G216&lt;0,"Error","")</f>
        <v/>
      </c>
    </row>
    <row r="217" spans="1:27" ht="39" customHeight="1" x14ac:dyDescent="0.3">
      <c r="A217" s="131" t="s">
        <v>56</v>
      </c>
      <c r="B217" s="143"/>
      <c r="C217" s="143"/>
      <c r="D217" s="143"/>
      <c r="E217" s="143"/>
      <c r="F217" s="143"/>
      <c r="G217" s="144"/>
      <c r="H217" s="136">
        <f>SUM(B217:G217)</f>
        <v>0</v>
      </c>
      <c r="I217" s="4"/>
      <c r="J217" s="4"/>
      <c r="K217" s="4"/>
      <c r="L217" s="4"/>
      <c r="M217" s="26" t="str">
        <f>IF(Q217="Error","Mandatory cells cannot be blank",IF(V217="Error","Cell value cannot be negative",IF(W217="Error","Cell value cannot be negative",IF(X217="Error","Cell value cannot be negative",IF(Y217="Error","Cell value cannot be negative",IF(Z217="Error","Cell value cannot be negative",IF(AA217="Error","Cell value cannot be negative", "")))))))</f>
        <v>Mandatory cells cannot be blank</v>
      </c>
      <c r="N217" s="260"/>
      <c r="O217" s="254"/>
      <c r="P217" s="153"/>
      <c r="Q217" s="1" t="str">
        <f t="shared" si="90"/>
        <v>Error</v>
      </c>
      <c r="U217" s="1" t="str">
        <f>IF(SUM(B217:G217)&lt;B212,"Error","")</f>
        <v/>
      </c>
      <c r="V217" s="44" t="str">
        <f t="shared" si="91"/>
        <v/>
      </c>
      <c r="W217" s="44" t="str">
        <f t="shared" si="92"/>
        <v/>
      </c>
      <c r="X217" s="44" t="str">
        <f>IF(D217&lt;0,"Error","")</f>
        <v/>
      </c>
      <c r="Y217" s="44" t="str">
        <f t="shared" si="94"/>
        <v/>
      </c>
      <c r="Z217" s="44" t="str">
        <f t="shared" si="95"/>
        <v/>
      </c>
      <c r="AA217" s="44" t="str">
        <f t="shared" si="96"/>
        <v/>
      </c>
    </row>
    <row r="218" spans="1:27" ht="25.4" customHeight="1" x14ac:dyDescent="0.3"/>
    <row r="219" spans="1:27" ht="25.4" customHeight="1" x14ac:dyDescent="0.4">
      <c r="A219" s="39" t="s">
        <v>998</v>
      </c>
    </row>
    <row r="220" spans="1:27" ht="12.75" customHeight="1" x14ac:dyDescent="0.3"/>
    <row r="221" spans="1:27" ht="25.4" customHeight="1" x14ac:dyDescent="0.3">
      <c r="A221" s="107" t="s">
        <v>764</v>
      </c>
      <c r="B221" s="107" t="s">
        <v>191</v>
      </c>
    </row>
    <row r="222" spans="1:27" s="49" customFormat="1" ht="65.150000000000006" customHeight="1" x14ac:dyDescent="0.3">
      <c r="A222" s="163"/>
      <c r="B222" s="164"/>
      <c r="C222" s="46"/>
      <c r="D222"/>
      <c r="E222"/>
      <c r="F222"/>
      <c r="G222"/>
      <c r="H222"/>
      <c r="I222"/>
      <c r="J222"/>
      <c r="K222"/>
      <c r="L222"/>
      <c r="M222" s="23"/>
      <c r="N222" s="23"/>
      <c r="O222" s="23"/>
      <c r="P222" s="155" t="s">
        <v>770</v>
      </c>
      <c r="Q222" s="47"/>
      <c r="R222" s="48"/>
      <c r="S222" s="48"/>
      <c r="T222" s="48"/>
      <c r="U222" s="47"/>
      <c r="V222" s="47"/>
    </row>
    <row r="223" spans="1:27" s="49" customFormat="1" ht="65.150000000000006" customHeight="1" x14ac:dyDescent="0.3">
      <c r="A223" s="163"/>
      <c r="B223" s="164"/>
      <c r="C223" s="46"/>
      <c r="D223"/>
      <c r="E223"/>
      <c r="F223"/>
      <c r="G223"/>
      <c r="H223"/>
      <c r="I223"/>
      <c r="J223"/>
      <c r="K223"/>
      <c r="L223"/>
      <c r="M223" s="23"/>
      <c r="N223" s="23"/>
      <c r="O223" s="23"/>
      <c r="P223" s="155" t="s">
        <v>770</v>
      </c>
      <c r="Q223" s="47"/>
      <c r="R223" s="48"/>
      <c r="S223" s="48"/>
      <c r="T223" s="48"/>
      <c r="U223" s="47"/>
      <c r="V223" s="47"/>
    </row>
    <row r="224" spans="1:27" s="49" customFormat="1" ht="65.150000000000006" customHeight="1" x14ac:dyDescent="0.3">
      <c r="A224" s="163"/>
      <c r="B224" s="164"/>
      <c r="C224" s="46"/>
      <c r="D224"/>
      <c r="E224"/>
      <c r="F224"/>
      <c r="G224"/>
      <c r="H224"/>
      <c r="I224"/>
      <c r="J224"/>
      <c r="K224"/>
      <c r="L224"/>
      <c r="M224" s="23"/>
      <c r="N224" s="23"/>
      <c r="O224" s="23"/>
      <c r="P224" s="155" t="s">
        <v>770</v>
      </c>
      <c r="Q224" s="47"/>
      <c r="R224" s="48"/>
      <c r="S224" s="48"/>
      <c r="T224" s="48"/>
      <c r="U224" s="47"/>
      <c r="V224" s="47"/>
    </row>
    <row r="225" spans="1:22" s="49" customFormat="1" ht="65.150000000000006" customHeight="1" x14ac:dyDescent="0.3">
      <c r="A225" s="163"/>
      <c r="B225" s="164"/>
      <c r="C225" s="46"/>
      <c r="D225"/>
      <c r="E225"/>
      <c r="F225"/>
      <c r="G225"/>
      <c r="H225"/>
      <c r="I225"/>
      <c r="J225"/>
      <c r="K225"/>
      <c r="L225"/>
      <c r="M225" s="23"/>
      <c r="N225" s="23"/>
      <c r="O225" s="23"/>
      <c r="P225" s="155" t="s">
        <v>770</v>
      </c>
      <c r="Q225" s="47"/>
      <c r="R225" s="48"/>
      <c r="S225" s="48"/>
      <c r="T225" s="48"/>
      <c r="U225" s="47"/>
      <c r="V225" s="47"/>
    </row>
    <row r="226" spans="1:22" s="49" customFormat="1" ht="65.150000000000006" customHeight="1" x14ac:dyDescent="0.3">
      <c r="A226" s="163"/>
      <c r="B226" s="164"/>
      <c r="C226" s="46"/>
      <c r="D226"/>
      <c r="E226"/>
      <c r="F226"/>
      <c r="G226"/>
      <c r="H226"/>
      <c r="I226"/>
      <c r="J226"/>
      <c r="K226"/>
      <c r="L226"/>
      <c r="M226" s="23"/>
      <c r="N226" s="23"/>
      <c r="O226" s="23"/>
      <c r="P226" s="155" t="s">
        <v>770</v>
      </c>
      <c r="Q226" s="47"/>
      <c r="R226" s="48"/>
      <c r="S226" s="48"/>
      <c r="T226" s="48"/>
      <c r="U226" s="47"/>
      <c r="V226" s="47"/>
    </row>
    <row r="227" spans="1:22" x14ac:dyDescent="0.3"/>
    <row r="228" spans="1:22" x14ac:dyDescent="0.3"/>
    <row r="229" spans="1:22" x14ac:dyDescent="0.3"/>
    <row r="230" spans="1:22" x14ac:dyDescent="0.3"/>
    <row r="231" spans="1:22" x14ac:dyDescent="0.3"/>
    <row r="232" spans="1:22" x14ac:dyDescent="0.3"/>
    <row r="233" spans="1:22" x14ac:dyDescent="0.3"/>
    <row r="234" spans="1:22" x14ac:dyDescent="0.3"/>
    <row r="235" spans="1:22" x14ac:dyDescent="0.3"/>
  </sheetData>
  <sheetProtection algorithmName="SHA-512" hashValue="B7QbxUREtjzqFqGzGv5aNFbjVZrLqTPd4ryFYz1SxlMiyuBlmzyAdsIgwZiNUOjJEiSpz7fyINPwoW6vQI0GZg==" saltValue="wpVud74viM5D2P3WDh/TGA==" spinCount="100000" sheet="1" objects="1" scenarios="1"/>
  <mergeCells count="65">
    <mergeCell ref="A133:A134"/>
    <mergeCell ref="A144:A145"/>
    <mergeCell ref="E144:G144"/>
    <mergeCell ref="B133:D133"/>
    <mergeCell ref="E133:G133"/>
    <mergeCell ref="E90:G90"/>
    <mergeCell ref="B132:D132"/>
    <mergeCell ref="E132:G132"/>
    <mergeCell ref="B74:D74"/>
    <mergeCell ref="C7:E7"/>
    <mergeCell ref="D8:E8"/>
    <mergeCell ref="F7:I7"/>
    <mergeCell ref="B103:J103"/>
    <mergeCell ref="B102:J102"/>
    <mergeCell ref="B117:J117"/>
    <mergeCell ref="B118:J118"/>
    <mergeCell ref="B214:G214"/>
    <mergeCell ref="B165:G165"/>
    <mergeCell ref="B193:G193"/>
    <mergeCell ref="B166:G166"/>
    <mergeCell ref="B181:G181"/>
    <mergeCell ref="B194:G194"/>
    <mergeCell ref="B172:H172"/>
    <mergeCell ref="B180:G180"/>
    <mergeCell ref="B155:G155"/>
    <mergeCell ref="B156:G156"/>
    <mergeCell ref="B162:H162"/>
    <mergeCell ref="O65:O67"/>
    <mergeCell ref="O211:O212"/>
    <mergeCell ref="E74:G74"/>
    <mergeCell ref="E75:G75"/>
    <mergeCell ref="O160:O161"/>
    <mergeCell ref="N77:N87"/>
    <mergeCell ref="B143:D143"/>
    <mergeCell ref="E143:G143"/>
    <mergeCell ref="B144:D144"/>
    <mergeCell ref="B89:D89"/>
    <mergeCell ref="E89:G89"/>
    <mergeCell ref="B90:D90"/>
    <mergeCell ref="B75:D75"/>
    <mergeCell ref="N216:N217"/>
    <mergeCell ref="O216:O217"/>
    <mergeCell ref="N92:N100"/>
    <mergeCell ref="N146:N148"/>
    <mergeCell ref="N158:N161"/>
    <mergeCell ref="N135:N141"/>
    <mergeCell ref="O92:O100"/>
    <mergeCell ref="O135:O141"/>
    <mergeCell ref="O146:O148"/>
    <mergeCell ref="O158:O159"/>
    <mergeCell ref="N105:N115"/>
    <mergeCell ref="M3:O4"/>
    <mergeCell ref="A62:B62"/>
    <mergeCell ref="C5:E5"/>
    <mergeCell ref="F5:I5"/>
    <mergeCell ref="N5:O7"/>
    <mergeCell ref="M5:M7"/>
    <mergeCell ref="O17:O19"/>
    <mergeCell ref="O36:O37"/>
    <mergeCell ref="B15:G15"/>
    <mergeCell ref="B21:D21"/>
    <mergeCell ref="B33:I33"/>
    <mergeCell ref="B27:H27"/>
    <mergeCell ref="F6:I6"/>
    <mergeCell ref="C6:E6"/>
  </mergeCells>
  <conditionalFormatting sqref="M18">
    <cfRule type="expression" dxfId="105" priority="109">
      <formula>$Q18="Error"</formula>
    </cfRule>
    <cfRule type="expression" dxfId="104" priority="110">
      <formula>$V18="Error"</formula>
    </cfRule>
    <cfRule type="expression" dxfId="103" priority="111">
      <formula>$W18="Error"</formula>
    </cfRule>
    <cfRule type="expression" dxfId="102" priority="112">
      <formula>$X18="Error"</formula>
    </cfRule>
    <cfRule type="expression" dxfId="101" priority="113">
      <formula>$Y18="Error"</formula>
    </cfRule>
    <cfRule type="expression" dxfId="100" priority="114">
      <formula>$Z18="Error"</formula>
    </cfRule>
    <cfRule type="expression" dxfId="99" priority="115">
      <formula>$AA18="Error"</formula>
    </cfRule>
  </conditionalFormatting>
  <conditionalFormatting sqref="M24">
    <cfRule type="expression" dxfId="98" priority="33">
      <formula>$Q24="Error"</formula>
    </cfRule>
    <cfRule type="expression" dxfId="97" priority="34">
      <formula>$V24="Error"</formula>
    </cfRule>
    <cfRule type="expression" dxfId="96" priority="35">
      <formula>$W24="Error"</formula>
    </cfRule>
    <cfRule type="expression" dxfId="95" priority="36">
      <formula>$X24="Error"</formula>
    </cfRule>
    <cfRule type="expression" dxfId="94" priority="37">
      <formula>$Y24="Error"</formula>
    </cfRule>
    <cfRule type="expression" dxfId="93" priority="38">
      <formula>$Z24="Error"</formula>
    </cfRule>
    <cfRule type="expression" dxfId="92" priority="39">
      <formula>$AA24="Error"</formula>
    </cfRule>
  </conditionalFormatting>
  <conditionalFormatting sqref="M30">
    <cfRule type="expression" dxfId="91" priority="25">
      <formula>$Q30="Error"</formula>
    </cfRule>
    <cfRule type="expression" dxfId="90" priority="26">
      <formula>$V30="Error"</formula>
    </cfRule>
    <cfRule type="expression" dxfId="89" priority="27">
      <formula>$W30="Error"</formula>
    </cfRule>
    <cfRule type="expression" dxfId="88" priority="28">
      <formula>$X30="Error"</formula>
    </cfRule>
    <cfRule type="expression" dxfId="87" priority="29">
      <formula>$Y30="Error"</formula>
    </cfRule>
    <cfRule type="expression" dxfId="86" priority="30">
      <formula>$Z30="Error"</formula>
    </cfRule>
    <cfRule type="expression" dxfId="85" priority="31">
      <formula>$AA30="Error"</formula>
    </cfRule>
  </conditionalFormatting>
  <conditionalFormatting sqref="M36">
    <cfRule type="expression" dxfId="84" priority="17">
      <formula>$Q36="Error"</formula>
    </cfRule>
    <cfRule type="expression" dxfId="83" priority="18">
      <formula>$V36="Error"</formula>
    </cfRule>
    <cfRule type="expression" dxfId="82" priority="19">
      <formula>$W36="Error"</formula>
    </cfRule>
    <cfRule type="expression" dxfId="81" priority="20">
      <formula>$X36="Error"</formula>
    </cfRule>
    <cfRule type="expression" dxfId="80" priority="21">
      <formula>$Y36="Error"</formula>
    </cfRule>
    <cfRule type="expression" dxfId="79" priority="22">
      <formula>$Z36="Error"</formula>
    </cfRule>
    <cfRule type="expression" dxfId="78" priority="23">
      <formula>$AA36="Error"</formula>
    </cfRule>
  </conditionalFormatting>
  <conditionalFormatting sqref="M56">
    <cfRule type="expression" dxfId="77" priority="4">
      <formula>Q56="Error"</formula>
    </cfRule>
    <cfRule type="expression" dxfId="76" priority="5">
      <formula>V56="Error"</formula>
    </cfRule>
  </conditionalFormatting>
  <conditionalFormatting sqref="M65:M67">
    <cfRule type="expression" dxfId="75" priority="15">
      <formula>Q65="Error"</formula>
    </cfRule>
    <cfRule type="expression" dxfId="74" priority="16">
      <formula>V65="Error"</formula>
    </cfRule>
  </conditionalFormatting>
  <conditionalFormatting sqref="M77:M87">
    <cfRule type="expression" dxfId="73" priority="68">
      <formula>$Q77="Error"</formula>
    </cfRule>
    <cfRule type="expression" dxfId="72" priority="69">
      <formula>$V77="Error"</formula>
    </cfRule>
    <cfRule type="expression" dxfId="71" priority="70">
      <formula>$W77="Error"</formula>
    </cfRule>
    <cfRule type="expression" dxfId="70" priority="71">
      <formula>$X77="Error"</formula>
    </cfRule>
    <cfRule type="expression" dxfId="69" priority="72">
      <formula>$Y77="Error"</formula>
    </cfRule>
    <cfRule type="expression" dxfId="68" priority="73">
      <formula>$Z77="Error"</formula>
    </cfRule>
    <cfRule type="expression" dxfId="67" priority="74">
      <formula>$AA77="Error"</formula>
    </cfRule>
  </conditionalFormatting>
  <conditionalFormatting sqref="M92:M94">
    <cfRule type="expression" dxfId="66" priority="597">
      <formula>$X92="Error"</formula>
    </cfRule>
  </conditionalFormatting>
  <conditionalFormatting sqref="M92:M100">
    <cfRule type="expression" dxfId="65" priority="594">
      <formula>$Q92="Error"</formula>
    </cfRule>
    <cfRule type="expression" dxfId="64" priority="595">
      <formula>$V92="Error"</formula>
    </cfRule>
    <cfRule type="expression" dxfId="63" priority="596">
      <formula>$W92="Error"</formula>
    </cfRule>
  </conditionalFormatting>
  <conditionalFormatting sqref="M95:M100 M105:M115">
    <cfRule type="expression" dxfId="62" priority="609">
      <formula>$X95="Error"</formula>
    </cfRule>
  </conditionalFormatting>
  <conditionalFormatting sqref="M105:M115">
    <cfRule type="expression" dxfId="61" priority="606">
      <formula>$Q105="Error"</formula>
    </cfRule>
    <cfRule type="expression" dxfId="60" priority="607">
      <formula>$V105="Error"</formula>
    </cfRule>
    <cfRule type="expression" dxfId="59" priority="608">
      <formula>$W105="Error"</formula>
    </cfRule>
  </conditionalFormatting>
  <conditionalFormatting sqref="M135:M141">
    <cfRule type="expression" dxfId="58" priority="311">
      <formula>$Q135="Error"</formula>
    </cfRule>
    <cfRule type="expression" dxfId="57" priority="312">
      <formula>$V135="Error"</formula>
    </cfRule>
    <cfRule type="expression" dxfId="56" priority="313">
      <formula>$W135="Error"</formula>
    </cfRule>
    <cfRule type="expression" dxfId="55" priority="314">
      <formula>$X135="Error"</formula>
    </cfRule>
  </conditionalFormatting>
  <conditionalFormatting sqref="M146:M148">
    <cfRule type="expression" dxfId="54" priority="304">
      <formula>$Q146="Error"</formula>
    </cfRule>
    <cfRule type="expression" dxfId="53" priority="305">
      <formula>$V146="Error"</formula>
    </cfRule>
    <cfRule type="expression" dxfId="52" priority="306">
      <formula>$W146="Error"</formula>
    </cfRule>
    <cfRule type="expression" dxfId="51" priority="307">
      <formula>$X146="Error"</formula>
    </cfRule>
  </conditionalFormatting>
  <conditionalFormatting sqref="M158:M161">
    <cfRule type="expression" dxfId="50" priority="208">
      <formula>$Q158="Error"</formula>
    </cfRule>
    <cfRule type="expression" dxfId="49" priority="209">
      <formula>$V158="Error"</formula>
    </cfRule>
    <cfRule type="expression" dxfId="48" priority="210">
      <formula>$W158="Error"</formula>
    </cfRule>
    <cfRule type="expression" dxfId="47" priority="211">
      <formula>$X158="Error"</formula>
    </cfRule>
    <cfRule type="expression" dxfId="46" priority="212">
      <formula>$Y158="Error"</formula>
    </cfRule>
    <cfRule type="expression" dxfId="45" priority="213">
      <formula>$Z158="Error"</formula>
    </cfRule>
    <cfRule type="expression" dxfId="44" priority="214">
      <formula>$AA158="Error"</formula>
    </cfRule>
  </conditionalFormatting>
  <conditionalFormatting sqref="M163">
    <cfRule type="expression" dxfId="43" priority="200">
      <formula>$Q163="Error"</formula>
    </cfRule>
    <cfRule type="expression" dxfId="42" priority="201">
      <formula>$V163="Error"</formula>
    </cfRule>
    <cfRule type="expression" dxfId="41" priority="202">
      <formula>$W163="Error"</formula>
    </cfRule>
    <cfRule type="expression" dxfId="40" priority="203">
      <formula>$X163="Error"</formula>
    </cfRule>
    <cfRule type="expression" dxfId="39" priority="204">
      <formula>$Y163="Error"</formula>
    </cfRule>
    <cfRule type="expression" dxfId="38" priority="205">
      <formula>$Z163="Error"</formula>
    </cfRule>
    <cfRule type="expression" dxfId="37" priority="206">
      <formula>$AA163="Error"</formula>
    </cfRule>
  </conditionalFormatting>
  <conditionalFormatting sqref="M211">
    <cfRule type="expression" dxfId="36" priority="194">
      <formula>$Q211="Error"</formula>
    </cfRule>
  </conditionalFormatting>
  <conditionalFormatting sqref="M211:M212">
    <cfRule type="expression" dxfId="35" priority="183">
      <formula>$V211="Error"</formula>
    </cfRule>
  </conditionalFormatting>
  <conditionalFormatting sqref="M212">
    <cfRule type="expression" dxfId="34" priority="182">
      <formula>$Q212="Error"</formula>
    </cfRule>
  </conditionalFormatting>
  <conditionalFormatting sqref="M216:M217">
    <cfRule type="expression" dxfId="33" priority="149">
      <formula>$Q216="Error"</formula>
    </cfRule>
    <cfRule type="expression" dxfId="32" priority="150">
      <formula>$V216="Error"</formula>
    </cfRule>
    <cfRule type="expression" dxfId="31" priority="151">
      <formula>$W216="Error"</formula>
    </cfRule>
    <cfRule type="expression" dxfId="30" priority="152">
      <formula>$X216="Error"</formula>
    </cfRule>
    <cfRule type="expression" dxfId="29" priority="153">
      <formula>$Y216="Error"</formula>
    </cfRule>
    <cfRule type="expression" dxfId="28" priority="154">
      <formula>$Z216="Error"</formula>
    </cfRule>
    <cfRule type="expression" dxfId="27" priority="155">
      <formula>$AA216="Error"</formula>
    </cfRule>
  </conditionalFormatting>
  <conditionalFormatting sqref="N18">
    <cfRule type="expression" dxfId="26" priority="875">
      <formula>$R$18="Error"</formula>
    </cfRule>
  </conditionalFormatting>
  <conditionalFormatting sqref="N24">
    <cfRule type="expression" dxfId="25" priority="32">
      <formula>$R$24="Error"</formula>
    </cfRule>
  </conditionalFormatting>
  <conditionalFormatting sqref="N30">
    <cfRule type="expression" dxfId="24" priority="24">
      <formula>$R$30="Error"</formula>
    </cfRule>
  </conditionalFormatting>
  <conditionalFormatting sqref="N36">
    <cfRule type="expression" dxfId="23" priority="877">
      <formula>$R$36="Error"</formula>
    </cfRule>
  </conditionalFormatting>
  <conditionalFormatting sqref="N65:N66">
    <cfRule type="expression" dxfId="22" priority="684">
      <formula>U65="Error"</formula>
    </cfRule>
  </conditionalFormatting>
  <conditionalFormatting sqref="N77">
    <cfRule type="expression" dxfId="21" priority="862">
      <formula>$R$80="Error"</formula>
    </cfRule>
  </conditionalFormatting>
  <conditionalFormatting sqref="N92">
    <cfRule type="expression" dxfId="20" priority="810">
      <formula>$R$96="Error"</formula>
    </cfRule>
  </conditionalFormatting>
  <conditionalFormatting sqref="N105">
    <cfRule type="expression" dxfId="19" priority="7">
      <formula>$R$96="Error"</formula>
    </cfRule>
  </conditionalFormatting>
  <conditionalFormatting sqref="N135">
    <cfRule type="expression" dxfId="18" priority="799">
      <formula>$R$138="Error"</formula>
    </cfRule>
  </conditionalFormatting>
  <conditionalFormatting sqref="N146">
    <cfRule type="expression" dxfId="17" priority="783">
      <formula>$R$147="Error"</formula>
    </cfRule>
  </conditionalFormatting>
  <conditionalFormatting sqref="N158">
    <cfRule type="expression" dxfId="16" priority="775">
      <formula>$R$159="Error"</formula>
    </cfRule>
  </conditionalFormatting>
  <conditionalFormatting sqref="N163">
    <cfRule type="expression" dxfId="15" priority="768">
      <formula>$R$163="Error"</formula>
    </cfRule>
  </conditionalFormatting>
  <conditionalFormatting sqref="O17:O19">
    <cfRule type="expression" dxfId="14" priority="708">
      <formula>$U$18="Error"</formula>
    </cfRule>
  </conditionalFormatting>
  <conditionalFormatting sqref="O24">
    <cfRule type="expression" dxfId="13" priority="880">
      <formula>$S$24="Error"</formula>
    </cfRule>
  </conditionalFormatting>
  <conditionalFormatting sqref="O30">
    <cfRule type="expression" dxfId="12" priority="878">
      <formula>$S$30="Error"</formula>
    </cfRule>
  </conditionalFormatting>
  <conditionalFormatting sqref="O36">
    <cfRule type="expression" dxfId="11" priority="876">
      <formula>$S$36="Error"</formula>
    </cfRule>
  </conditionalFormatting>
  <conditionalFormatting sqref="O65:O67">
    <cfRule type="expression" dxfId="10" priority="66">
      <formula>$W$66="Error"</formula>
    </cfRule>
  </conditionalFormatting>
  <conditionalFormatting sqref="O92:O100">
    <cfRule type="expression" dxfId="9" priority="733">
      <formula>$T$96="Error"</formula>
    </cfRule>
  </conditionalFormatting>
  <conditionalFormatting sqref="O135:O141">
    <cfRule type="expression" dxfId="8" priority="732">
      <formula>$T$138="Error"</formula>
    </cfRule>
  </conditionalFormatting>
  <conditionalFormatting sqref="O146">
    <cfRule type="expression" dxfId="7" priority="750">
      <formula>$T$147="Error"</formula>
    </cfRule>
  </conditionalFormatting>
  <conditionalFormatting sqref="O158:O159">
    <cfRule type="expression" dxfId="6" priority="911">
      <formula>$T$159="Error"</formula>
    </cfRule>
  </conditionalFormatting>
  <conditionalFormatting sqref="O160:O161">
    <cfRule type="expression" dxfId="5" priority="64">
      <formula>$T$160="Error"</formula>
    </cfRule>
  </conditionalFormatting>
  <conditionalFormatting sqref="O163">
    <cfRule type="expression" dxfId="4" priority="761">
      <formula>$T$163="Error"</formula>
    </cfRule>
  </conditionalFormatting>
  <conditionalFormatting sqref="O211:O212">
    <cfRule type="expression" dxfId="3" priority="725">
      <formula>$T$211="Error"</formula>
    </cfRule>
  </conditionalFormatting>
  <conditionalFormatting sqref="O216">
    <cfRule type="expression" dxfId="2" priority="717">
      <formula>$T$216="Error"</formula>
    </cfRule>
    <cfRule type="expression" dxfId="1" priority="720">
      <formula>$U$216="Error"</formula>
    </cfRule>
  </conditionalFormatting>
  <conditionalFormatting sqref="O216:O217">
    <cfRule type="expression" dxfId="0" priority="722">
      <formula>$U$217="Error"</formula>
    </cfRule>
  </conditionalFormatting>
  <dataValidations count="2">
    <dataValidation type="whole" operator="greaterThanOrEqual" allowBlank="1" showInputMessage="1" showErrorMessage="1" error="Value must be a whole number of 0 or more." sqref="B17:G19 B23:D25 B29:H31 C130 B65:B67 B35:I37 C87 F87 B77:G86 B120:D129 B135:G141 B146:G148 B158:G161 B168:G171 B173:G173 B183:G187 B189:G191 B196:G200 B202:G204 B211:B212 B216:G217 B92:G100 B105:J115 B163:G163 C41:E60" xr:uid="{00000000-0002-0000-0200-000001000000}">
      <formula1>0</formula1>
    </dataValidation>
    <dataValidation type="textLength" operator="lessThanOrEqual" allowBlank="1" showInputMessage="1" showErrorMessage="1" sqref="A222:A226" xr:uid="{EB83D66F-C872-4460-807C-B2BEA71161A4}">
      <formula1>255</formula1>
    </dataValidation>
  </dataValidations>
  <hyperlinks>
    <hyperlink ref="C5:E5" location="SAC!A9" display="Section 1: Demographic Tables" xr:uid="{E0DF4E1D-85F7-445C-887B-DCCDF1D68351}"/>
    <hyperlink ref="F5:I5" location="SAC!A69" display="Section 2: Case Detail Tables" xr:uid="{A0CAF050-77FF-4433-8C93-0DAAE958C244}"/>
    <hyperlink ref="C6" location="SAC!A120" display="Section 3: Mental Capacity Tables" xr:uid="{96A2B38B-E724-4B11-A3EB-B06EF10B55EC}"/>
    <hyperlink ref="F6" location="SAC!A145" display="Section 4: Making Safeguarding Personal Tables" xr:uid="{FDF9A30E-4FAC-44AF-8468-0644C7B38CDC}"/>
    <hyperlink ref="C7" location="SAC!A176" display="Section 5: Safeguarding Adult Review Tables" xr:uid="{8591D120-33BC-4E8C-8B40-B69B5EA0F3BA}"/>
    <hyperlink ref="F7" location="SAC!A189" display="Comments" xr:uid="{54A4E552-35A0-42A1-A29F-466C8D0D8AA9}"/>
    <hyperlink ref="C6:E6" location="SAC!A150" display="Section 3: Mental Capacity Tables" xr:uid="{504E42DC-E4FA-4AA6-BCC8-EE6A1FB697F1}"/>
    <hyperlink ref="F6:I6" location="SAC!A175" display="Section 4: Making Safeguarding Personal Tables" xr:uid="{B1AFFBE5-62C6-4D57-AE04-C3A4176FFB05}"/>
    <hyperlink ref="C7:E7" location="SAC!A206" display="Section 5: Safeguarding Adult Review Tables" xr:uid="{2BEA8B3A-F840-44DA-AF96-5B476961CBB8}"/>
    <hyperlink ref="F7:I7" location="SAC!A219" display="Comments" xr:uid="{104B8B58-CB42-4AE8-8D3E-AAFF433AEFC2}"/>
  </hyperlinks>
  <pageMargins left="0.70866141732283472" right="0.70866141732283472" top="0.5" bottom="0.5" header="0.31496062992125984" footer="0.31496062992125984"/>
  <pageSetup paperSize="9" scale="59" fitToHeight="0" orientation="landscape" r:id="rId1"/>
  <rowBreaks count="8" manualBreakCount="8">
    <brk id="25" max="9" man="1"/>
    <brk id="37" max="9" man="1"/>
    <brk id="60" max="9" man="1"/>
    <brk id="67" max="16383" man="1"/>
    <brk id="87" max="9" man="1"/>
    <brk id="149" max="9" man="1"/>
    <brk id="174" max="9" man="1"/>
    <brk id="205" max="9" man="1"/>
  </rowBreaks>
  <ignoredErrors>
    <ignoredError sqref="I77:I83 I92:I100 I135:I141 I146:I148 F59" formulaRange="1"/>
    <ignoredError sqref="Q84 H84:I84"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the table you wish to comment about." xr:uid="{00000000-0002-0000-0200-000003000000}">
          <x14:formula1>
            <xm:f>RegionsVertical!$J$2:$J$20</xm:f>
          </x14:formula1>
          <xm:sqref>B222:B226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FBB73-85B0-47F4-B392-E8EE5CEEBE1C}">
  <sheetPr codeName="Sheet5"/>
  <dimension ref="A1:D93"/>
  <sheetViews>
    <sheetView zoomScale="85" zoomScaleNormal="85" workbookViewId="0"/>
  </sheetViews>
  <sheetFormatPr defaultRowHeight="14" x14ac:dyDescent="0.3"/>
  <cols>
    <col min="2" max="3" width="45.08203125" style="40" customWidth="1"/>
    <col min="4" max="4" width="50.08203125" customWidth="1"/>
  </cols>
  <sheetData>
    <row r="1" spans="1:4" ht="28" x14ac:dyDescent="0.3">
      <c r="A1" s="40" t="s">
        <v>808</v>
      </c>
      <c r="B1" s="40" t="s">
        <v>993</v>
      </c>
      <c r="C1" s="42" t="str">
        <f>IF(AND('Sign Off Sheet'!E3&lt;&gt;"",'Sign Off Sheet'!E4&lt;&gt;"",'Sign Off Sheet'!E5&lt;&gt;"",'Sign Off Sheet'!E6&lt;&gt;"",'Sign Off Sheet'!E7&lt;&gt;"",'Sign Off Sheet'!E8&lt;&gt;"",'Sign Off Sheet'!E9&lt;&gt;"",'Sign Off Sheet'!E10&lt;&gt;"",'Sign Off Sheet'!E13&lt;&gt;"",'Sign Off Sheet'!F13&lt;&gt;""),"","Sign Off Sheet details are not complete")</f>
        <v>Sign Off Sheet details are not complete</v>
      </c>
    </row>
    <row r="2" spans="1:4" x14ac:dyDescent="0.3">
      <c r="A2" t="s">
        <v>530</v>
      </c>
      <c r="B2" s="40" t="s">
        <v>784</v>
      </c>
      <c r="C2" s="40" t="str">
        <f>IF(AND(SAC!B18&lt;&gt;"",SAC!C18&lt;&gt;"",SAC!D18&lt;&gt;"",SAC!E18&lt;&gt;"",SAC!F18&lt;&gt;"",SAC!G18&lt;&gt;""),"","Table SG1a mandatory cell cannot be blank")</f>
        <v>Table SG1a mandatory cell cannot be blank</v>
      </c>
      <c r="D2" s="40"/>
    </row>
    <row r="3" spans="1:4" x14ac:dyDescent="0.3">
      <c r="A3" t="s">
        <v>530</v>
      </c>
      <c r="B3" s="40" t="s">
        <v>786</v>
      </c>
      <c r="D3" s="40" t="str">
        <f>IF(SUM(SAC!B18:'SAC'!G18)&gt;0,"","Row 18 Section 42 total expected to be greater than 0")</f>
        <v>Row 18 Section 42 total expected to be greater than 0</v>
      </c>
    </row>
    <row r="4" spans="1:4" ht="28" x14ac:dyDescent="0.3">
      <c r="A4" t="s">
        <v>530</v>
      </c>
      <c r="B4" s="40" t="s">
        <v>790</v>
      </c>
      <c r="D4" s="40" t="str">
        <f>IF(SUM(SAC!B18:'SAC'!G19)&gt;SUM(SAC!B17:'SAC'!G17),"Table SG1a total for Safeguarding Enquiries should be less than or equal to the total of Safeguarding Concerns","")</f>
        <v/>
      </c>
    </row>
    <row r="5" spans="1:4" x14ac:dyDescent="0.3">
      <c r="A5" t="s">
        <v>531</v>
      </c>
      <c r="B5" s="40" t="s">
        <v>784</v>
      </c>
      <c r="C5" s="40" t="str">
        <f>IF(AND(SAC!B24&lt;&gt;"",SAC!C24&lt;&gt;"",SAC!D24&lt;&gt;""),"","Table SG1b mandatory cell cannot be blank")</f>
        <v>Table SG1b mandatory cell cannot be blank</v>
      </c>
      <c r="D5" s="40"/>
    </row>
    <row r="6" spans="1:4" x14ac:dyDescent="0.3">
      <c r="A6" t="s">
        <v>531</v>
      </c>
      <c r="B6" s="40" t="s">
        <v>787</v>
      </c>
      <c r="D6" s="40" t="str">
        <f>IF(SUM(SAC!B24:'SAC'!D24)&gt;0,"","Row 24 Section 42 total expected to be greater than 0")</f>
        <v>Row 24 Section 42 total expected to be greater than 0</v>
      </c>
    </row>
    <row r="7" spans="1:4" x14ac:dyDescent="0.3">
      <c r="A7" t="s">
        <v>531</v>
      </c>
      <c r="B7" s="40" t="s">
        <v>791</v>
      </c>
      <c r="D7" s="40" t="str">
        <f>IF(SUM(SAC!B24:'SAC'!D24)&lt;&gt;SUM(SAC!$B$18:'SAC'!$G$18),"SG1b Section 42 total should equal SG1a Section 42 total","")</f>
        <v/>
      </c>
    </row>
    <row r="8" spans="1:4" x14ac:dyDescent="0.3">
      <c r="A8" t="s">
        <v>532</v>
      </c>
      <c r="B8" s="40" t="s">
        <v>784</v>
      </c>
      <c r="C8" s="40" t="str">
        <f>IF(AND(SAC!B30&lt;&gt;"",SAC!C30&lt;&gt;"",SAC!D30&lt;&gt;"",SAC!E30&lt;&gt;"",SAC!F30&lt;&gt;"",SAC!G30&lt;&gt;"",SAC!H30&lt;&gt;""),"","Table SG1c mandatory cell cannot be blank")</f>
        <v>Table SG1c mandatory cell cannot be blank</v>
      </c>
      <c r="D8" s="40"/>
    </row>
    <row r="9" spans="1:4" x14ac:dyDescent="0.3">
      <c r="A9" t="s">
        <v>532</v>
      </c>
      <c r="B9" s="40" t="s">
        <v>788</v>
      </c>
      <c r="D9" s="40" t="str">
        <f>IF(SUM(SAC!B30:'SAC'!H30)&gt;0,"","Row 30 Section 42 total expected to be greater than 0")</f>
        <v>Row 30 Section 42 total expected to be greater than 0</v>
      </c>
    </row>
    <row r="10" spans="1:4" x14ac:dyDescent="0.3">
      <c r="A10" t="s">
        <v>532</v>
      </c>
      <c r="B10" s="40" t="s">
        <v>792</v>
      </c>
      <c r="D10" s="40" t="str">
        <f>IF(SUM(SAC!B30:'SAC'!H30)&lt;&gt;SUM(SAC!$B$18:'SAC'!$G$18),"SG1c Section 42 total should equal SG1a Section 42 total","")</f>
        <v/>
      </c>
    </row>
    <row r="11" spans="1:4" x14ac:dyDescent="0.3">
      <c r="A11" t="s">
        <v>533</v>
      </c>
      <c r="B11" s="40" t="s">
        <v>784</v>
      </c>
      <c r="C11" s="40" t="str">
        <f>IF(AND(SAC!B36&lt;&gt;"",SAC!C36&lt;&gt;"",SAC!D36&lt;&gt;"",SAC!E36&lt;&gt;"",SAC!F36&lt;&gt;"",SAC!G36&lt;&gt;"",SAC!H36&lt;&gt;"",SAC!I36&lt;&gt;""),"","Table SG1d mandatory cell cannot be blank")</f>
        <v>Table SG1d mandatory cell cannot be blank</v>
      </c>
      <c r="D11" s="40"/>
    </row>
    <row r="12" spans="1:4" x14ac:dyDescent="0.3">
      <c r="A12" t="s">
        <v>533</v>
      </c>
      <c r="B12" s="40" t="s">
        <v>789</v>
      </c>
      <c r="D12" s="40" t="str">
        <f>IF(SUM(SAC!B36:'SAC'!I36)&gt;0,"","Row 36 Section 42 total expected to be greater than 0")</f>
        <v>Row 36 Section 42 total expected to be greater than 0</v>
      </c>
    </row>
    <row r="13" spans="1:4" ht="28" x14ac:dyDescent="0.3">
      <c r="A13" t="s">
        <v>533</v>
      </c>
      <c r="B13" s="40" t="s">
        <v>793</v>
      </c>
      <c r="D13" s="40" t="str">
        <f>IF(SUM(SAC!B36:'SAC'!I36)&lt;SUM(SAC!$B$18:'SAC'!$G$18),"SG1d Section 42 total should be greater than or equal to SG1a Section 42 total","")</f>
        <v/>
      </c>
    </row>
    <row r="14" spans="1:4" x14ac:dyDescent="0.3">
      <c r="A14" t="s">
        <v>525</v>
      </c>
      <c r="B14" s="40" t="s">
        <v>785</v>
      </c>
      <c r="C14" s="40" t="str">
        <f>IF(SAC!D56&lt;&gt;"","","Table SG1e mandatory cell cannot be blank")</f>
        <v>Table SG1e mandatory cell cannot be blank</v>
      </c>
      <c r="D14" s="40"/>
    </row>
    <row r="15" spans="1:4" x14ac:dyDescent="0.3">
      <c r="A15" t="s">
        <v>534</v>
      </c>
      <c r="B15" s="40" t="s">
        <v>785</v>
      </c>
      <c r="C15" s="40" t="str">
        <f>IF(SAC!B65&lt;&gt;"","","Table SG1f Concerns mandatory cell cannot be blank")</f>
        <v>Table SG1f Concerns mandatory cell cannot be blank</v>
      </c>
      <c r="D15" s="40"/>
    </row>
    <row r="16" spans="1:4" ht="28" x14ac:dyDescent="0.3">
      <c r="A16" t="s">
        <v>534</v>
      </c>
      <c r="B16" s="40" t="s">
        <v>785</v>
      </c>
      <c r="C16" s="40" t="str">
        <f>IF(SAC!B66&lt;&gt;"","","Table SG1f Section 42 enquiries mandatory cell cannot be blank")</f>
        <v>Table SG1f Section 42 enquiries mandatory cell cannot be blank</v>
      </c>
      <c r="D16" s="40"/>
    </row>
    <row r="17" spans="1:4" ht="28" x14ac:dyDescent="0.3">
      <c r="A17" t="s">
        <v>534</v>
      </c>
      <c r="B17" s="40" t="s">
        <v>785</v>
      </c>
      <c r="C17" s="40" t="str">
        <f>IF(SAC!B67&lt;&gt;"","","Table SG1f Other enquiries mandatory cell cannot be blank")</f>
        <v>Table SG1f Other enquiries mandatory cell cannot be blank</v>
      </c>
      <c r="D17" s="40"/>
    </row>
    <row r="18" spans="1:4" x14ac:dyDescent="0.3">
      <c r="A18" t="s">
        <v>534</v>
      </c>
      <c r="B18" s="40" t="s">
        <v>794</v>
      </c>
      <c r="D18" s="40" t="str">
        <f>IF(SUM(SAC!B65:'SAC'!B67)&lt;1,"Table SG1f total is expected to be greater than 0","")</f>
        <v>Table SG1f total is expected to be greater than 0</v>
      </c>
    </row>
    <row r="19" spans="1:4" ht="28" x14ac:dyDescent="0.3">
      <c r="A19" t="s">
        <v>534</v>
      </c>
      <c r="B19" s="40" t="s">
        <v>790</v>
      </c>
      <c r="D19" s="40" t="str">
        <f>IF(SUM(SAC!B66:'SAC'!B67)&gt;SAC!B65,"Table SG1f total for Safeguarding Enquiries should be less than or equal to the total of Safeguarding Concerns","")</f>
        <v/>
      </c>
    </row>
    <row r="20" spans="1:4" x14ac:dyDescent="0.3">
      <c r="A20" t="s">
        <v>523</v>
      </c>
      <c r="B20" s="40" t="s">
        <v>784</v>
      </c>
      <c r="C20" s="40" t="str">
        <f>IF(AND(SAC!B77&lt;&gt;"",SAC!C77&lt;&gt;"",SAC!D77&lt;&gt;""),"","Table SG2a mandatory cell cannot be blank")</f>
        <v>Table SG2a mandatory cell cannot be blank</v>
      </c>
      <c r="D20" s="40"/>
    </row>
    <row r="21" spans="1:4" x14ac:dyDescent="0.3">
      <c r="A21" t="s">
        <v>523</v>
      </c>
      <c r="B21" s="40" t="s">
        <v>784</v>
      </c>
      <c r="C21" s="40" t="str">
        <f>IF(AND(SAC!B78&lt;&gt;"",SAC!C78&lt;&gt;"",SAC!D78&lt;&gt;""),"","Table SG2a mandatory cell cannot be blank")</f>
        <v>Table SG2a mandatory cell cannot be blank</v>
      </c>
      <c r="D21" s="40"/>
    </row>
    <row r="22" spans="1:4" x14ac:dyDescent="0.3">
      <c r="A22" t="s">
        <v>523</v>
      </c>
      <c r="B22" s="40" t="s">
        <v>784</v>
      </c>
      <c r="C22" s="40" t="str">
        <f>IF(AND(SAC!B79&lt;&gt;"",SAC!C79&lt;&gt;"",SAC!D79&lt;&gt;""),"","Table SG2a mandatory cell cannot be blank")</f>
        <v>Table SG2a mandatory cell cannot be blank</v>
      </c>
      <c r="D22" s="40"/>
    </row>
    <row r="23" spans="1:4" x14ac:dyDescent="0.3">
      <c r="A23" t="s">
        <v>523</v>
      </c>
      <c r="B23" s="40" t="s">
        <v>784</v>
      </c>
      <c r="C23" s="40" t="str">
        <f>IF(AND(SAC!B80&lt;&gt;"",SAC!C80&lt;&gt;"",SAC!D80&lt;&gt;""),"","Table SG2a mandatory cell cannot be blank")</f>
        <v>Table SG2a mandatory cell cannot be blank</v>
      </c>
      <c r="D23" s="40"/>
    </row>
    <row r="24" spans="1:4" x14ac:dyDescent="0.3">
      <c r="A24" t="s">
        <v>523</v>
      </c>
      <c r="B24" s="40" t="s">
        <v>784</v>
      </c>
      <c r="C24" s="40" t="str">
        <f>IF(AND(SAC!B81&lt;&gt;"",SAC!C81&lt;&gt;"",SAC!D81&lt;&gt;""),"","Table SG2a mandatory cell cannot be blank")</f>
        <v>Table SG2a mandatory cell cannot be blank</v>
      </c>
      <c r="D24" s="40"/>
    </row>
    <row r="25" spans="1:4" x14ac:dyDescent="0.3">
      <c r="A25" t="s">
        <v>523</v>
      </c>
      <c r="B25" s="40" t="s">
        <v>784</v>
      </c>
      <c r="C25" s="40" t="str">
        <f>IF(AND(SAC!B82&lt;&gt;"",SAC!C82&lt;&gt;"",SAC!D82&lt;&gt;""),"","Table SG2a mandatory cell cannot be blank")</f>
        <v>Table SG2a mandatory cell cannot be blank</v>
      </c>
      <c r="D25" s="40"/>
    </row>
    <row r="26" spans="1:4" x14ac:dyDescent="0.3">
      <c r="A26" t="s">
        <v>523</v>
      </c>
      <c r="B26" s="40" t="s">
        <v>784</v>
      </c>
      <c r="C26" s="40" t="str">
        <f>IF(AND(SAC!B83&lt;&gt;"",SAC!C83&lt;&gt;"",SAC!D83&lt;&gt;""),"","Table SG2a mandatory cell cannot be blank")</f>
        <v>Table SG2a mandatory cell cannot be blank</v>
      </c>
      <c r="D26" s="40"/>
    </row>
    <row r="27" spans="1:4" x14ac:dyDescent="0.3">
      <c r="A27" t="s">
        <v>523</v>
      </c>
      <c r="B27" s="40" t="s">
        <v>784</v>
      </c>
      <c r="C27" s="40" t="str">
        <f>IF(SAC!C84&lt;&gt;"","","Table SG2a mandatory cell cannot be blank")</f>
        <v>Table SG2a mandatory cell cannot be blank</v>
      </c>
      <c r="D27" s="40"/>
    </row>
    <row r="28" spans="1:4" x14ac:dyDescent="0.3">
      <c r="A28" t="s">
        <v>523</v>
      </c>
      <c r="B28" s="40" t="s">
        <v>784</v>
      </c>
      <c r="C28" s="40" t="str">
        <f>IF(AND(SAC!B85&lt;&gt;"",SAC!C85&lt;&gt;"",SAC!D85&lt;&gt;""),"","Table SG2a mandatory cell cannot be blank")</f>
        <v>Table SG2a mandatory cell cannot be blank</v>
      </c>
      <c r="D28" s="40"/>
    </row>
    <row r="29" spans="1:4" x14ac:dyDescent="0.3">
      <c r="A29" t="s">
        <v>523</v>
      </c>
      <c r="B29" s="40" t="s">
        <v>784</v>
      </c>
      <c r="C29" s="40" t="str">
        <f>IF(AND(SAC!B86&lt;&gt;"",SAC!C86&lt;&gt;"",SAC!D86&lt;&gt;""),"","Table SG2a mandatory cell cannot be blank")</f>
        <v>Table SG2a mandatory cell cannot be blank</v>
      </c>
      <c r="D29" s="40"/>
    </row>
    <row r="30" spans="1:4" x14ac:dyDescent="0.3">
      <c r="A30" t="s">
        <v>523</v>
      </c>
      <c r="B30" s="40" t="s">
        <v>784</v>
      </c>
      <c r="C30" s="40" t="str">
        <f>IF(SAC!C87&lt;&gt;"","","Table SG2a mandatory cell cannot be blank")</f>
        <v>Table SG2a mandatory cell cannot be blank</v>
      </c>
      <c r="D30" s="40"/>
    </row>
    <row r="31" spans="1:4" x14ac:dyDescent="0.3">
      <c r="A31" t="s">
        <v>523</v>
      </c>
      <c r="B31" s="40" t="s">
        <v>1228</v>
      </c>
      <c r="D31" s="40" t="str">
        <f>IF(SUM(SAC!B77:'SAC'!D87)&gt;0,"","Table SG2a total of mandatory cells should be greater than 0")</f>
        <v>Table SG2a total of mandatory cells should be greater than 0</v>
      </c>
    </row>
    <row r="32" spans="1:4" x14ac:dyDescent="0.3">
      <c r="A32" t="s">
        <v>524</v>
      </c>
      <c r="B32" s="40" t="s">
        <v>784</v>
      </c>
      <c r="C32" s="40" t="str">
        <f>IF(AND(SAC!B92&lt;&gt;"",SAC!C92&lt;&gt;"",SAC!D92&lt;&gt;""),"","Table SG2b mandatory cell cannot be blank")</f>
        <v>Table SG2b mandatory cell cannot be blank</v>
      </c>
      <c r="D32" s="40"/>
    </row>
    <row r="33" spans="1:4" x14ac:dyDescent="0.3">
      <c r="A33" t="s">
        <v>524</v>
      </c>
      <c r="B33" s="40" t="s">
        <v>784</v>
      </c>
      <c r="C33" s="40" t="str">
        <f>IF(AND(SAC!B93&lt;&gt;"",SAC!C93&lt;&gt;"",SAC!D93&lt;&gt;""),"","Table SG2b mandatory cell cannot be blank")</f>
        <v>Table SG2b mandatory cell cannot be blank</v>
      </c>
      <c r="D33" s="40"/>
    </row>
    <row r="34" spans="1:4" x14ac:dyDescent="0.3">
      <c r="A34" t="s">
        <v>524</v>
      </c>
      <c r="B34" s="40" t="s">
        <v>784</v>
      </c>
      <c r="C34" s="40" t="str">
        <f>IF(AND(SAC!B94&lt;&gt;"",SAC!C94&lt;&gt;"",SAC!D94&lt;&gt;""),"","Table SG2b mandatory cell cannot be blank")</f>
        <v>Table SG2b mandatory cell cannot be blank</v>
      </c>
      <c r="D34" s="40"/>
    </row>
    <row r="35" spans="1:4" x14ac:dyDescent="0.3">
      <c r="A35" t="s">
        <v>524</v>
      </c>
      <c r="B35" s="40" t="s">
        <v>784</v>
      </c>
      <c r="C35" s="40" t="str">
        <f>IF(AND(SAC!B95&lt;&gt;"",SAC!C95&lt;&gt;"",SAC!D95&lt;&gt;""),"","Table SG2b mandatory cell cannot be blank")</f>
        <v>Table SG2b mandatory cell cannot be blank</v>
      </c>
      <c r="D35" s="40"/>
    </row>
    <row r="36" spans="1:4" x14ac:dyDescent="0.3">
      <c r="A36" t="s">
        <v>524</v>
      </c>
      <c r="B36" s="40" t="s">
        <v>784</v>
      </c>
      <c r="C36" s="40" t="str">
        <f>IF(AND(SAC!B96&lt;&gt;"",SAC!C96&lt;&gt;"",SAC!D96&lt;&gt;""),"","Table SG2b mandatory cell cannot be blank")</f>
        <v>Table SG2b mandatory cell cannot be blank</v>
      </c>
      <c r="D36" s="40"/>
    </row>
    <row r="37" spans="1:4" x14ac:dyDescent="0.3">
      <c r="A37" t="s">
        <v>524</v>
      </c>
      <c r="B37" s="40" t="s">
        <v>784</v>
      </c>
      <c r="C37" s="40" t="str">
        <f>IF(AND(SAC!B97&lt;&gt;"",SAC!C97&lt;&gt;"",SAC!D97&lt;&gt;""),"","Table SG2b mandatory cell cannot be blank")</f>
        <v>Table SG2b mandatory cell cannot be blank</v>
      </c>
      <c r="D37" s="40"/>
    </row>
    <row r="38" spans="1:4" x14ac:dyDescent="0.3">
      <c r="A38" t="s">
        <v>524</v>
      </c>
      <c r="B38" s="40" t="s">
        <v>784</v>
      </c>
      <c r="C38" s="40" t="str">
        <f>IF(AND(SAC!B98&lt;&gt;"",SAC!C98&lt;&gt;"",SAC!D98&lt;&gt;""),"","Table SG2b mandatory cell cannot be blank")</f>
        <v>Table SG2b mandatory cell cannot be blank</v>
      </c>
      <c r="D38" s="40"/>
    </row>
    <row r="39" spans="1:4" x14ac:dyDescent="0.3">
      <c r="A39" t="s">
        <v>524</v>
      </c>
      <c r="B39" s="40" t="s">
        <v>784</v>
      </c>
      <c r="C39" s="40" t="str">
        <f>IF(AND(SAC!B99&lt;&gt;"",SAC!C99&lt;&gt;"",SAC!D99&lt;&gt;""),"","Table SG2b mandatory cell cannot be blank")</f>
        <v>Table SG2b mandatory cell cannot be blank</v>
      </c>
      <c r="D39" s="40"/>
    </row>
    <row r="40" spans="1:4" x14ac:dyDescent="0.3">
      <c r="A40" t="s">
        <v>524</v>
      </c>
      <c r="B40" s="40" t="s">
        <v>784</v>
      </c>
      <c r="C40" s="40" t="str">
        <f>IF(AND(SAC!B100&lt;&gt;"",SAC!C100&lt;&gt;"",SAC!D100&lt;&gt;""),"","Table SG2b mandatory cell cannot be blank")</f>
        <v>Table SG2b mandatory cell cannot be blank</v>
      </c>
      <c r="D40" s="40"/>
    </row>
    <row r="41" spans="1:4" x14ac:dyDescent="0.3">
      <c r="A41" t="s">
        <v>524</v>
      </c>
      <c r="B41" s="40" t="s">
        <v>1229</v>
      </c>
      <c r="D41" s="40" t="str">
        <f>IF(SUM(SAC!B92:'SAC'!D100)&gt;0,"","Table SG2b total of mandatory cells should be greater than 0")</f>
        <v>Table SG2b total of mandatory cells should be greater than 0</v>
      </c>
    </row>
    <row r="42" spans="1:4" ht="28" x14ac:dyDescent="0.3">
      <c r="A42" t="s">
        <v>524</v>
      </c>
      <c r="B42" s="40" t="s">
        <v>795</v>
      </c>
      <c r="D42" s="40" t="str">
        <f>IF(SUM(SAC!B158:'SAC'!G161)&gt;SUM(SAC!B92:'SAC'!D100),"Table SG2b Section 42 enquiries total should be greater than or equal to Table SG3a Section 42 enquiries total","")</f>
        <v/>
      </c>
    </row>
    <row r="43" spans="1:4" x14ac:dyDescent="0.3">
      <c r="A43" t="s">
        <v>1007</v>
      </c>
      <c r="B43" s="40" t="s">
        <v>784</v>
      </c>
      <c r="C43" s="40" t="str">
        <f>IF(AND(SAC!B105&lt;&gt;"",SAC!C105&lt;&gt;"",SAC!D105&lt;&gt;"",SAC!E105&lt;&gt;"",SAC!F105&lt;&gt;"",SAC!G105&lt;&gt;"",SAC!H105&lt;&gt;"",SAC!I105&lt;&gt;"",SAC!J105&lt;&gt;""),"","Table SG2a_b1 mandatory cell cannot be blank")</f>
        <v>Table SG2a_b1 mandatory cell cannot be blank</v>
      </c>
      <c r="D43" s="40"/>
    </row>
    <row r="44" spans="1:4" x14ac:dyDescent="0.3">
      <c r="A44" t="s">
        <v>1007</v>
      </c>
      <c r="B44" s="40" t="s">
        <v>784</v>
      </c>
      <c r="C44" s="40" t="str">
        <f>IF(AND(SAC!B106&lt;&gt;"",SAC!C106&lt;&gt;"",SAC!D106&lt;&gt;"",SAC!E106&lt;&gt;"",SAC!F106&lt;&gt;"",SAC!G106&lt;&gt;"",SAC!H106&lt;&gt;"",SAC!I106&lt;&gt;"",SAC!J106&lt;&gt;""),"","Table SG2a_b1 mandatory cell cannot be blank")</f>
        <v>Table SG2a_b1 mandatory cell cannot be blank</v>
      </c>
      <c r="D44" s="40"/>
    </row>
    <row r="45" spans="1:4" x14ac:dyDescent="0.3">
      <c r="A45" t="s">
        <v>1007</v>
      </c>
      <c r="B45" s="40" t="s">
        <v>784</v>
      </c>
      <c r="C45" s="40" t="str">
        <f>IF(AND(SAC!B107&lt;&gt;"",SAC!C107&lt;&gt;"",SAC!D107&lt;&gt;"",SAC!E107&lt;&gt;"",SAC!F107&lt;&gt;"",SAC!G107&lt;&gt;"",SAC!H107&lt;&gt;"",SAC!I107&lt;&gt;"",SAC!J107&lt;&gt;""),"","Table SG2a_b1 mandatory cell cannot be blank")</f>
        <v>Table SG2a_b1 mandatory cell cannot be blank</v>
      </c>
      <c r="D45" s="40"/>
    </row>
    <row r="46" spans="1:4" x14ac:dyDescent="0.3">
      <c r="A46" t="s">
        <v>1007</v>
      </c>
      <c r="B46" s="40" t="s">
        <v>784</v>
      </c>
      <c r="C46" s="40" t="str">
        <f>IF(AND(SAC!B108&lt;&gt;"",SAC!C108&lt;&gt;"",SAC!D108&lt;&gt;"",SAC!E108&lt;&gt;"",SAC!F108&lt;&gt;"",SAC!G108&lt;&gt;"",SAC!H108&lt;&gt;"",SAC!I108&lt;&gt;"",SAC!J108&lt;&gt;""),"","Table SG2a_b1 mandatory cell cannot be blank")</f>
        <v>Table SG2a_b1 mandatory cell cannot be blank</v>
      </c>
      <c r="D46" s="40"/>
    </row>
    <row r="47" spans="1:4" x14ac:dyDescent="0.3">
      <c r="A47" t="s">
        <v>1007</v>
      </c>
      <c r="B47" s="40" t="s">
        <v>784</v>
      </c>
      <c r="C47" s="40" t="str">
        <f>IF(AND(SAC!B109&lt;&gt;"",SAC!C109&lt;&gt;"",SAC!D109&lt;&gt;"",SAC!E109&lt;&gt;"",SAC!F109&lt;&gt;"",SAC!G109&lt;&gt;"",SAC!H109&lt;&gt;"",SAC!I109&lt;&gt;"",SAC!J109&lt;&gt;""),"","Table SG2a_b1 mandatory cell cannot be blank")</f>
        <v>Table SG2a_b1 mandatory cell cannot be blank</v>
      </c>
      <c r="D47" s="40"/>
    </row>
    <row r="48" spans="1:4" x14ac:dyDescent="0.3">
      <c r="A48" t="s">
        <v>1007</v>
      </c>
      <c r="B48" s="40" t="s">
        <v>784</v>
      </c>
      <c r="C48" s="40" t="str">
        <f>IF(AND(SAC!B110&lt;&gt;"",SAC!C110&lt;&gt;"",SAC!D110&lt;&gt;"",SAC!E110&lt;&gt;"",SAC!F110&lt;&gt;"",SAC!G110&lt;&gt;"",SAC!H110&lt;&gt;"",SAC!I110&lt;&gt;"",SAC!J110&lt;&gt;""),"","Table SG2a_b1 mandatory cell cannot be blank")</f>
        <v>Table SG2a_b1 mandatory cell cannot be blank</v>
      </c>
      <c r="D48" s="40"/>
    </row>
    <row r="49" spans="1:4" x14ac:dyDescent="0.3">
      <c r="A49" t="s">
        <v>1007</v>
      </c>
      <c r="B49" s="40" t="s">
        <v>784</v>
      </c>
      <c r="C49" s="40" t="str">
        <f>IF(AND(SAC!B111&lt;&gt;"",SAC!C111&lt;&gt;"",SAC!D111&lt;&gt;"",SAC!E111&lt;&gt;"",SAC!F111&lt;&gt;"",SAC!G111&lt;&gt;"",SAC!H111&lt;&gt;"",SAC!I111&lt;&gt;"",SAC!J111&lt;&gt;""),"","Table SG2a_b1 mandatory cell cannot be blank")</f>
        <v>Table SG2a_b1 mandatory cell cannot be blank</v>
      </c>
      <c r="D49" s="40"/>
    </row>
    <row r="50" spans="1:4" x14ac:dyDescent="0.3">
      <c r="A50" t="s">
        <v>1007</v>
      </c>
      <c r="B50" s="40" t="s">
        <v>784</v>
      </c>
      <c r="C50" s="40" t="str">
        <f>IF(AND(SAC!B112&lt;&gt;"",SAC!C112&lt;&gt;"",SAC!D112&lt;&gt;"",SAC!E112&lt;&gt;"",SAC!F112&lt;&gt;"",SAC!G112&lt;&gt;"",SAC!H112&lt;&gt;"",SAC!I112&lt;&gt;"",SAC!J112&lt;&gt;""),"","Table SG2a_b1 mandatory cell cannot be blank")</f>
        <v>Table SG2a_b1 mandatory cell cannot be blank</v>
      </c>
      <c r="D50" s="40"/>
    </row>
    <row r="51" spans="1:4" x14ac:dyDescent="0.3">
      <c r="A51" t="s">
        <v>1007</v>
      </c>
      <c r="B51" s="40" t="s">
        <v>784</v>
      </c>
      <c r="C51" s="40" t="str">
        <f>IF(AND(SAC!B113&lt;&gt;"",SAC!C113&lt;&gt;"",SAC!D113&lt;&gt;"",SAC!E113&lt;&gt;"",SAC!F113&lt;&gt;"",SAC!G113&lt;&gt;"",SAC!H113&lt;&gt;"",SAC!I113&lt;&gt;"",SAC!J113&lt;&gt;""),"","Table SG2a_b1 mandatory cell cannot be blank")</f>
        <v>Table SG2a_b1 mandatory cell cannot be blank</v>
      </c>
      <c r="D51" s="40"/>
    </row>
    <row r="52" spans="1:4" x14ac:dyDescent="0.3">
      <c r="A52" t="s">
        <v>1007</v>
      </c>
      <c r="B52" s="40" t="s">
        <v>784</v>
      </c>
      <c r="C52" s="40" t="str">
        <f>IF(AND(SAC!B114&lt;&gt;"",SAC!C114&lt;&gt;"",SAC!D114&lt;&gt;"",SAC!E114&lt;&gt;"",SAC!F114&lt;&gt;"",SAC!G114&lt;&gt;"",SAC!H114&lt;&gt;"",SAC!I114&lt;&gt;"",SAC!J114&lt;&gt;""),"","Table SG2a_b1 mandatory cell cannot be blank")</f>
        <v>Table SG2a_b1 mandatory cell cannot be blank</v>
      </c>
      <c r="D52" s="40"/>
    </row>
    <row r="53" spans="1:4" x14ac:dyDescent="0.3">
      <c r="A53" t="s">
        <v>1007</v>
      </c>
      <c r="B53" s="40" t="s">
        <v>784</v>
      </c>
      <c r="C53" s="40" t="str">
        <f>IF(AND(SAC!B115&lt;&gt;"",SAC!C115&lt;&gt;"",SAC!D115&lt;&gt;"",SAC!E115&lt;&gt;"",SAC!F115&lt;&gt;"",SAC!G115&lt;&gt;"",SAC!H115&lt;&gt;"",SAC!I115&lt;&gt;"",SAC!J115&lt;&gt;""),"","Table SG2a_b1 mandatory cell cannot be blank")</f>
        <v>Table SG2a_b1 mandatory cell cannot be blank</v>
      </c>
      <c r="D53" s="40"/>
    </row>
    <row r="54" spans="1:4" x14ac:dyDescent="0.3">
      <c r="A54" t="s">
        <v>1007</v>
      </c>
      <c r="B54" s="40" t="s">
        <v>1208</v>
      </c>
      <c r="D54" s="40" t="str">
        <f>IF(SUM(SAC!B105:'SAC'!J115)&lt;1,"Table SG2a_b1 total is expected to be greater than 0","")</f>
        <v>Table SG2a_b1 total is expected to be greater than 0</v>
      </c>
    </row>
    <row r="55" spans="1:4" x14ac:dyDescent="0.3">
      <c r="A55" t="s">
        <v>526</v>
      </c>
      <c r="B55" s="40" t="s">
        <v>784</v>
      </c>
      <c r="C55" s="40" t="str">
        <f>IF(AND(SAC!B135&lt;&gt;"",SAC!C135&lt;&gt;"",SAC!D135&lt;&gt;""),"","Table SG2c mandatory cell cannot be blank")</f>
        <v>Table SG2c mandatory cell cannot be blank</v>
      </c>
      <c r="D55" s="40"/>
    </row>
    <row r="56" spans="1:4" x14ac:dyDescent="0.3">
      <c r="A56" t="s">
        <v>526</v>
      </c>
      <c r="B56" s="40" t="s">
        <v>784</v>
      </c>
      <c r="C56" s="40" t="str">
        <f>IF(AND(SAC!B136&lt;&gt;"",SAC!C136&lt;&gt;"",SAC!D136&lt;&gt;""),"","Table SG2c mandatory cell cannot be blank")</f>
        <v>Table SG2c mandatory cell cannot be blank</v>
      </c>
      <c r="D56" s="40"/>
    </row>
    <row r="57" spans="1:4" x14ac:dyDescent="0.3">
      <c r="A57" t="s">
        <v>526</v>
      </c>
      <c r="B57" s="40" t="s">
        <v>784</v>
      </c>
      <c r="C57" s="40" t="str">
        <f>IF(AND(SAC!B137&lt;&gt;"",SAC!C137&lt;&gt;"",SAC!D137&lt;&gt;""),"","Table SG2c mandatory cell cannot be blank")</f>
        <v>Table SG2c mandatory cell cannot be blank</v>
      </c>
      <c r="D57" s="40"/>
    </row>
    <row r="58" spans="1:4" x14ac:dyDescent="0.3">
      <c r="A58" t="s">
        <v>526</v>
      </c>
      <c r="B58" s="40" t="s">
        <v>784</v>
      </c>
      <c r="C58" s="40" t="str">
        <f>IF(AND(SAC!B138&lt;&gt;"",SAC!C138&lt;&gt;"",SAC!D138&lt;&gt;""),"","Table SG2c mandatory cell cannot be blank")</f>
        <v>Table SG2c mandatory cell cannot be blank</v>
      </c>
      <c r="D58" s="40"/>
    </row>
    <row r="59" spans="1:4" x14ac:dyDescent="0.3">
      <c r="A59" t="s">
        <v>526</v>
      </c>
      <c r="B59" s="40" t="s">
        <v>784</v>
      </c>
      <c r="C59" s="40" t="str">
        <f>IF(AND(SAC!B139&lt;&gt;"",SAC!C139&lt;&gt;"",SAC!D139&lt;&gt;""),"","Table SG2c mandatory cell cannot be blank")</f>
        <v>Table SG2c mandatory cell cannot be blank</v>
      </c>
      <c r="D59" s="40"/>
    </row>
    <row r="60" spans="1:4" x14ac:dyDescent="0.3">
      <c r="A60" t="s">
        <v>526</v>
      </c>
      <c r="B60" s="40" t="s">
        <v>784</v>
      </c>
      <c r="C60" s="40" t="str">
        <f>IF(AND(SAC!B140&lt;&gt;"",SAC!C140&lt;&gt;"",SAC!D140&lt;&gt;""),"","Table SG2c mandatory cell cannot be blank")</f>
        <v>Table SG2c mandatory cell cannot be blank</v>
      </c>
      <c r="D60" s="40"/>
    </row>
    <row r="61" spans="1:4" x14ac:dyDescent="0.3">
      <c r="A61" t="s">
        <v>526</v>
      </c>
      <c r="B61" s="40" t="s">
        <v>784</v>
      </c>
      <c r="C61" s="40" t="str">
        <f>IF(AND(SAC!B141&lt;&gt;"",SAC!C141&lt;&gt;"",SAC!D141&lt;&gt;""),"","Table SG2c mandatory cell cannot be blank")</f>
        <v>Table SG2c mandatory cell cannot be blank</v>
      </c>
      <c r="D61" s="40"/>
    </row>
    <row r="62" spans="1:4" x14ac:dyDescent="0.3">
      <c r="A62" t="s">
        <v>526</v>
      </c>
      <c r="B62" s="40" t="s">
        <v>1230</v>
      </c>
      <c r="D62" s="40" t="str">
        <f>IF(SUM(SAC!B135:'SAC'!D141)&gt;0,"","Table SG2c total of mandatory cells should be greater than 0")</f>
        <v>Table SG2c total of mandatory cells should be greater than 0</v>
      </c>
    </row>
    <row r="63" spans="1:4" ht="28" x14ac:dyDescent="0.3">
      <c r="A63" t="s">
        <v>526</v>
      </c>
      <c r="B63" s="40" t="s">
        <v>796</v>
      </c>
      <c r="D63" s="40" t="str">
        <f>IF(SUM(SAC!B158:'SAC'!G161)&gt;SUM(SAC!B135:'SAC'!D141),"SG2c total should be greater than or equal to SG3a total","")</f>
        <v/>
      </c>
    </row>
    <row r="64" spans="1:4" x14ac:dyDescent="0.3">
      <c r="A64" t="s">
        <v>723</v>
      </c>
      <c r="B64" s="40" t="s">
        <v>784</v>
      </c>
      <c r="C64" s="40" t="str">
        <f>IF(AND(SAC!B146&lt;&gt;"",SAC!C146&lt;&gt;"",SAC!D146&lt;&gt;""),"","Table SG2e mandatory cell cannot be blank")</f>
        <v>Table SG2e mandatory cell cannot be blank</v>
      </c>
      <c r="D64" s="40"/>
    </row>
    <row r="65" spans="1:4" x14ac:dyDescent="0.3">
      <c r="A65" t="s">
        <v>723</v>
      </c>
      <c r="B65" s="40" t="s">
        <v>784</v>
      </c>
      <c r="C65" s="40" t="str">
        <f>IF(AND(SAC!B147&lt;&gt;"",SAC!C147&lt;&gt;"",SAC!D147&lt;&gt;""),"","Table SG2e mandatory cell cannot be blank")</f>
        <v>Table SG2e mandatory cell cannot be blank</v>
      </c>
      <c r="D65" s="40"/>
    </row>
    <row r="66" spans="1:4" x14ac:dyDescent="0.3">
      <c r="A66" t="s">
        <v>723</v>
      </c>
      <c r="B66" s="40" t="s">
        <v>784</v>
      </c>
      <c r="C66" s="40" t="str">
        <f>IF(AND(SAC!B148&lt;&gt;"",SAC!C148&lt;&gt;"",SAC!D148&lt;&gt;""),"","Table SG2e mandatory cell cannot be blank")</f>
        <v>Table SG2e mandatory cell cannot be blank</v>
      </c>
      <c r="D66" s="40"/>
    </row>
    <row r="67" spans="1:4" x14ac:dyDescent="0.3">
      <c r="A67" t="s">
        <v>723</v>
      </c>
      <c r="B67" s="40" t="s">
        <v>1231</v>
      </c>
      <c r="D67" s="40" t="str">
        <f>IF(SUM(SAC!B146:'SAC'!D148)&gt;0,"","Table SG2e total of mandatory cells should be greater than 0")</f>
        <v>Table SG2e total of mandatory cells should be greater than 0</v>
      </c>
    </row>
    <row r="68" spans="1:4" x14ac:dyDescent="0.3">
      <c r="A68" t="s">
        <v>723</v>
      </c>
      <c r="B68" s="40" t="s">
        <v>1232</v>
      </c>
      <c r="D68" s="40" t="str">
        <f>IF(SUM(SAC!B146:'SAC'!D148)&lt;&gt;SUM(SAC!B135:'SAC'!D136),"Total should be equal to row 135+136 total","")</f>
        <v/>
      </c>
    </row>
    <row r="69" spans="1:4" x14ac:dyDescent="0.3">
      <c r="A69" t="s">
        <v>527</v>
      </c>
      <c r="B69" s="40" t="s">
        <v>784</v>
      </c>
      <c r="C69" s="40" t="str">
        <f>IF(AND(SAC!B158&lt;&gt;"",SAC!C158&lt;&gt;"",SAC!D158&lt;&gt;"",SAC!E158&lt;&gt;"",SAC!F158&lt;&gt;"",SAC!G158&lt;&gt;""),"","Table SG3a mandatory cell cannot be blank")</f>
        <v>Table SG3a mandatory cell cannot be blank</v>
      </c>
      <c r="D69" s="40"/>
    </row>
    <row r="70" spans="1:4" x14ac:dyDescent="0.3">
      <c r="A70" t="s">
        <v>527</v>
      </c>
      <c r="B70" s="40" t="s">
        <v>784</v>
      </c>
      <c r="C70" s="40" t="str">
        <f>IF(AND(SAC!B159&lt;&gt;"",SAC!C159&lt;&gt;"",SAC!D159&lt;&gt;"",SAC!E159&lt;&gt;"",SAC!F159&lt;&gt;"",SAC!G159&lt;&gt;""),"","Table SG3a mandatory cell cannot be blank")</f>
        <v>Table SG3a mandatory cell cannot be blank</v>
      </c>
      <c r="D70" s="40"/>
    </row>
    <row r="71" spans="1:4" x14ac:dyDescent="0.3">
      <c r="A71" t="s">
        <v>527</v>
      </c>
      <c r="B71" s="40" t="s">
        <v>784</v>
      </c>
      <c r="C71" s="40" t="str">
        <f>IF(AND(SAC!B160&lt;&gt;"",SAC!C160&lt;&gt;"",SAC!D160&lt;&gt;"",SAC!E160&lt;&gt;"",SAC!F160&lt;&gt;"",SAC!G160&lt;&gt;""),"","Table SG3a mandatory cell cannot be blank")</f>
        <v>Table SG3a mandatory cell cannot be blank</v>
      </c>
      <c r="D71" s="40"/>
    </row>
    <row r="72" spans="1:4" x14ac:dyDescent="0.3">
      <c r="A72" t="s">
        <v>527</v>
      </c>
      <c r="B72" s="40" t="s">
        <v>784</v>
      </c>
      <c r="C72" s="40" t="str">
        <f>IF(AND(SAC!B161&lt;&gt;"",SAC!C161&lt;&gt;"",SAC!D161&lt;&gt;"",SAC!E161&lt;&gt;"",SAC!F161&lt;&gt;"",SAC!G161&lt;&gt;""),"","Table SG3a mandatory cell cannot be blank")</f>
        <v>Table SG3a mandatory cell cannot be blank</v>
      </c>
      <c r="D72" s="40"/>
    </row>
    <row r="73" spans="1:4" x14ac:dyDescent="0.3">
      <c r="A73" t="s">
        <v>527</v>
      </c>
      <c r="B73" s="40" t="s">
        <v>1233</v>
      </c>
      <c r="D73" s="40" t="str">
        <f>IF(SUM(SAC!B158:'SAC'!G161)&gt;0,"","Table SG3a total of mandatory cells should be greater than 0")</f>
        <v>Table SG3a total of mandatory cells should be greater than 0</v>
      </c>
    </row>
    <row r="74" spans="1:4" x14ac:dyDescent="0.3">
      <c r="A74" t="s">
        <v>527</v>
      </c>
      <c r="B74" s="40" t="s">
        <v>797</v>
      </c>
      <c r="D74" s="40" t="str">
        <f>IF(SUM(SAC!B158:'SAC'!G161)&gt;SUM(SAC!B92:'SAC'!D100),"Table SG3a total should be less than or equal to Table SG2b Section 42 enquiries total","")</f>
        <v/>
      </c>
    </row>
    <row r="75" spans="1:4" x14ac:dyDescent="0.3">
      <c r="A75" t="s">
        <v>527</v>
      </c>
      <c r="B75" s="40" t="s">
        <v>798</v>
      </c>
      <c r="D75" s="40" t="str">
        <f>IF(SUM(SAC!B158:'SAC'!G161)&gt;SUM(SAC!B135:'SAC'!D141),"Table SG3a total should be less than or equal to SG2c Section 42 enquiries total","")</f>
        <v/>
      </c>
    </row>
    <row r="76" spans="1:4" x14ac:dyDescent="0.3">
      <c r="A76" t="s">
        <v>527</v>
      </c>
      <c r="B76" s="40" t="s">
        <v>784</v>
      </c>
      <c r="C76" s="40" t="str">
        <f>IF(AND(SAC!B163&lt;&gt;"",SAC!C163&lt;&gt;"",SAC!D163&lt;&gt;"",SAC!E163&lt;&gt;"",SAC!F163&lt;&gt;"",SAC!G163&lt;&gt;""),"","Table SG3a mandatory cell cannot be blank")</f>
        <v>Table SG3a mandatory cell cannot be blank</v>
      </c>
      <c r="D76" s="40"/>
    </row>
    <row r="77" spans="1:4" x14ac:dyDescent="0.3">
      <c r="A77" t="s">
        <v>527</v>
      </c>
      <c r="B77" s="40" t="s">
        <v>1234</v>
      </c>
      <c r="D77" s="40" t="str">
        <f>IF(SUM(SAC!B163:'SAC'!G163)&gt;0,"","Row 163 Section 42 total expected to be greater than 0")</f>
        <v>Row 163 Section 42 total expected to be greater than 0</v>
      </c>
    </row>
    <row r="78" spans="1:4" ht="28" x14ac:dyDescent="0.3">
      <c r="A78" t="s">
        <v>527</v>
      </c>
      <c r="B78" s="40" t="s">
        <v>1235</v>
      </c>
      <c r="D78" s="40" t="str">
        <f>IF(SUM(SAC!B163:'SAC'!G163)&gt;SUM(SAC!B158:'SAC'!G158),"Row 163 total should be equal or less than row 158 total","")</f>
        <v/>
      </c>
    </row>
    <row r="79" spans="1:4" ht="28" x14ac:dyDescent="0.3">
      <c r="A79" t="s">
        <v>527</v>
      </c>
      <c r="B79" s="40" t="s">
        <v>1236</v>
      </c>
      <c r="D79" s="40" t="str">
        <f>IF(SAC!B163&gt;SAC!B158,"Row 163 18-64 value should be less than or equal to row 158 18-64 total","")</f>
        <v/>
      </c>
    </row>
    <row r="80" spans="1:4" ht="28" x14ac:dyDescent="0.3">
      <c r="A80" t="s">
        <v>527</v>
      </c>
      <c r="B80" s="40" t="s">
        <v>1237</v>
      </c>
      <c r="D80" s="40" t="str">
        <f>IF(SAC!C163&gt;SAC!C158,"Row 163 65-74 value should be less than or equal to row 158 65-74 value","")</f>
        <v/>
      </c>
    </row>
    <row r="81" spans="1:4" ht="28" x14ac:dyDescent="0.3">
      <c r="A81" t="s">
        <v>527</v>
      </c>
      <c r="B81" s="40" t="s">
        <v>1238</v>
      </c>
      <c r="D81" s="40" t="str">
        <f>IF(SAC!D163&gt;SAC!D158,"Row 163 75-84 value should be less than or equal to row 158 75-84 value total","")</f>
        <v/>
      </c>
    </row>
    <row r="82" spans="1:4" ht="28" x14ac:dyDescent="0.3">
      <c r="A82" t="s">
        <v>527</v>
      </c>
      <c r="B82" s="40" t="s">
        <v>1239</v>
      </c>
      <c r="D82" s="40" t="str">
        <f>IF(SAC!E163&gt;SAC!E158,"Row 163 85-94 value should be less than or equal to row 158 85-94 value","")</f>
        <v/>
      </c>
    </row>
    <row r="83" spans="1:4" ht="28" x14ac:dyDescent="0.3">
      <c r="A83" t="s">
        <v>527</v>
      </c>
      <c r="B83" s="40" t="s">
        <v>1240</v>
      </c>
      <c r="D83" s="40" t="str">
        <f>IF(SAC!F163&gt;SAC!F158,"Row 163 95+ value should be less than or equal to row 158 95+ value","")</f>
        <v/>
      </c>
    </row>
    <row r="84" spans="1:4" ht="28" x14ac:dyDescent="0.3">
      <c r="A84" t="s">
        <v>527</v>
      </c>
      <c r="B84" s="40" t="s">
        <v>1241</v>
      </c>
      <c r="D84" s="40" t="str">
        <f>IF(SAC!G163&gt;SAC!G158,"Row 163 Not Known value should be less than or equal to row 158 Not Known value","")</f>
        <v/>
      </c>
    </row>
    <row r="85" spans="1:4" x14ac:dyDescent="0.3">
      <c r="A85" t="s">
        <v>528</v>
      </c>
      <c r="B85" s="40" t="s">
        <v>784</v>
      </c>
      <c r="C85" s="40" t="str">
        <f>IF(SAC!B211&lt;&gt;"","","Table SG5a mandatory cell cannot be blank")</f>
        <v>Table SG5a mandatory cell cannot be blank</v>
      </c>
      <c r="D85" s="40"/>
    </row>
    <row r="86" spans="1:4" x14ac:dyDescent="0.3">
      <c r="A86" t="s">
        <v>528</v>
      </c>
      <c r="B86" s="40" t="s">
        <v>784</v>
      </c>
      <c r="C86" s="40" t="str">
        <f>IF(SAC!B212&lt;&gt;"","","Table SG5a mandatory cell cannot be blank")</f>
        <v>Table SG5a mandatory cell cannot be blank</v>
      </c>
      <c r="D86" s="40"/>
    </row>
    <row r="87" spans="1:4" x14ac:dyDescent="0.3">
      <c r="A87" t="s">
        <v>528</v>
      </c>
      <c r="B87" s="40" t="s">
        <v>799</v>
      </c>
      <c r="D87" s="40" t="str">
        <f>IF(SUM(SAC!B211:'SAC'!B212)&gt;SUM(SAC!B158:'SAC'!G161),"Table SG5a total should be less than or equal to Table SG3a total","")</f>
        <v/>
      </c>
    </row>
    <row r="88" spans="1:4" x14ac:dyDescent="0.3">
      <c r="A88" t="s">
        <v>529</v>
      </c>
      <c r="B88" s="40" t="s">
        <v>784</v>
      </c>
      <c r="C88" s="40" t="str">
        <f>IF(AND(SAC!B216&lt;&gt;"",SAC!C216&lt;&gt;"",SAC!D216&lt;&gt;"",SAC!E216&lt;&gt;"",SAC!F216&lt;&gt;"",SAC!G216&lt;&gt;""),"","Table SG5b mandatory cell cannot be blank")</f>
        <v>Table SG5b mandatory cell cannot be blank</v>
      </c>
      <c r="D88" s="40"/>
    </row>
    <row r="89" spans="1:4" x14ac:dyDescent="0.3">
      <c r="A89" t="s">
        <v>529</v>
      </c>
      <c r="B89" s="40" t="s">
        <v>784</v>
      </c>
      <c r="C89" s="40" t="str">
        <f>IF(AND(SAC!B217&lt;&gt;"",SAC!C217&lt;&gt;"",SAC!D217&lt;&gt;"",SAC!E217&lt;&gt;"",SAC!F217&lt;&gt;"",SAC!G217&lt;&gt;""),"","Table SG5b mandatory cell cannot be blank")</f>
        <v>Table SG5b mandatory cell cannot be blank</v>
      </c>
      <c r="D89" s="40"/>
    </row>
    <row r="90" spans="1:4" ht="28" x14ac:dyDescent="0.3">
      <c r="A90" t="s">
        <v>529</v>
      </c>
      <c r="B90" s="40" t="s">
        <v>800</v>
      </c>
      <c r="D90" s="40" t="str">
        <f>IF(SUM(SAC!B216:'SAC'!G217)&lt;SUM(SAC!B211:'SAC'!B212),"Table SG5b total should be greater than or equal to Table SG5a total","")</f>
        <v/>
      </c>
    </row>
    <row r="91" spans="1:4" ht="28" x14ac:dyDescent="0.3">
      <c r="A91" t="s">
        <v>529</v>
      </c>
      <c r="B91" s="40" t="s">
        <v>1242</v>
      </c>
      <c r="D91" s="40" t="str">
        <f>IF(SUM(SAC!B216:'SAC'!G216)&lt;SAC!B211,"Row 216 total should be greater than or equal to row 211 total","")</f>
        <v/>
      </c>
    </row>
    <row r="92" spans="1:4" ht="28" x14ac:dyDescent="0.3">
      <c r="A92" t="s">
        <v>529</v>
      </c>
      <c r="B92" s="40" t="s">
        <v>1210</v>
      </c>
      <c r="D92" s="40" t="str">
        <f>IF(SUM(SAC!B217:'SAC'!G217)&lt;SAC!B212,"Row 217 total should be greater than or equal to row 212 total","")</f>
        <v/>
      </c>
    </row>
    <row r="93" spans="1:4" ht="41.15" customHeight="1" x14ac:dyDescent="0.3">
      <c r="A93" s="1" t="s">
        <v>802</v>
      </c>
      <c r="B93" s="42" t="s">
        <v>801</v>
      </c>
      <c r="C93" s="40" t="str">
        <f>IF(COUNTIF('Data String'!E:E,#REF!)&gt;0,"Formulas have been corrupted by dragging cell values from one row to another. Please resubmit on a new data template.","")</f>
        <v/>
      </c>
      <c r="D93" s="40"/>
    </row>
  </sheetData>
  <sheetProtection algorithmName="SHA-512" hashValue="wRJ0CjO3TcEFAu0Svwgkba4GVDZu7+8yx0uTyB0erI/6tI/6U9YpLbbr7bzJCYkDc/QLv6df35vh17oEXoz0jA==" saltValue="vDPmpRCpt+gjv7Kv0WK7RA==" spinCount="100000" sheet="1" objects="1" scenarios="1"/>
  <phoneticPr fontId="58"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164"/>
  <sheetViews>
    <sheetView zoomScale="85" zoomScaleNormal="85" workbookViewId="0"/>
  </sheetViews>
  <sheetFormatPr defaultColWidth="9" defaultRowHeight="14" x14ac:dyDescent="0.3"/>
  <cols>
    <col min="1" max="1" width="19.75" style="2" bestFit="1" customWidth="1"/>
    <col min="2" max="2" width="42.58203125" style="2" bestFit="1" customWidth="1"/>
    <col min="3" max="5" width="9" style="2"/>
    <col min="6" max="6" width="23.08203125" style="2" bestFit="1" customWidth="1"/>
    <col min="7" max="16384" width="9" style="2"/>
  </cols>
  <sheetData>
    <row r="1" spans="1:14" x14ac:dyDescent="0.3">
      <c r="A1" s="195" t="s">
        <v>162</v>
      </c>
      <c r="B1" s="2" t="s">
        <v>163</v>
      </c>
      <c r="F1" s="2" t="s">
        <v>162</v>
      </c>
      <c r="G1" s="2" t="s">
        <v>162</v>
      </c>
      <c r="J1" s="2" t="s">
        <v>763</v>
      </c>
      <c r="M1" s="2" t="s">
        <v>1257</v>
      </c>
      <c r="N1" s="2" t="s">
        <v>1258</v>
      </c>
    </row>
    <row r="2" spans="1:14" x14ac:dyDescent="0.3">
      <c r="A2" s="2" t="s">
        <v>164</v>
      </c>
      <c r="B2" s="2" t="s">
        <v>165</v>
      </c>
      <c r="F2" s="2" t="s">
        <v>164</v>
      </c>
      <c r="G2" s="2" t="s">
        <v>166</v>
      </c>
      <c r="M2" s="2" t="s">
        <v>1259</v>
      </c>
      <c r="N2" s="2" t="s">
        <v>1260</v>
      </c>
    </row>
    <row r="3" spans="1:14" x14ac:dyDescent="0.3">
      <c r="A3" s="2" t="s">
        <v>167</v>
      </c>
      <c r="J3" s="2" t="s">
        <v>530</v>
      </c>
      <c r="M3" s="2" t="s">
        <v>1261</v>
      </c>
      <c r="N3" s="2" t="s">
        <v>1262</v>
      </c>
    </row>
    <row r="4" spans="1:14" x14ac:dyDescent="0.3">
      <c r="A4" s="2" t="s">
        <v>167</v>
      </c>
      <c r="B4" s="2" t="s">
        <v>538</v>
      </c>
      <c r="F4" s="2" t="s">
        <v>168</v>
      </c>
      <c r="G4" s="2" t="s">
        <v>167</v>
      </c>
      <c r="J4" s="2" t="s">
        <v>531</v>
      </c>
      <c r="M4" s="2" t="s">
        <v>1263</v>
      </c>
      <c r="N4" s="2" t="s">
        <v>1264</v>
      </c>
    </row>
    <row r="5" spans="1:14" x14ac:dyDescent="0.3">
      <c r="A5" s="2" t="s">
        <v>167</v>
      </c>
      <c r="B5" s="2" t="s">
        <v>539</v>
      </c>
      <c r="F5" s="2" t="s">
        <v>169</v>
      </c>
      <c r="G5" s="2" t="s">
        <v>169</v>
      </c>
      <c r="J5" s="2" t="s">
        <v>532</v>
      </c>
      <c r="M5" s="2" t="s">
        <v>1265</v>
      </c>
      <c r="N5" s="2" t="s">
        <v>1266</v>
      </c>
    </row>
    <row r="6" spans="1:14" x14ac:dyDescent="0.3">
      <c r="A6" s="2" t="s">
        <v>167</v>
      </c>
      <c r="B6" s="2" t="s">
        <v>540</v>
      </c>
      <c r="F6" s="2" t="s">
        <v>170</v>
      </c>
      <c r="G6" s="2" t="s">
        <v>170</v>
      </c>
      <c r="J6" s="2" t="s">
        <v>533</v>
      </c>
      <c r="M6" s="2" t="s">
        <v>1267</v>
      </c>
      <c r="N6" s="2" t="s">
        <v>1268</v>
      </c>
    </row>
    <row r="7" spans="1:14" x14ac:dyDescent="0.3">
      <c r="A7" s="2" t="s">
        <v>167</v>
      </c>
      <c r="B7" s="2" t="s">
        <v>541</v>
      </c>
      <c r="F7" s="2" t="s">
        <v>171</v>
      </c>
      <c r="G7" s="2" t="s">
        <v>172</v>
      </c>
      <c r="J7" s="2" t="s">
        <v>525</v>
      </c>
      <c r="M7" s="2" t="s">
        <v>1269</v>
      </c>
      <c r="N7" s="2" t="s">
        <v>1270</v>
      </c>
    </row>
    <row r="8" spans="1:14" x14ac:dyDescent="0.3">
      <c r="A8" s="2" t="s">
        <v>167</v>
      </c>
      <c r="B8" s="2" t="s">
        <v>542</v>
      </c>
      <c r="F8" s="2" t="s">
        <v>173</v>
      </c>
      <c r="G8" s="2" t="s">
        <v>174</v>
      </c>
      <c r="J8" s="2" t="s">
        <v>534</v>
      </c>
      <c r="M8" s="2" t="s">
        <v>1271</v>
      </c>
      <c r="N8" s="2" t="s">
        <v>1272</v>
      </c>
    </row>
    <row r="9" spans="1:14" x14ac:dyDescent="0.3">
      <c r="A9" s="2" t="s">
        <v>167</v>
      </c>
      <c r="B9" s="2" t="s">
        <v>1219</v>
      </c>
      <c r="F9" s="2" t="s">
        <v>175</v>
      </c>
      <c r="G9" s="2" t="s">
        <v>176</v>
      </c>
      <c r="J9" s="2" t="s">
        <v>523</v>
      </c>
      <c r="M9" s="2" t="s">
        <v>1273</v>
      </c>
      <c r="N9" s="2" t="s">
        <v>1274</v>
      </c>
    </row>
    <row r="10" spans="1:14" x14ac:dyDescent="0.3">
      <c r="A10" s="2" t="s">
        <v>167</v>
      </c>
      <c r="B10" s="2" t="s">
        <v>543</v>
      </c>
      <c r="F10" s="2" t="s">
        <v>177</v>
      </c>
      <c r="G10" s="2" t="s">
        <v>178</v>
      </c>
      <c r="J10" s="2" t="s">
        <v>524</v>
      </c>
      <c r="M10" s="2" t="s">
        <v>1275</v>
      </c>
      <c r="N10" s="2" t="s">
        <v>1276</v>
      </c>
    </row>
    <row r="11" spans="1:14" x14ac:dyDescent="0.3">
      <c r="A11" s="2" t="s">
        <v>167</v>
      </c>
      <c r="B11" s="2" t="s">
        <v>544</v>
      </c>
      <c r="F11" s="2" t="s">
        <v>179</v>
      </c>
      <c r="G11" s="2" t="s">
        <v>180</v>
      </c>
      <c r="J11" s="2" t="s">
        <v>1007</v>
      </c>
      <c r="M11" s="2" t="s">
        <v>1277</v>
      </c>
      <c r="N11" s="2" t="s">
        <v>1278</v>
      </c>
    </row>
    <row r="12" spans="1:14" x14ac:dyDescent="0.3">
      <c r="A12" s="2" t="s">
        <v>167</v>
      </c>
      <c r="B12" s="2" t="s">
        <v>545</v>
      </c>
      <c r="F12" s="2" t="s">
        <v>181</v>
      </c>
      <c r="G12" s="2" t="s">
        <v>182</v>
      </c>
      <c r="J12" s="2" t="s">
        <v>1108</v>
      </c>
      <c r="M12" s="2" t="s">
        <v>1279</v>
      </c>
      <c r="N12" s="2" t="s">
        <v>1280</v>
      </c>
    </row>
    <row r="13" spans="1:14" x14ac:dyDescent="0.3">
      <c r="A13" s="2" t="s">
        <v>167</v>
      </c>
      <c r="B13" s="2" t="s">
        <v>1218</v>
      </c>
      <c r="J13" s="2" t="s">
        <v>526</v>
      </c>
      <c r="M13" s="2" t="s">
        <v>1281</v>
      </c>
      <c r="N13" s="2" t="s">
        <v>1282</v>
      </c>
    </row>
    <row r="14" spans="1:14" x14ac:dyDescent="0.3">
      <c r="A14" s="2" t="s">
        <v>169</v>
      </c>
      <c r="J14" s="2" t="s">
        <v>723</v>
      </c>
      <c r="M14" s="2" t="s">
        <v>1283</v>
      </c>
      <c r="N14" s="2" t="s">
        <v>1273</v>
      </c>
    </row>
    <row r="15" spans="1:14" x14ac:dyDescent="0.3">
      <c r="A15" s="2" t="s">
        <v>169</v>
      </c>
      <c r="B15" s="2" t="s">
        <v>546</v>
      </c>
      <c r="J15" s="2" t="s">
        <v>527</v>
      </c>
      <c r="M15" s="2" t="s">
        <v>1284</v>
      </c>
      <c r="N15" s="2" t="s">
        <v>1285</v>
      </c>
    </row>
    <row r="16" spans="1:14" x14ac:dyDescent="0.3">
      <c r="A16" s="2" t="s">
        <v>169</v>
      </c>
      <c r="B16" s="2" t="s">
        <v>547</v>
      </c>
      <c r="J16" s="2" t="s">
        <v>535</v>
      </c>
      <c r="M16" s="2" t="s">
        <v>1286</v>
      </c>
      <c r="N16" s="2" t="s">
        <v>1287</v>
      </c>
    </row>
    <row r="17" spans="1:14" x14ac:dyDescent="0.3">
      <c r="A17" s="2" t="s">
        <v>169</v>
      </c>
      <c r="B17" s="2" t="s">
        <v>548</v>
      </c>
      <c r="J17" s="2" t="s">
        <v>536</v>
      </c>
      <c r="M17" s="2" t="s">
        <v>1288</v>
      </c>
      <c r="N17" s="2" t="s">
        <v>1289</v>
      </c>
    </row>
    <row r="18" spans="1:14" x14ac:dyDescent="0.3">
      <c r="A18" s="2" t="s">
        <v>169</v>
      </c>
      <c r="B18" s="2" t="s">
        <v>549</v>
      </c>
      <c r="J18" s="2" t="s">
        <v>537</v>
      </c>
      <c r="M18" s="2" t="s">
        <v>1290</v>
      </c>
      <c r="N18" s="2" t="s">
        <v>1291</v>
      </c>
    </row>
    <row r="19" spans="1:14" x14ac:dyDescent="0.3">
      <c r="A19" s="2" t="s">
        <v>169</v>
      </c>
      <c r="B19" s="2" t="s">
        <v>550</v>
      </c>
      <c r="J19" s="2" t="s">
        <v>528</v>
      </c>
      <c r="M19" s="2" t="s">
        <v>1292</v>
      </c>
      <c r="N19" s="2" t="s">
        <v>1293</v>
      </c>
    </row>
    <row r="20" spans="1:14" x14ac:dyDescent="0.3">
      <c r="A20" s="2" t="s">
        <v>169</v>
      </c>
      <c r="B20" s="2" t="s">
        <v>551</v>
      </c>
      <c r="J20" s="2" t="s">
        <v>529</v>
      </c>
      <c r="M20" s="2" t="s">
        <v>1294</v>
      </c>
      <c r="N20" s="2" t="s">
        <v>1295</v>
      </c>
    </row>
    <row r="21" spans="1:14" x14ac:dyDescent="0.3">
      <c r="A21" s="2" t="s">
        <v>169</v>
      </c>
      <c r="B21" s="2" t="s">
        <v>552</v>
      </c>
      <c r="M21" s="2" t="s">
        <v>29</v>
      </c>
      <c r="N21" s="2" t="s">
        <v>1296</v>
      </c>
    </row>
    <row r="22" spans="1:14" x14ac:dyDescent="0.3">
      <c r="A22" s="2" t="s">
        <v>169</v>
      </c>
      <c r="B22" s="2" t="s">
        <v>553</v>
      </c>
      <c r="M22" s="2" t="s">
        <v>1297</v>
      </c>
      <c r="N22" s="2" t="s">
        <v>1298</v>
      </c>
    </row>
    <row r="23" spans="1:14" x14ac:dyDescent="0.3">
      <c r="A23" s="2" t="s">
        <v>169</v>
      </c>
      <c r="B23" s="2" t="s">
        <v>554</v>
      </c>
      <c r="N23" s="2" t="s">
        <v>1299</v>
      </c>
    </row>
    <row r="24" spans="1:14" x14ac:dyDescent="0.3">
      <c r="A24" s="2" t="s">
        <v>169</v>
      </c>
      <c r="B24" s="2" t="s">
        <v>555</v>
      </c>
      <c r="N24" s="2" t="s">
        <v>1300</v>
      </c>
    </row>
    <row r="25" spans="1:14" x14ac:dyDescent="0.3">
      <c r="A25" s="2" t="s">
        <v>169</v>
      </c>
      <c r="B25" s="2" t="s">
        <v>556</v>
      </c>
      <c r="N25" s="2" t="s">
        <v>1301</v>
      </c>
    </row>
    <row r="26" spans="1:14" x14ac:dyDescent="0.3">
      <c r="A26" s="2" t="s">
        <v>170</v>
      </c>
      <c r="N26" s="2" t="s">
        <v>1302</v>
      </c>
    </row>
    <row r="27" spans="1:14" x14ac:dyDescent="0.3">
      <c r="A27" s="2" t="s">
        <v>170</v>
      </c>
      <c r="B27" s="2" t="s">
        <v>672</v>
      </c>
      <c r="N27" s="2" t="s">
        <v>1303</v>
      </c>
    </row>
    <row r="28" spans="1:14" x14ac:dyDescent="0.3">
      <c r="A28" s="2" t="s">
        <v>170</v>
      </c>
      <c r="B28" s="2" t="s">
        <v>557</v>
      </c>
      <c r="N28" s="2" t="s">
        <v>29</v>
      </c>
    </row>
    <row r="29" spans="1:14" x14ac:dyDescent="0.3">
      <c r="A29" s="2" t="s">
        <v>170</v>
      </c>
      <c r="B29" s="2" t="s">
        <v>558</v>
      </c>
      <c r="N29" s="2" t="s">
        <v>1297</v>
      </c>
    </row>
    <row r="30" spans="1:14" x14ac:dyDescent="0.3">
      <c r="A30" s="2" t="s">
        <v>170</v>
      </c>
      <c r="B30" s="2" t="s">
        <v>559</v>
      </c>
    </row>
    <row r="31" spans="1:14" x14ac:dyDescent="0.3">
      <c r="A31" s="2" t="s">
        <v>170</v>
      </c>
      <c r="B31" s="2" t="s">
        <v>560</v>
      </c>
    </row>
    <row r="32" spans="1:14" x14ac:dyDescent="0.3">
      <c r="A32" s="2" t="s">
        <v>170</v>
      </c>
      <c r="B32" s="2" t="s">
        <v>561</v>
      </c>
    </row>
    <row r="33" spans="1:2" x14ac:dyDescent="0.3">
      <c r="A33" s="2" t="s">
        <v>170</v>
      </c>
      <c r="B33" s="2" t="s">
        <v>562</v>
      </c>
    </row>
    <row r="34" spans="1:2" x14ac:dyDescent="0.3">
      <c r="A34" s="2" t="s">
        <v>170</v>
      </c>
      <c r="B34" s="2" t="s">
        <v>563</v>
      </c>
    </row>
    <row r="35" spans="1:2" x14ac:dyDescent="0.3">
      <c r="A35" s="2" t="s">
        <v>170</v>
      </c>
      <c r="B35" s="2" t="s">
        <v>564</v>
      </c>
    </row>
    <row r="36" spans="1:2" x14ac:dyDescent="0.3">
      <c r="A36" s="2" t="s">
        <v>170</v>
      </c>
      <c r="B36" s="2" t="s">
        <v>565</v>
      </c>
    </row>
    <row r="37" spans="1:2" x14ac:dyDescent="0.3">
      <c r="A37" s="2" t="s">
        <v>170</v>
      </c>
      <c r="B37" s="2" t="s">
        <v>566</v>
      </c>
    </row>
    <row r="38" spans="1:2" x14ac:dyDescent="0.3">
      <c r="A38" s="2" t="s">
        <v>170</v>
      </c>
      <c r="B38" s="2" t="s">
        <v>567</v>
      </c>
    </row>
    <row r="39" spans="1:2" x14ac:dyDescent="0.3">
      <c r="A39" s="2" t="s">
        <v>170</v>
      </c>
      <c r="B39" s="2" t="s">
        <v>673</v>
      </c>
    </row>
    <row r="40" spans="1:2" x14ac:dyDescent="0.3">
      <c r="A40" s="2" t="s">
        <v>170</v>
      </c>
      <c r="B40" s="2" t="s">
        <v>568</v>
      </c>
    </row>
    <row r="41" spans="1:2" x14ac:dyDescent="0.3">
      <c r="A41" s="2" t="s">
        <v>170</v>
      </c>
      <c r="B41" s="2" t="s">
        <v>569</v>
      </c>
    </row>
    <row r="42" spans="1:2" x14ac:dyDescent="0.3">
      <c r="A42" s="2" t="s">
        <v>170</v>
      </c>
      <c r="B42" s="2" t="s">
        <v>570</v>
      </c>
    </row>
    <row r="43" spans="1:2" x14ac:dyDescent="0.3">
      <c r="A43" s="2" t="s">
        <v>170</v>
      </c>
      <c r="B43" s="2" t="s">
        <v>571</v>
      </c>
    </row>
    <row r="44" spans="1:2" x14ac:dyDescent="0.3">
      <c r="A44" s="2" t="s">
        <v>170</v>
      </c>
      <c r="B44" s="2" t="s">
        <v>572</v>
      </c>
    </row>
    <row r="45" spans="1:2" x14ac:dyDescent="0.3">
      <c r="A45" s="2" t="s">
        <v>170</v>
      </c>
      <c r="B45" s="2" t="s">
        <v>573</v>
      </c>
    </row>
    <row r="46" spans="1:2" x14ac:dyDescent="0.3">
      <c r="A46" s="2" t="s">
        <v>170</v>
      </c>
      <c r="B46" s="2" t="s">
        <v>674</v>
      </c>
    </row>
    <row r="47" spans="1:2" x14ac:dyDescent="0.3">
      <c r="A47" s="2" t="s">
        <v>170</v>
      </c>
      <c r="B47" s="2" t="s">
        <v>675</v>
      </c>
    </row>
    <row r="48" spans="1:2" x14ac:dyDescent="0.3">
      <c r="A48" s="2" t="s">
        <v>170</v>
      </c>
      <c r="B48" s="2" t="s">
        <v>574</v>
      </c>
    </row>
    <row r="49" spans="1:2" x14ac:dyDescent="0.3">
      <c r="A49" s="2" t="s">
        <v>170</v>
      </c>
      <c r="B49" s="2" t="s">
        <v>575</v>
      </c>
    </row>
    <row r="50" spans="1:2" x14ac:dyDescent="0.3">
      <c r="A50" s="2" t="s">
        <v>170</v>
      </c>
      <c r="B50" s="2" t="s">
        <v>576</v>
      </c>
    </row>
    <row r="51" spans="1:2" x14ac:dyDescent="0.3">
      <c r="A51" s="2" t="s">
        <v>170</v>
      </c>
      <c r="B51" s="2" t="s">
        <v>577</v>
      </c>
    </row>
    <row r="52" spans="1:2" x14ac:dyDescent="0.3">
      <c r="A52" s="2" t="s">
        <v>170</v>
      </c>
      <c r="B52" s="2" t="s">
        <v>578</v>
      </c>
    </row>
    <row r="53" spans="1:2" x14ac:dyDescent="0.3">
      <c r="A53" s="2" t="s">
        <v>170</v>
      </c>
      <c r="B53" s="2" t="s">
        <v>676</v>
      </c>
    </row>
    <row r="54" spans="1:2" x14ac:dyDescent="0.3">
      <c r="A54" s="2" t="s">
        <v>170</v>
      </c>
      <c r="B54" s="2" t="s">
        <v>579</v>
      </c>
    </row>
    <row r="55" spans="1:2" x14ac:dyDescent="0.3">
      <c r="A55" s="2" t="s">
        <v>170</v>
      </c>
      <c r="B55" s="2" t="s">
        <v>580</v>
      </c>
    </row>
    <row r="56" spans="1:2" x14ac:dyDescent="0.3">
      <c r="A56" s="2" t="s">
        <v>170</v>
      </c>
      <c r="B56" s="2" t="s">
        <v>581</v>
      </c>
    </row>
    <row r="57" spans="1:2" x14ac:dyDescent="0.3">
      <c r="A57" s="2" t="s">
        <v>170</v>
      </c>
      <c r="B57" s="2" t="s">
        <v>582</v>
      </c>
    </row>
    <row r="58" spans="1:2" x14ac:dyDescent="0.3">
      <c r="A58" s="2" t="s">
        <v>170</v>
      </c>
      <c r="B58" s="2" t="s">
        <v>583</v>
      </c>
    </row>
    <row r="59" spans="1:2" x14ac:dyDescent="0.3">
      <c r="A59" s="2" t="s">
        <v>170</v>
      </c>
      <c r="B59" s="2" t="s">
        <v>584</v>
      </c>
    </row>
    <row r="60" spans="1:2" x14ac:dyDescent="0.3">
      <c r="A60" s="2" t="s">
        <v>172</v>
      </c>
    </row>
    <row r="61" spans="1:2" x14ac:dyDescent="0.3">
      <c r="A61" s="2" t="s">
        <v>172</v>
      </c>
      <c r="B61" s="2" t="s">
        <v>585</v>
      </c>
    </row>
    <row r="62" spans="1:2" x14ac:dyDescent="0.3">
      <c r="A62" s="2" t="s">
        <v>172</v>
      </c>
      <c r="B62" s="2" t="s">
        <v>586</v>
      </c>
    </row>
    <row r="63" spans="1:2" x14ac:dyDescent="0.3">
      <c r="A63" s="2" t="s">
        <v>172</v>
      </c>
      <c r="B63" s="2" t="s">
        <v>587</v>
      </c>
    </row>
    <row r="64" spans="1:2" x14ac:dyDescent="0.3">
      <c r="A64" s="2" t="s">
        <v>172</v>
      </c>
      <c r="B64" s="2" t="s">
        <v>588</v>
      </c>
    </row>
    <row r="65" spans="1:2" x14ac:dyDescent="0.3">
      <c r="A65" s="2" t="s">
        <v>172</v>
      </c>
      <c r="B65" s="2" t="s">
        <v>589</v>
      </c>
    </row>
    <row r="66" spans="1:2" x14ac:dyDescent="0.3">
      <c r="A66" s="2" t="s">
        <v>172</v>
      </c>
      <c r="B66" s="2" t="s">
        <v>677</v>
      </c>
    </row>
    <row r="67" spans="1:2" x14ac:dyDescent="0.3">
      <c r="A67" s="2" t="s">
        <v>172</v>
      </c>
      <c r="B67" s="2" t="s">
        <v>590</v>
      </c>
    </row>
    <row r="68" spans="1:2" x14ac:dyDescent="0.3">
      <c r="A68" s="2" t="s">
        <v>172</v>
      </c>
      <c r="B68" s="2" t="s">
        <v>591</v>
      </c>
    </row>
    <row r="69" spans="1:2" x14ac:dyDescent="0.3">
      <c r="A69" s="2" t="s">
        <v>172</v>
      </c>
      <c r="B69" s="2" t="s">
        <v>678</v>
      </c>
    </row>
    <row r="70" spans="1:2" x14ac:dyDescent="0.3">
      <c r="A70" s="2" t="s">
        <v>172</v>
      </c>
      <c r="B70" s="2" t="s">
        <v>592</v>
      </c>
    </row>
    <row r="71" spans="1:2" x14ac:dyDescent="0.3">
      <c r="A71" s="2" t="s">
        <v>172</v>
      </c>
      <c r="B71" s="2" t="s">
        <v>679</v>
      </c>
    </row>
    <row r="72" spans="1:2" x14ac:dyDescent="0.3">
      <c r="A72" s="2" t="s">
        <v>172</v>
      </c>
      <c r="B72" s="2" t="s">
        <v>593</v>
      </c>
    </row>
    <row r="73" spans="1:2" x14ac:dyDescent="0.3">
      <c r="A73" s="2" t="s">
        <v>174</v>
      </c>
    </row>
    <row r="74" spans="1:2" x14ac:dyDescent="0.3">
      <c r="A74" s="2" t="s">
        <v>174</v>
      </c>
      <c r="B74" s="2" t="s">
        <v>594</v>
      </c>
    </row>
    <row r="75" spans="1:2" x14ac:dyDescent="0.3">
      <c r="A75" s="2" t="s">
        <v>174</v>
      </c>
      <c r="B75" s="2" t="s">
        <v>595</v>
      </c>
    </row>
    <row r="76" spans="1:2" x14ac:dyDescent="0.3">
      <c r="A76" s="2" t="s">
        <v>174</v>
      </c>
      <c r="B76" s="2" t="s">
        <v>596</v>
      </c>
    </row>
    <row r="77" spans="1:2" x14ac:dyDescent="0.3">
      <c r="A77" s="2" t="s">
        <v>174</v>
      </c>
      <c r="B77" s="2" t="s">
        <v>597</v>
      </c>
    </row>
    <row r="78" spans="1:2" x14ac:dyDescent="0.3">
      <c r="A78" s="2" t="s">
        <v>174</v>
      </c>
      <c r="B78" s="2" t="s">
        <v>598</v>
      </c>
    </row>
    <row r="79" spans="1:2" x14ac:dyDescent="0.3">
      <c r="A79" s="2" t="s">
        <v>174</v>
      </c>
      <c r="B79" s="2" t="s">
        <v>680</v>
      </c>
    </row>
    <row r="80" spans="1:2" x14ac:dyDescent="0.3">
      <c r="A80" s="2" t="s">
        <v>174</v>
      </c>
      <c r="B80" s="2" t="s">
        <v>1243</v>
      </c>
    </row>
    <row r="81" spans="1:2" x14ac:dyDescent="0.3">
      <c r="A81" s="2" t="s">
        <v>174</v>
      </c>
      <c r="B81" s="2" t="s">
        <v>599</v>
      </c>
    </row>
    <row r="82" spans="1:2" x14ac:dyDescent="0.3">
      <c r="A82" s="2" t="s">
        <v>174</v>
      </c>
      <c r="B82" s="2" t="s">
        <v>600</v>
      </c>
    </row>
    <row r="83" spans="1:2" x14ac:dyDescent="0.3">
      <c r="A83" s="2" t="s">
        <v>174</v>
      </c>
      <c r="B83" s="2" t="s">
        <v>601</v>
      </c>
    </row>
    <row r="84" spans="1:2" x14ac:dyDescent="0.3">
      <c r="A84" s="2" t="s">
        <v>174</v>
      </c>
      <c r="B84" s="2" t="s">
        <v>602</v>
      </c>
    </row>
    <row r="85" spans="1:2" x14ac:dyDescent="0.3">
      <c r="A85" s="2" t="s">
        <v>174</v>
      </c>
      <c r="B85" s="2" t="s">
        <v>603</v>
      </c>
    </row>
    <row r="86" spans="1:2" x14ac:dyDescent="0.3">
      <c r="A86" s="2" t="s">
        <v>174</v>
      </c>
      <c r="B86" s="2" t="s">
        <v>604</v>
      </c>
    </row>
    <row r="87" spans="1:2" x14ac:dyDescent="0.3">
      <c r="A87" s="2" t="s">
        <v>174</v>
      </c>
      <c r="B87" s="2" t="s">
        <v>605</v>
      </c>
    </row>
    <row r="88" spans="1:2" x14ac:dyDescent="0.3">
      <c r="A88" s="2" t="s">
        <v>174</v>
      </c>
      <c r="B88" s="2" t="s">
        <v>606</v>
      </c>
    </row>
    <row r="89" spans="1:2" x14ac:dyDescent="0.3">
      <c r="A89" s="2" t="s">
        <v>174</v>
      </c>
      <c r="B89" s="2" t="s">
        <v>607</v>
      </c>
    </row>
    <row r="90" spans="1:2" x14ac:dyDescent="0.3">
      <c r="A90" s="2" t="s">
        <v>174</v>
      </c>
      <c r="B90" s="2" t="s">
        <v>608</v>
      </c>
    </row>
    <row r="91" spans="1:2" x14ac:dyDescent="0.3">
      <c r="A91" s="2" t="s">
        <v>174</v>
      </c>
      <c r="B91" s="2" t="s">
        <v>609</v>
      </c>
    </row>
    <row r="92" spans="1:2" x14ac:dyDescent="0.3">
      <c r="A92" s="2" t="s">
        <v>174</v>
      </c>
      <c r="B92" s="2" t="s">
        <v>610</v>
      </c>
    </row>
    <row r="93" spans="1:2" x14ac:dyDescent="0.3">
      <c r="A93" s="2" t="s">
        <v>174</v>
      </c>
      <c r="B93" s="2" t="s">
        <v>611</v>
      </c>
    </row>
    <row r="94" spans="1:2" x14ac:dyDescent="0.3">
      <c r="A94" s="2" t="s">
        <v>174</v>
      </c>
      <c r="B94" s="2" t="s">
        <v>612</v>
      </c>
    </row>
    <row r="95" spans="1:2" x14ac:dyDescent="0.3">
      <c r="A95" s="2" t="s">
        <v>174</v>
      </c>
      <c r="B95" s="2" t="s">
        <v>1244</v>
      </c>
    </row>
    <row r="96" spans="1:2" x14ac:dyDescent="0.3">
      <c r="A96" s="2" t="s">
        <v>174</v>
      </c>
      <c r="B96" s="2" t="s">
        <v>613</v>
      </c>
    </row>
    <row r="97" spans="1:2" x14ac:dyDescent="0.3">
      <c r="A97" s="2" t="s">
        <v>174</v>
      </c>
      <c r="B97" s="2" t="s">
        <v>614</v>
      </c>
    </row>
    <row r="98" spans="1:2" x14ac:dyDescent="0.3">
      <c r="A98" s="2" t="s">
        <v>176</v>
      </c>
    </row>
    <row r="99" spans="1:2" x14ac:dyDescent="0.3">
      <c r="A99" s="2" t="s">
        <v>176</v>
      </c>
      <c r="B99" s="2" t="s">
        <v>615</v>
      </c>
    </row>
    <row r="100" spans="1:2" x14ac:dyDescent="0.3">
      <c r="A100" s="2" t="s">
        <v>176</v>
      </c>
      <c r="B100" s="2" t="s">
        <v>681</v>
      </c>
    </row>
    <row r="101" spans="1:2" x14ac:dyDescent="0.3">
      <c r="A101" s="2" t="s">
        <v>176</v>
      </c>
      <c r="B101" s="2" t="s">
        <v>1220</v>
      </c>
    </row>
    <row r="102" spans="1:2" x14ac:dyDescent="0.3">
      <c r="A102" s="2" t="s">
        <v>176</v>
      </c>
      <c r="B102" s="2" t="s">
        <v>616</v>
      </c>
    </row>
    <row r="103" spans="1:2" x14ac:dyDescent="0.3">
      <c r="A103" s="2" t="s">
        <v>176</v>
      </c>
      <c r="B103" s="2" t="s">
        <v>617</v>
      </c>
    </row>
    <row r="104" spans="1:2" x14ac:dyDescent="0.3">
      <c r="A104" s="2" t="s">
        <v>176</v>
      </c>
      <c r="B104" s="2" t="s">
        <v>618</v>
      </c>
    </row>
    <row r="105" spans="1:2" x14ac:dyDescent="0.3">
      <c r="A105" s="2" t="s">
        <v>176</v>
      </c>
      <c r="B105" s="2" t="s">
        <v>619</v>
      </c>
    </row>
    <row r="106" spans="1:2" x14ac:dyDescent="0.3">
      <c r="A106" s="2" t="s">
        <v>176</v>
      </c>
      <c r="B106" s="2" t="s">
        <v>620</v>
      </c>
    </row>
    <row r="107" spans="1:2" x14ac:dyDescent="0.3">
      <c r="A107" s="2" t="s">
        <v>176</v>
      </c>
      <c r="B107" s="2" t="s">
        <v>621</v>
      </c>
    </row>
    <row r="108" spans="1:2" x14ac:dyDescent="0.3">
      <c r="A108" s="2" t="s">
        <v>176</v>
      </c>
      <c r="B108" s="2" t="s">
        <v>622</v>
      </c>
    </row>
    <row r="109" spans="1:2" x14ac:dyDescent="0.3">
      <c r="A109" s="2" t="s">
        <v>176</v>
      </c>
      <c r="B109" s="2" t="s">
        <v>623</v>
      </c>
    </row>
    <row r="110" spans="1:2" x14ac:dyDescent="0.3">
      <c r="A110" s="2" t="s">
        <v>176</v>
      </c>
      <c r="B110" s="2" t="s">
        <v>624</v>
      </c>
    </row>
    <row r="111" spans="1:2" x14ac:dyDescent="0.3">
      <c r="A111" s="2" t="s">
        <v>176</v>
      </c>
      <c r="B111" s="2" t="s">
        <v>625</v>
      </c>
    </row>
    <row r="112" spans="1:2" x14ac:dyDescent="0.3">
      <c r="A112" s="2" t="s">
        <v>176</v>
      </c>
      <c r="B112" s="2" t="s">
        <v>626</v>
      </c>
    </row>
    <row r="113" spans="1:2" x14ac:dyDescent="0.3">
      <c r="A113" s="2" t="s">
        <v>176</v>
      </c>
      <c r="B113" s="2" t="s">
        <v>627</v>
      </c>
    </row>
    <row r="114" spans="1:2" x14ac:dyDescent="0.3">
      <c r="A114" s="2" t="s">
        <v>176</v>
      </c>
      <c r="B114" s="2" t="s">
        <v>628</v>
      </c>
    </row>
    <row r="115" spans="1:2" x14ac:dyDescent="0.3">
      <c r="A115" s="2" t="s">
        <v>176</v>
      </c>
      <c r="B115" s="2" t="s">
        <v>629</v>
      </c>
    </row>
    <row r="116" spans="1:2" x14ac:dyDescent="0.3">
      <c r="A116" s="2" t="s">
        <v>176</v>
      </c>
      <c r="B116" s="2" t="s">
        <v>682</v>
      </c>
    </row>
    <row r="117" spans="1:2" x14ac:dyDescent="0.3">
      <c r="A117" s="2" t="s">
        <v>176</v>
      </c>
      <c r="B117" s="2" t="s">
        <v>630</v>
      </c>
    </row>
    <row r="118" spans="1:2" x14ac:dyDescent="0.3">
      <c r="A118" s="2" t="s">
        <v>178</v>
      </c>
    </row>
    <row r="119" spans="1:2" x14ac:dyDescent="0.3">
      <c r="A119" s="2" t="s">
        <v>178</v>
      </c>
      <c r="B119" s="2" t="s">
        <v>683</v>
      </c>
    </row>
    <row r="120" spans="1:2" x14ac:dyDescent="0.3">
      <c r="A120" s="2" t="s">
        <v>178</v>
      </c>
      <c r="B120" s="2" t="s">
        <v>1213</v>
      </c>
    </row>
    <row r="121" spans="1:2" x14ac:dyDescent="0.3">
      <c r="A121" s="2" t="s">
        <v>178</v>
      </c>
      <c r="B121" s="2" t="s">
        <v>631</v>
      </c>
    </row>
    <row r="122" spans="1:2" x14ac:dyDescent="0.3">
      <c r="A122" s="2" t="s">
        <v>178</v>
      </c>
      <c r="B122" s="2" t="s">
        <v>632</v>
      </c>
    </row>
    <row r="123" spans="1:2" x14ac:dyDescent="0.3">
      <c r="A123" s="2" t="s">
        <v>178</v>
      </c>
      <c r="B123" s="2" t="s">
        <v>633</v>
      </c>
    </row>
    <row r="124" spans="1:2" x14ac:dyDescent="0.3">
      <c r="A124" s="2" t="s">
        <v>178</v>
      </c>
      <c r="B124" s="2" t="s">
        <v>634</v>
      </c>
    </row>
    <row r="125" spans="1:2" x14ac:dyDescent="0.3">
      <c r="A125" s="2" t="s">
        <v>178</v>
      </c>
      <c r="B125" s="2" t="s">
        <v>635</v>
      </c>
    </row>
    <row r="126" spans="1:2" x14ac:dyDescent="0.3">
      <c r="A126" s="2" t="s">
        <v>178</v>
      </c>
      <c r="B126" s="2" t="s">
        <v>636</v>
      </c>
    </row>
    <row r="127" spans="1:2" x14ac:dyDescent="0.3">
      <c r="A127" s="2" t="s">
        <v>178</v>
      </c>
      <c r="B127" s="2" t="s">
        <v>637</v>
      </c>
    </row>
    <row r="128" spans="1:2" x14ac:dyDescent="0.3">
      <c r="A128" s="2" t="s">
        <v>178</v>
      </c>
      <c r="B128" s="2" t="s">
        <v>638</v>
      </c>
    </row>
    <row r="129" spans="1:2" x14ac:dyDescent="0.3">
      <c r="A129" s="2" t="s">
        <v>178</v>
      </c>
      <c r="B129" s="2" t="s">
        <v>639</v>
      </c>
    </row>
    <row r="130" spans="1:2" x14ac:dyDescent="0.3">
      <c r="A130" s="2" t="s">
        <v>178</v>
      </c>
      <c r="B130" s="2" t="s">
        <v>640</v>
      </c>
    </row>
    <row r="131" spans="1:2" x14ac:dyDescent="0.3">
      <c r="A131" s="2" t="s">
        <v>178</v>
      </c>
      <c r="B131" s="2" t="s">
        <v>641</v>
      </c>
    </row>
    <row r="132" spans="1:2" x14ac:dyDescent="0.3">
      <c r="A132" s="2" t="s">
        <v>178</v>
      </c>
      <c r="B132" s="2" t="s">
        <v>642</v>
      </c>
    </row>
    <row r="133" spans="1:2" x14ac:dyDescent="0.3">
      <c r="A133" s="2" t="s">
        <v>178</v>
      </c>
      <c r="B133" s="2" t="s">
        <v>643</v>
      </c>
    </row>
    <row r="134" spans="1:2" x14ac:dyDescent="0.3">
      <c r="A134" s="2" t="s">
        <v>180</v>
      </c>
    </row>
    <row r="135" spans="1:2" x14ac:dyDescent="0.3">
      <c r="A135" s="2" t="s">
        <v>180</v>
      </c>
      <c r="B135" s="2" t="s">
        <v>644</v>
      </c>
    </row>
    <row r="136" spans="1:2" x14ac:dyDescent="0.3">
      <c r="A136" s="2" t="s">
        <v>180</v>
      </c>
      <c r="B136" s="2" t="s">
        <v>645</v>
      </c>
    </row>
    <row r="137" spans="1:2" x14ac:dyDescent="0.3">
      <c r="A137" s="2" t="s">
        <v>180</v>
      </c>
      <c r="B137" s="2" t="s">
        <v>646</v>
      </c>
    </row>
    <row r="138" spans="1:2" x14ac:dyDescent="0.3">
      <c r="A138" s="2" t="s">
        <v>180</v>
      </c>
      <c r="B138" s="2" t="s">
        <v>647</v>
      </c>
    </row>
    <row r="139" spans="1:2" x14ac:dyDescent="0.3">
      <c r="A139" s="2" t="s">
        <v>180</v>
      </c>
      <c r="B139" s="2" t="s">
        <v>648</v>
      </c>
    </row>
    <row r="140" spans="1:2" x14ac:dyDescent="0.3">
      <c r="A140" s="2" t="s">
        <v>180</v>
      </c>
      <c r="B140" s="2" t="s">
        <v>649</v>
      </c>
    </row>
    <row r="141" spans="1:2" x14ac:dyDescent="0.3">
      <c r="A141" s="2" t="s">
        <v>180</v>
      </c>
      <c r="B141" s="2" t="s">
        <v>650</v>
      </c>
    </row>
    <row r="142" spans="1:2" x14ac:dyDescent="0.3">
      <c r="A142" s="2" t="s">
        <v>180</v>
      </c>
      <c r="B142" s="2" t="s">
        <v>651</v>
      </c>
    </row>
    <row r="143" spans="1:2" x14ac:dyDescent="0.3">
      <c r="A143" s="2" t="s">
        <v>180</v>
      </c>
      <c r="B143" s="2" t="s">
        <v>652</v>
      </c>
    </row>
    <row r="144" spans="1:2" x14ac:dyDescent="0.3">
      <c r="A144" s="2" t="s">
        <v>180</v>
      </c>
      <c r="B144" s="2" t="s">
        <v>684</v>
      </c>
    </row>
    <row r="145" spans="1:2" x14ac:dyDescent="0.3">
      <c r="A145" s="2" t="s">
        <v>180</v>
      </c>
      <c r="B145" s="2" t="s">
        <v>653</v>
      </c>
    </row>
    <row r="146" spans="1:2" x14ac:dyDescent="0.3">
      <c r="A146" s="2" t="s">
        <v>180</v>
      </c>
      <c r="B146" s="2" t="s">
        <v>654</v>
      </c>
    </row>
    <row r="147" spans="1:2" x14ac:dyDescent="0.3">
      <c r="A147" s="2" t="s">
        <v>180</v>
      </c>
      <c r="B147" s="2" t="s">
        <v>655</v>
      </c>
    </row>
    <row r="148" spans="1:2" x14ac:dyDescent="0.3">
      <c r="A148" s="2" t="s">
        <v>180</v>
      </c>
      <c r="B148" s="2" t="s">
        <v>656</v>
      </c>
    </row>
    <row r="149" spans="1:2" x14ac:dyDescent="0.3">
      <c r="A149" s="2" t="s">
        <v>182</v>
      </c>
    </row>
    <row r="150" spans="1:2" x14ac:dyDescent="0.3">
      <c r="A150" s="2" t="s">
        <v>182</v>
      </c>
      <c r="B150" s="2" t="s">
        <v>657</v>
      </c>
    </row>
    <row r="151" spans="1:2" x14ac:dyDescent="0.3">
      <c r="A151" s="2" t="s">
        <v>182</v>
      </c>
      <c r="B151" s="2" t="s">
        <v>658</v>
      </c>
    </row>
    <row r="152" spans="1:2" x14ac:dyDescent="0.3">
      <c r="A152" s="2" t="s">
        <v>182</v>
      </c>
      <c r="B152" s="2" t="s">
        <v>659</v>
      </c>
    </row>
    <row r="153" spans="1:2" x14ac:dyDescent="0.3">
      <c r="A153" s="2" t="s">
        <v>182</v>
      </c>
      <c r="B153" s="2" t="s">
        <v>660</v>
      </c>
    </row>
    <row r="154" spans="1:2" x14ac:dyDescent="0.3">
      <c r="A154" s="2" t="s">
        <v>182</v>
      </c>
      <c r="B154" s="2" t="s">
        <v>661</v>
      </c>
    </row>
    <row r="155" spans="1:2" x14ac:dyDescent="0.3">
      <c r="A155" s="2" t="s">
        <v>182</v>
      </c>
      <c r="B155" s="2" t="s">
        <v>662</v>
      </c>
    </row>
    <row r="156" spans="1:2" x14ac:dyDescent="0.3">
      <c r="A156" s="2" t="s">
        <v>182</v>
      </c>
      <c r="B156" s="2" t="s">
        <v>663</v>
      </c>
    </row>
    <row r="157" spans="1:2" x14ac:dyDescent="0.3">
      <c r="A157" s="2" t="s">
        <v>182</v>
      </c>
      <c r="B157" s="2" t="s">
        <v>664</v>
      </c>
    </row>
    <row r="158" spans="1:2" x14ac:dyDescent="0.3">
      <c r="A158" s="2" t="s">
        <v>182</v>
      </c>
      <c r="B158" s="2" t="s">
        <v>665</v>
      </c>
    </row>
    <row r="159" spans="1:2" x14ac:dyDescent="0.3">
      <c r="A159" s="2" t="s">
        <v>182</v>
      </c>
      <c r="B159" s="2" t="s">
        <v>666</v>
      </c>
    </row>
    <row r="160" spans="1:2" x14ac:dyDescent="0.3">
      <c r="A160" s="2" t="s">
        <v>182</v>
      </c>
      <c r="B160" s="2" t="s">
        <v>667</v>
      </c>
    </row>
    <row r="161" spans="1:2" x14ac:dyDescent="0.3">
      <c r="A161" s="2" t="s">
        <v>182</v>
      </c>
      <c r="B161" s="2" t="s">
        <v>668</v>
      </c>
    </row>
    <row r="162" spans="1:2" x14ac:dyDescent="0.3">
      <c r="A162" s="2" t="s">
        <v>182</v>
      </c>
      <c r="B162" s="2" t="s">
        <v>669</v>
      </c>
    </row>
    <row r="163" spans="1:2" x14ac:dyDescent="0.3">
      <c r="A163" s="2" t="s">
        <v>182</v>
      </c>
      <c r="B163" s="2" t="s">
        <v>670</v>
      </c>
    </row>
    <row r="164" spans="1:2" x14ac:dyDescent="0.3">
      <c r="A164" s="2" t="s">
        <v>182</v>
      </c>
      <c r="B164" s="2" t="s">
        <v>671</v>
      </c>
    </row>
  </sheetData>
  <sheetProtection algorithmName="SHA-512" hashValue="07NUEW8zs/8h8QTFk855HZuZlXRVJ7MnEFFyPCh+zpTnMKYD5lgltOoKWz43qPW4OPWE+vL9tn64b/WS+i9U7Q==" saltValue="3fJF9TeXtsC2axsIOFev2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295689f-5d62-4e7b-acb2-cad17591daec">
      <Terms xmlns="http://schemas.microsoft.com/office/infopath/2007/PartnerControls"/>
    </lcf76f155ced4ddcb4097134ff3c332f>
    <_ip_UnifiedCompliancePolicyUIAction xmlns="http://schemas.microsoft.com/sharepoint/v3" xsi:nil="true"/>
    <TaxCatchAll xmlns="aa48f6bc-9a97-46ff-b31f-ce9bd696e37b" xsi:nil="true"/>
    <TaxCatchAllLabel xmlns="aa48f6bc-9a97-46ff-b31f-ce9bd696e37b"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963E1D3418D3F4D9D746F0353E5F75D" ma:contentTypeVersion="91" ma:contentTypeDescription="Create a new document." ma:contentTypeScope="" ma:versionID="27c2857ada326902b73529e0cdbd8269">
  <xsd:schema xmlns:xsd="http://www.w3.org/2001/XMLSchema" xmlns:xs="http://www.w3.org/2001/XMLSchema" xmlns:p="http://schemas.microsoft.com/office/2006/metadata/properties" xmlns:ns1="http://schemas.microsoft.com/sharepoint/v3" xmlns:ns2="d295689f-5d62-4e7b-acb2-cad17591daec" xmlns:ns3="87a7f854-b597-490d-a16d-9d5e9fe794e2" xmlns:ns4="aa48f6bc-9a97-46ff-b31f-ce9bd696e37b" targetNamespace="http://schemas.microsoft.com/office/2006/metadata/properties" ma:root="true" ma:fieldsID="7ed0af5da4787b7018e02a2ad5813948" ns1:_="" ns2:_="" ns3:_="" ns4:_="">
    <xsd:import namespace="http://schemas.microsoft.com/sharepoint/v3"/>
    <xsd:import namespace="d295689f-5d62-4e7b-acb2-cad17591daec"/>
    <xsd:import namespace="87a7f854-b597-490d-a16d-9d5e9fe794e2"/>
    <xsd:import namespace="aa48f6bc-9a97-46ff-b31f-ce9bd696e37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ObjectDetectorVersions" minOccurs="0"/>
                <xsd:element ref="ns2:lcf76f155ced4ddcb4097134ff3c332f" minOccurs="0"/>
                <xsd:element ref="ns1:_ip_UnifiedCompliancePolicyProperties" minOccurs="0"/>
                <xsd:element ref="ns1:_ip_UnifiedCompliancePolicyUIAction" minOccurs="0"/>
                <xsd:element ref="ns4:TaxCatchAll" minOccurs="0"/>
                <xsd:element ref="ns4:TaxCatchAllLabe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95689f-5d62-4e7b-acb2-cad17591da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a7f854-b597-490d-a16d-9d5e9fe794e2" elementFormDefault="qualified">
    <xsd:import namespace="http://schemas.microsoft.com/office/2006/documentManagement/types"/>
    <xsd:import namespace="http://schemas.microsoft.com/office/infopath/2007/PartnerControls"/>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TaxCatchAllLabel" ma:index="23"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E97C8C-C31D-4173-96EE-A2F37E39523B}">
  <ds:schemaRefs>
    <ds:schemaRef ds:uri="http://schemas.microsoft.com/sharepoint/v3/contenttype/forms"/>
  </ds:schemaRefs>
</ds:datastoreItem>
</file>

<file path=customXml/itemProps2.xml><?xml version="1.0" encoding="utf-8"?>
<ds:datastoreItem xmlns:ds="http://schemas.openxmlformats.org/officeDocument/2006/customXml" ds:itemID="{2E45C1E3-3D59-425C-9A3A-DFA9A7D44D82}">
  <ds:schemaRefs>
    <ds:schemaRef ds:uri="http://schemas.microsoft.com/office/2006/metadata/properties"/>
    <ds:schemaRef ds:uri="http://purl.org/dc/dcmitype/"/>
    <ds:schemaRef ds:uri="http://purl.org/dc/terms/"/>
    <ds:schemaRef ds:uri="http://schemas.microsoft.com/sharepoint/v3"/>
    <ds:schemaRef ds:uri="http://www.w3.org/XML/1998/namespac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aa48f6bc-9a97-46ff-b31f-ce9bd696e37b"/>
    <ds:schemaRef ds:uri="87a7f854-b597-490d-a16d-9d5e9fe794e2"/>
    <ds:schemaRef ds:uri="d295689f-5d62-4e7b-acb2-cad17591daec"/>
  </ds:schemaRefs>
</ds:datastoreItem>
</file>

<file path=customXml/itemProps3.xml><?xml version="1.0" encoding="utf-8"?>
<ds:datastoreItem xmlns:ds="http://schemas.openxmlformats.org/officeDocument/2006/customXml" ds:itemID="{FA49E55F-3DBD-4A8C-8097-3042752C41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295689f-5d62-4e7b-acb2-cad17591daec"/>
    <ds:schemaRef ds:uri="87a7f854-b597-490d-a16d-9d5e9fe794e2"/>
    <ds:schemaRef ds:uri="aa48f6bc-9a97-46ff-b31f-ce9bd696e3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15</vt:i4>
      </vt:variant>
    </vt:vector>
  </HeadingPairs>
  <TitlesOfParts>
    <vt:vector size="24" baseType="lpstr">
      <vt:lpstr>Contents</vt:lpstr>
      <vt:lpstr>2024-25 Changes</vt:lpstr>
      <vt:lpstr>Instructions</vt:lpstr>
      <vt:lpstr>Sign Off Sheet</vt:lpstr>
      <vt:lpstr>Data String</vt:lpstr>
      <vt:lpstr>Revision History</vt:lpstr>
      <vt:lpstr>SAC</vt:lpstr>
      <vt:lpstr>Validations</vt:lpstr>
      <vt:lpstr>RegionsVertical</vt:lpstr>
      <vt:lpstr>Category</vt:lpstr>
      <vt:lpstr>East_Midlands</vt:lpstr>
      <vt:lpstr>Eastern</vt:lpstr>
      <vt:lpstr>London</vt:lpstr>
      <vt:lpstr>North_East</vt:lpstr>
      <vt:lpstr>North_West</vt:lpstr>
      <vt:lpstr>Please_Select_Region</vt:lpstr>
      <vt:lpstr>Contents!Print_Area</vt:lpstr>
      <vt:lpstr>SAC!Print_Area</vt:lpstr>
      <vt:lpstr>RegionsT</vt:lpstr>
      <vt:lpstr>RegionsV</vt:lpstr>
      <vt:lpstr>South_East</vt:lpstr>
      <vt:lpstr>South_West</vt:lpstr>
      <vt:lpstr>West_Midlands</vt:lpstr>
      <vt:lpstr>Yorkshire_and_the_Humber</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Zolneczko, Steven</dc:creator>
  <cp:lastModifiedBy>GALLON, Andrew (NHS ENGLAND - X26)</cp:lastModifiedBy>
  <cp:lastPrinted>2017-03-29T09:34:02Z</cp:lastPrinted>
  <dcterms:created xsi:type="dcterms:W3CDTF">2014-09-17T13:37:36Z</dcterms:created>
  <dcterms:modified xsi:type="dcterms:W3CDTF">2024-06-12T09:31:36Z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0x0101000963E1D3418D3F4D9D746F0353E5F75D</vt:lpwstr>
  </property>
  <property fmtid="{D5CDD505-2E9C-101B-9397-08002B2CF9AE}" pid="3" name="_dlc_DocIdItemGuid">
    <vt:lpwstr>76c68d6a-58ed-44b9-bade-f7f66550149a</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InformationType">
    <vt:lpwstr>65;#Form|5db9e2e7-0214-4918-9d4f-bd4cf24774bd</vt:lpwstr>
  </property>
  <property fmtid="{D5CDD505-2E9C-101B-9397-08002B2CF9AE}" pid="7" name="PortfolioCode">
    <vt:lpwstr/>
  </property>
  <property fmtid="{D5CDD505-2E9C-101B-9397-08002B2CF9AE}" pid="8" name="AuthorIds_UIVersion_512">
    <vt:lpwstr>1380</vt:lpwstr>
  </property>
  <property fmtid="{D5CDD505-2E9C-101B-9397-08002B2CF9AE}" pid="9" name="AuthorIds_UIVersion_2">
    <vt:lpwstr>1380</vt:lpwstr>
  </property>
  <property fmtid="{D5CDD505-2E9C-101B-9397-08002B2CF9AE}" pid="10" name="TaxCatchAll">
    <vt:lpwstr/>
  </property>
  <property fmtid="{D5CDD505-2E9C-101B-9397-08002B2CF9AE}" pid="11" name="e076e489fa624670a6d5030aa6510568">
    <vt:lpwstr>Form|5db9e2e7-0214-4918-9d4f-bd4cf24774bd</vt:lpwstr>
  </property>
  <property fmtid="{D5CDD505-2E9C-101B-9397-08002B2CF9AE}" pid="12" name="i8502cb9d1b74c4f9e1ea45824336350">
    <vt:lpwstr/>
  </property>
  <property fmtid="{D5CDD505-2E9C-101B-9397-08002B2CF9AE}" pid="13" name="MediaServiceImageTags">
    <vt:lpwstr/>
  </property>
  <property fmtid="{D5CDD505-2E9C-101B-9397-08002B2CF9AE}" pid="14" name="ApproverName">
    <vt:lpwstr/>
  </property>
  <property fmtid="{D5CDD505-2E9C-101B-9397-08002B2CF9AE}" pid="15" name="InformationAudience">
    <vt:lpwstr/>
  </property>
  <property fmtid="{D5CDD505-2E9C-101B-9397-08002B2CF9AE}" pid="16" name="Addressee">
    <vt:lpwstr/>
  </property>
  <property fmtid="{D5CDD505-2E9C-101B-9397-08002B2CF9AE}" pid="17" name="_ExtendedDescription">
    <vt:lpwstr/>
  </property>
  <property fmtid="{D5CDD505-2E9C-101B-9397-08002B2CF9AE}" pid="18" name="InformationSource">
    <vt:lpwstr/>
  </property>
  <property fmtid="{D5CDD505-2E9C-101B-9397-08002B2CF9AE}" pid="19" name="URL">
    <vt:lpwstr/>
  </property>
  <property fmtid="{D5CDD505-2E9C-101B-9397-08002B2CF9AE}" pid="20" name="SecurityClassification">
    <vt:lpwstr/>
  </property>
  <property fmtid="{D5CDD505-2E9C-101B-9397-08002B2CF9AE}" pid="21" name="AuthorName">
    <vt:lpwstr/>
  </property>
  <property fmtid="{D5CDD505-2E9C-101B-9397-08002B2CF9AE}" pid="22" name="Summary">
    <vt:lpwstr/>
  </property>
  <property fmtid="{D5CDD505-2E9C-101B-9397-08002B2CF9AE}" pid="23" name="SecurityDescriptor">
    <vt:lpwstr/>
  </property>
  <property fmtid="{D5CDD505-2E9C-101B-9397-08002B2CF9AE}" pid="24" name="InformationStatus">
    <vt:lpwstr/>
  </property>
</Properties>
</file>